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120" yWindow="120" windowWidth="15120" windowHeight="8010"/>
  </bookViews>
  <sheets>
    <sheet name="DEK Con Cash Acct Jan'18-Jul'19" sheetId="7" r:id="rId1"/>
  </sheets>
  <definedNames>
    <definedName name="_xlnm.Print_Area" localSheetId="0">'DEK Con Cash Acct Jan''18-Jul''19'!$A$1:$U$27</definedName>
    <definedName name="_xlnm.Print_Titles" localSheetId="0">'DEK Con Cash Acct Jan''18-Jul''19'!$A:$A,'DEK Con Cash Acct Jan''18-Jul''19'!$1:$7</definedName>
  </definedNames>
  <calcPr calcId="171027" iterate="1"/>
</workbook>
</file>

<file path=xl/calcChain.xml><?xml version="1.0" encoding="utf-8"?>
<calcChain xmlns="http://schemas.openxmlformats.org/spreadsheetml/2006/main">
  <c r="C20" i="7" l="1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B20" i="7"/>
  <c r="T24" i="7" l="1"/>
  <c r="U24" i="7"/>
  <c r="T26" i="7" l="1"/>
  <c r="U26" i="7"/>
  <c r="D7" i="7"/>
  <c r="E7" i="7"/>
  <c r="F7" i="7"/>
  <c r="G7" i="7"/>
  <c r="H7" i="7"/>
  <c r="I7" i="7"/>
  <c r="J7" i="7"/>
  <c r="K7" i="7"/>
  <c r="L7" i="7"/>
  <c r="M7" i="7"/>
  <c r="N7" i="7"/>
  <c r="C7" i="7"/>
  <c r="T7" i="7" l="1"/>
  <c r="U7" i="7"/>
  <c r="Q7" i="7"/>
  <c r="O7" i="7"/>
  <c r="P7" i="7"/>
  <c r="S7" i="7"/>
  <c r="R7" i="7"/>
  <c r="B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C24" i="7"/>
  <c r="E26" i="7"/>
  <c r="F26" i="7"/>
  <c r="M26" i="7"/>
  <c r="N26" i="7"/>
  <c r="R26" i="7" l="1"/>
  <c r="J26" i="7"/>
  <c r="Q26" i="7"/>
  <c r="I26" i="7"/>
  <c r="S26" i="7"/>
  <c r="O26" i="7"/>
  <c r="K26" i="7"/>
  <c r="G26" i="7"/>
  <c r="C26" i="7"/>
  <c r="P26" i="7"/>
  <c r="L26" i="7"/>
  <c r="H26" i="7"/>
  <c r="D26" i="7"/>
  <c r="B26" i="7"/>
</calcChain>
</file>

<file path=xl/sharedStrings.xml><?xml version="1.0" encoding="utf-8"?>
<sst xmlns="http://schemas.openxmlformats.org/spreadsheetml/2006/main" count="41" uniqueCount="34">
  <si>
    <t>      0131155 - Cash PNC 0659</t>
  </si>
  <si>
    <t>      0131157 - Cash PNC 3648</t>
  </si>
  <si>
    <t>      0131159 - Cash JPM Chase 9831</t>
  </si>
  <si>
    <t>      0131160 - Cash JPM Chase 7099</t>
  </si>
  <si>
    <t>    Cash</t>
  </si>
  <si>
    <t>  Total Cash</t>
  </si>
  <si>
    <t>April</t>
  </si>
  <si>
    <t>May</t>
  </si>
  <si>
    <t>January</t>
  </si>
  <si>
    <t>February</t>
  </si>
  <si>
    <t>March</t>
  </si>
  <si>
    <t>November</t>
  </si>
  <si>
    <t>December</t>
  </si>
  <si>
    <t>July</t>
  </si>
  <si>
    <t>August</t>
  </si>
  <si>
    <t>      0131100 - Cash - Various Banks</t>
  </si>
  <si>
    <t>September</t>
  </si>
  <si>
    <t>October</t>
  </si>
  <si>
    <t xml:space="preserve">Cash Account </t>
  </si>
  <si>
    <t>      0131156 - Cash PNC 3728</t>
  </si>
  <si>
    <t>      0135101 - Oth Dep - Petty Cash Fund</t>
  </si>
  <si>
    <t>    Working Funds</t>
  </si>
  <si>
    <t>June</t>
  </si>
  <si>
    <t>Duke Energy Kentucky, Inc.</t>
  </si>
  <si>
    <t>Account</t>
  </si>
  <si>
    <t xml:space="preserve">January 1, </t>
  </si>
  <si>
    <t>      131088 Cash - Wells Fargo 1157</t>
  </si>
  <si>
    <t>      0131147 - Cash PNC 4135</t>
  </si>
  <si>
    <t>      0131158 - Cash Fifth Third 0926</t>
  </si>
  <si>
    <t>      0131202 - Cash BOA 7084</t>
  </si>
  <si>
    <t>      0131210 - Cash Curr Asset HFS</t>
  </si>
  <si>
    <t>      0135000 - Working Funds - Miscellaneous</t>
  </si>
  <si>
    <t>Jan 2018 to July 2019</t>
  </si>
  <si>
    <t>      0131124 - Cash PNC 8836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</si>
</sst>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7"/>
      <color rgb="FF333333"/>
      <name val="Arial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horizontal="centerContinuous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Continuous" vertical="top" wrapText="1"/>
    </xf>
    <xf numFmtId="17" fontId="7" fillId="0" borderId="0" xfId="0" applyNumberFormat="1" applyFont="1" applyFill="1" applyAlignment="1">
      <alignment horizontal="left" vertical="top" wrapText="1"/>
    </xf>
    <xf numFmtId="17" fontId="7" fillId="0" borderId="0" xfId="0" applyNumberFormat="1" applyFont="1" applyFill="1" applyAlignment="1">
      <alignment horizontal="centerContinuous" vertical="top" wrapText="1"/>
    </xf>
    <xf numFmtId="17" fontId="7" fillId="0" borderId="0" xfId="0" applyNumberFormat="1" applyFont="1" applyFill="1" applyAlignment="1">
      <alignment horizontal="center" vertical="top" wrapText="1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/>
    <xf numFmtId="44" fontId="10" fillId="0" borderId="4" xfId="0" applyNumberFormat="1" applyFont="1" applyFill="1" applyBorder="1"/>
    <xf numFmtId="44" fontId="10" fillId="0" borderId="8" xfId="0" applyNumberFormat="1" applyFont="1" applyFill="1" applyBorder="1"/>
    <xf numFmtId="43" fontId="10" fillId="0" borderId="5" xfId="0" applyNumberFormat="1" applyFont="1" applyFill="1" applyBorder="1"/>
    <xf numFmtId="43" fontId="10" fillId="0" borderId="0" xfId="0" applyNumberFormat="1" applyFont="1" applyFill="1" applyBorder="1"/>
    <xf numFmtId="43" fontId="10" fillId="0" borderId="6" xfId="0" applyNumberFormat="1" applyFont="1" applyFill="1" applyBorder="1"/>
    <xf numFmtId="43" fontId="10" fillId="0" borderId="2" xfId="0" applyNumberFormat="1" applyFont="1" applyFill="1" applyBorder="1"/>
    <xf numFmtId="164" fontId="6" fillId="0" borderId="5" xfId="0" applyNumberFormat="1" applyFont="1" applyFill="1" applyBorder="1"/>
    <xf numFmtId="164" fontId="6" fillId="0" borderId="0" xfId="0" applyNumberFormat="1" applyFont="1" applyFill="1" applyBorder="1"/>
    <xf numFmtId="44" fontId="6" fillId="0" borderId="0" xfId="0" applyNumberFormat="1" applyFont="1" applyFill="1"/>
    <xf numFmtId="43" fontId="6" fillId="0" borderId="0" xfId="0" applyNumberFormat="1" applyFont="1" applyFill="1"/>
    <xf numFmtId="44" fontId="6" fillId="0" borderId="0" xfId="0" applyNumberFormat="1" applyFont="1" applyFill="1" applyBorder="1"/>
    <xf numFmtId="164" fontId="6" fillId="0" borderId="7" xfId="0" applyNumberFormat="1" applyFont="1" applyFill="1" applyBorder="1"/>
    <xf numFmtId="44" fontId="6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view="pageLayout" topLeftCell="P1" zoomScaleNormal="70" workbookViewId="0">
      <selection activeCell="A15" sqref="A15"/>
    </sheetView>
  </sheetViews>
  <sheetFormatPr defaultRowHeight="15" x14ac:dyDescent="0.25"/>
  <cols>
    <col min="1" max="1" width="37.7109375" customWidth="1"/>
    <col min="2" max="20" width="22.140625" customWidth="1"/>
    <col min="21" max="21" width="19" customWidth="1"/>
    <col min="22" max="22" width="14.5703125" customWidth="1"/>
  </cols>
  <sheetData>
    <row r="1" spans="1:21" ht="18.75" x14ac:dyDescent="0.3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</row>
    <row r="2" spans="1:21" ht="18.75" x14ac:dyDescent="0.3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6"/>
      <c r="U2" s="16"/>
    </row>
    <row r="3" spans="1:21" ht="18.75" x14ac:dyDescent="0.3">
      <c r="A3" s="19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6"/>
      <c r="U3" s="16"/>
    </row>
    <row r="4" spans="1:21" ht="18.75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</row>
    <row r="5" spans="1:21" ht="18.75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</row>
    <row r="6" spans="1:21" ht="18.75" x14ac:dyDescent="0.25">
      <c r="A6" s="23" t="s">
        <v>24</v>
      </c>
      <c r="B6" s="23" t="s">
        <v>25</v>
      </c>
      <c r="C6" s="23" t="s">
        <v>8</v>
      </c>
      <c r="D6" s="23" t="s">
        <v>9</v>
      </c>
      <c r="E6" s="23" t="s">
        <v>10</v>
      </c>
      <c r="F6" s="23" t="s">
        <v>6</v>
      </c>
      <c r="G6" s="23" t="s">
        <v>7</v>
      </c>
      <c r="H6" s="23" t="s">
        <v>22</v>
      </c>
      <c r="I6" s="23" t="s">
        <v>13</v>
      </c>
      <c r="J6" s="23" t="s">
        <v>14</v>
      </c>
      <c r="K6" s="23" t="s">
        <v>16</v>
      </c>
      <c r="L6" s="23" t="s">
        <v>17</v>
      </c>
      <c r="M6" s="23" t="s">
        <v>11</v>
      </c>
      <c r="N6" s="23" t="s">
        <v>12</v>
      </c>
      <c r="O6" s="23" t="s">
        <v>8</v>
      </c>
      <c r="P6" s="23" t="s">
        <v>9</v>
      </c>
      <c r="Q6" s="23" t="s">
        <v>10</v>
      </c>
      <c r="R6" s="23" t="s">
        <v>6</v>
      </c>
      <c r="S6" s="23" t="s">
        <v>7</v>
      </c>
      <c r="T6" s="23" t="s">
        <v>22</v>
      </c>
      <c r="U6" s="23" t="s">
        <v>13</v>
      </c>
    </row>
    <row r="7" spans="1:21" ht="19.5" thickBot="1" x14ac:dyDescent="0.3">
      <c r="A7" s="24"/>
      <c r="B7" s="25">
        <v>2018</v>
      </c>
      <c r="C7" s="24">
        <f>$B$7</f>
        <v>2018</v>
      </c>
      <c r="D7" s="24">
        <f t="shared" ref="D7:N7" si="0">$B$7</f>
        <v>2018</v>
      </c>
      <c r="E7" s="24">
        <f t="shared" si="0"/>
        <v>2018</v>
      </c>
      <c r="F7" s="24">
        <f t="shared" si="0"/>
        <v>2018</v>
      </c>
      <c r="G7" s="24">
        <f t="shared" si="0"/>
        <v>2018</v>
      </c>
      <c r="H7" s="24">
        <f t="shared" si="0"/>
        <v>2018</v>
      </c>
      <c r="I7" s="24">
        <f t="shared" si="0"/>
        <v>2018</v>
      </c>
      <c r="J7" s="24">
        <f t="shared" si="0"/>
        <v>2018</v>
      </c>
      <c r="K7" s="24">
        <f t="shared" si="0"/>
        <v>2018</v>
      </c>
      <c r="L7" s="24">
        <f t="shared" si="0"/>
        <v>2018</v>
      </c>
      <c r="M7" s="24">
        <f t="shared" si="0"/>
        <v>2018</v>
      </c>
      <c r="N7" s="24">
        <f t="shared" si="0"/>
        <v>2018</v>
      </c>
      <c r="O7" s="24">
        <f>$N$7+1</f>
        <v>2019</v>
      </c>
      <c r="P7" s="24">
        <f t="shared" ref="P7:U7" si="1">$N$7+1</f>
        <v>2019</v>
      </c>
      <c r="Q7" s="24">
        <f t="shared" si="1"/>
        <v>2019</v>
      </c>
      <c r="R7" s="24">
        <f t="shared" si="1"/>
        <v>2019</v>
      </c>
      <c r="S7" s="24">
        <f t="shared" si="1"/>
        <v>2019</v>
      </c>
      <c r="T7" s="24">
        <f t="shared" si="1"/>
        <v>2019</v>
      </c>
      <c r="U7" s="24">
        <f t="shared" si="1"/>
        <v>2019</v>
      </c>
    </row>
    <row r="8" spans="1:21" ht="18.75" x14ac:dyDescent="0.3">
      <c r="A8" s="26" t="s">
        <v>26</v>
      </c>
      <c r="B8" s="27">
        <v>9991.58</v>
      </c>
      <c r="C8" s="28">
        <v>14491.58</v>
      </c>
      <c r="D8" s="28">
        <v>14491.58</v>
      </c>
      <c r="E8" s="28">
        <v>15114.9</v>
      </c>
      <c r="F8" s="28">
        <v>13698.1</v>
      </c>
      <c r="G8" s="28">
        <v>10000</v>
      </c>
      <c r="H8" s="28">
        <v>11759</v>
      </c>
      <c r="I8" s="28">
        <v>10375</v>
      </c>
      <c r="J8" s="28">
        <v>10375</v>
      </c>
      <c r="K8" s="28">
        <v>10000</v>
      </c>
      <c r="L8" s="28">
        <v>10000</v>
      </c>
      <c r="M8" s="28">
        <v>12805</v>
      </c>
      <c r="N8" s="28">
        <v>10026.25</v>
      </c>
      <c r="O8" s="28">
        <v>10000</v>
      </c>
      <c r="P8" s="28">
        <v>10000</v>
      </c>
      <c r="Q8" s="28">
        <v>32208</v>
      </c>
      <c r="R8" s="28">
        <v>10000</v>
      </c>
      <c r="S8" s="28">
        <v>10000</v>
      </c>
      <c r="T8" s="28">
        <v>10000</v>
      </c>
      <c r="U8" s="28">
        <v>16253</v>
      </c>
    </row>
    <row r="9" spans="1:21" ht="18.75" x14ac:dyDescent="0.3">
      <c r="A9" s="26" t="s">
        <v>15</v>
      </c>
      <c r="B9" s="29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ht="18.75" x14ac:dyDescent="0.3">
      <c r="A10" s="26" t="s">
        <v>33</v>
      </c>
      <c r="B10" s="29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-6.84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ht="18.75" x14ac:dyDescent="0.3">
      <c r="A11" s="26" t="s">
        <v>27</v>
      </c>
      <c r="B11" s="29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ht="18.75" x14ac:dyDescent="0.3">
      <c r="A12" s="26" t="s">
        <v>0</v>
      </c>
      <c r="B12" s="29">
        <v>0</v>
      </c>
      <c r="C12" s="30">
        <v>6961285.4400000004</v>
      </c>
      <c r="D12" s="30">
        <v>7709884.9100000001</v>
      </c>
      <c r="E12" s="30">
        <v>7670435.3899999997</v>
      </c>
      <c r="F12" s="30">
        <v>5751940.2000000002</v>
      </c>
      <c r="G12" s="30">
        <v>5781441.2699999996</v>
      </c>
      <c r="H12" s="30">
        <v>63534.57</v>
      </c>
      <c r="I12" s="30">
        <v>7589588.1900000004</v>
      </c>
      <c r="J12" s="30">
        <v>7552193.7199999997</v>
      </c>
      <c r="K12" s="30">
        <v>1477779.4</v>
      </c>
      <c r="L12" s="30">
        <v>6805642.6100000003</v>
      </c>
      <c r="M12" s="30">
        <v>3464030.2</v>
      </c>
      <c r="N12" s="30">
        <v>5206851.8899999997</v>
      </c>
      <c r="O12" s="30">
        <v>4250717.55</v>
      </c>
      <c r="P12" s="30">
        <v>5449300.1600000001</v>
      </c>
      <c r="Q12" s="30">
        <v>5987770.6600000001</v>
      </c>
      <c r="R12" s="30">
        <v>7094929.9000000004</v>
      </c>
      <c r="S12" s="30">
        <v>3178474.53</v>
      </c>
      <c r="T12" s="30">
        <v>865164.49</v>
      </c>
      <c r="U12" s="30">
        <v>7070393.5700000003</v>
      </c>
    </row>
    <row r="13" spans="1:21" ht="18.75" x14ac:dyDescent="0.3">
      <c r="A13" s="26" t="s">
        <v>19</v>
      </c>
      <c r="B13" s="29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269561.06</v>
      </c>
    </row>
    <row r="14" spans="1:21" ht="18.75" x14ac:dyDescent="0.3">
      <c r="A14" s="26" t="s">
        <v>1</v>
      </c>
      <c r="B14" s="29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9793.0499999999993</v>
      </c>
    </row>
    <row r="15" spans="1:21" ht="18.75" x14ac:dyDescent="0.3">
      <c r="A15" s="26" t="s">
        <v>28</v>
      </c>
      <c r="B15" s="29">
        <v>432949.66</v>
      </c>
      <c r="C15" s="30">
        <v>518408.17</v>
      </c>
      <c r="D15" s="30">
        <v>498928.93</v>
      </c>
      <c r="E15" s="30">
        <v>498928.93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ht="18.75" x14ac:dyDescent="0.3">
      <c r="A16" s="26" t="s">
        <v>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2" ht="18.75" x14ac:dyDescent="0.3">
      <c r="A17" s="26" t="s">
        <v>3</v>
      </c>
      <c r="B17" s="29">
        <v>37490.33</v>
      </c>
      <c r="C17" s="30">
        <v>16810.8</v>
      </c>
      <c r="D17" s="30">
        <v>-59288.82</v>
      </c>
      <c r="E17" s="30">
        <v>0</v>
      </c>
      <c r="F17" s="30">
        <v>456523.67</v>
      </c>
      <c r="G17" s="30">
        <v>260078.84</v>
      </c>
      <c r="H17" s="30">
        <v>272102.15999999997</v>
      </c>
      <c r="I17" s="30">
        <v>295790.87</v>
      </c>
      <c r="J17" s="30">
        <v>239306.91</v>
      </c>
      <c r="K17" s="30">
        <v>263987.31</v>
      </c>
      <c r="L17" s="30">
        <v>217049.19</v>
      </c>
      <c r="M17" s="30">
        <v>205589.01</v>
      </c>
      <c r="N17" s="30">
        <v>657133.39</v>
      </c>
      <c r="O17" s="30">
        <v>350631.3</v>
      </c>
      <c r="P17" s="30">
        <v>575986.44999999995</v>
      </c>
      <c r="Q17" s="30">
        <v>322860.09000000003</v>
      </c>
      <c r="R17" s="30">
        <v>333109.59000000003</v>
      </c>
      <c r="S17" s="30">
        <v>274183.86</v>
      </c>
      <c r="T17" s="30">
        <v>210843.65</v>
      </c>
      <c r="U17" s="30">
        <v>320745.93</v>
      </c>
    </row>
    <row r="18" spans="1:22" ht="18.75" x14ac:dyDescent="0.3">
      <c r="A18" s="26" t="s">
        <v>29</v>
      </c>
      <c r="B18" s="29">
        <v>1206714.28</v>
      </c>
      <c r="C18" s="30">
        <v>755827.11</v>
      </c>
      <c r="D18" s="30">
        <v>1173383.8899999999</v>
      </c>
      <c r="E18" s="30">
        <v>25000</v>
      </c>
      <c r="F18" s="30">
        <v>460014.48</v>
      </c>
      <c r="G18" s="30">
        <v>1224243.83</v>
      </c>
      <c r="H18" s="30">
        <v>922326.13</v>
      </c>
      <c r="I18" s="30">
        <v>1012247.66</v>
      </c>
      <c r="J18" s="30">
        <v>575906.31000000006</v>
      </c>
      <c r="K18" s="30">
        <v>1312212</v>
      </c>
      <c r="L18" s="30">
        <v>306142.15999999997</v>
      </c>
      <c r="M18" s="30">
        <v>1394265.92</v>
      </c>
      <c r="N18" s="30">
        <v>1898698.97</v>
      </c>
      <c r="O18" s="30">
        <v>1368162.31</v>
      </c>
      <c r="P18" s="30">
        <v>1336617.44</v>
      </c>
      <c r="Q18" s="30">
        <v>1106839.07</v>
      </c>
      <c r="R18" s="30">
        <v>1149274.1299999999</v>
      </c>
      <c r="S18" s="30">
        <v>608146.56000000006</v>
      </c>
      <c r="T18" s="30">
        <v>377626.86</v>
      </c>
      <c r="U18" s="30">
        <v>1015697.88</v>
      </c>
    </row>
    <row r="19" spans="1:22" ht="18.75" x14ac:dyDescent="0.3">
      <c r="A19" s="26" t="s">
        <v>30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2" ht="18.75" x14ac:dyDescent="0.3">
      <c r="A20" s="26" t="s">
        <v>4</v>
      </c>
      <c r="B20" s="33">
        <f>SUM(B8:B19)</f>
        <v>1687145.85</v>
      </c>
      <c r="C20" s="33">
        <f t="shared" ref="C20:U20" si="2">SUM(C8:C19)</f>
        <v>8266823.1000000006</v>
      </c>
      <c r="D20" s="33">
        <f t="shared" si="2"/>
        <v>9337400.4900000002</v>
      </c>
      <c r="E20" s="33">
        <f t="shared" si="2"/>
        <v>8209479.2199999997</v>
      </c>
      <c r="F20" s="33">
        <f t="shared" si="2"/>
        <v>6682176.4499999993</v>
      </c>
      <c r="G20" s="33">
        <f t="shared" si="2"/>
        <v>7275763.9399999995</v>
      </c>
      <c r="H20" s="33">
        <f t="shared" si="2"/>
        <v>1269721.8599999999</v>
      </c>
      <c r="I20" s="33">
        <f t="shared" si="2"/>
        <v>8908001.7200000007</v>
      </c>
      <c r="J20" s="33">
        <f t="shared" si="2"/>
        <v>8377781.9399999995</v>
      </c>
      <c r="K20" s="33">
        <f t="shared" si="2"/>
        <v>3063978.71</v>
      </c>
      <c r="L20" s="33">
        <f t="shared" si="2"/>
        <v>7338833.9600000009</v>
      </c>
      <c r="M20" s="33">
        <f t="shared" si="2"/>
        <v>5076690.13</v>
      </c>
      <c r="N20" s="33">
        <f t="shared" si="2"/>
        <v>7772710.4999999991</v>
      </c>
      <c r="O20" s="33">
        <f t="shared" si="2"/>
        <v>5979511.1600000001</v>
      </c>
      <c r="P20" s="33">
        <f t="shared" si="2"/>
        <v>7371897.2100000009</v>
      </c>
      <c r="Q20" s="33">
        <f t="shared" si="2"/>
        <v>7449677.8200000003</v>
      </c>
      <c r="R20" s="33">
        <f t="shared" si="2"/>
        <v>8587313.620000001</v>
      </c>
      <c r="S20" s="33">
        <f t="shared" si="2"/>
        <v>4070804.9499999997</v>
      </c>
      <c r="T20" s="33">
        <f t="shared" si="2"/>
        <v>1463635</v>
      </c>
      <c r="U20" s="33">
        <f t="shared" si="2"/>
        <v>8702444.4900000002</v>
      </c>
    </row>
    <row r="21" spans="1:22" ht="18.75" x14ac:dyDescent="0.3">
      <c r="A21" s="26"/>
      <c r="B21" s="33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2" ht="18.75" x14ac:dyDescent="0.3">
      <c r="A22" s="26" t="s">
        <v>31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</row>
    <row r="23" spans="1:22" ht="18.75" x14ac:dyDescent="0.3">
      <c r="A23" s="26" t="s">
        <v>20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</row>
    <row r="24" spans="1:22" ht="18.75" x14ac:dyDescent="0.3">
      <c r="A24" s="26" t="s">
        <v>21</v>
      </c>
      <c r="B24" s="33">
        <f>SUM(B22:B23)</f>
        <v>0</v>
      </c>
      <c r="C24" s="37">
        <f>SUM(C22:C23)</f>
        <v>0</v>
      </c>
      <c r="D24" s="35">
        <f t="shared" ref="D24:S24" si="3">SUM(D22:D23)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0</v>
      </c>
      <c r="K24" s="35">
        <f t="shared" si="3"/>
        <v>0</v>
      </c>
      <c r="L24" s="35">
        <f t="shared" si="3"/>
        <v>0</v>
      </c>
      <c r="M24" s="35">
        <f t="shared" si="3"/>
        <v>0</v>
      </c>
      <c r="N24" s="35">
        <f t="shared" si="3"/>
        <v>0</v>
      </c>
      <c r="O24" s="35">
        <f t="shared" si="3"/>
        <v>0</v>
      </c>
      <c r="P24" s="35">
        <f t="shared" si="3"/>
        <v>0</v>
      </c>
      <c r="Q24" s="35">
        <f t="shared" si="3"/>
        <v>0</v>
      </c>
      <c r="R24" s="35">
        <f t="shared" si="3"/>
        <v>0</v>
      </c>
      <c r="S24" s="35">
        <f t="shared" si="3"/>
        <v>0</v>
      </c>
      <c r="T24" s="35">
        <f t="shared" ref="T24:U24" si="4">SUM(T22:T23)</f>
        <v>0</v>
      </c>
      <c r="U24" s="35">
        <f t="shared" si="4"/>
        <v>0</v>
      </c>
    </row>
    <row r="25" spans="1:22" ht="18.75" x14ac:dyDescent="0.3">
      <c r="A25" s="26"/>
      <c r="B25" s="33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2" ht="19.5" thickBot="1" x14ac:dyDescent="0.35">
      <c r="A26" s="26" t="s">
        <v>5</v>
      </c>
      <c r="B26" s="38">
        <f>B20+B24</f>
        <v>1687145.85</v>
      </c>
      <c r="C26" s="39">
        <f>C20+C24</f>
        <v>8266823.1000000006</v>
      </c>
      <c r="D26" s="39">
        <f t="shared" ref="D26:S26" si="5">D20+D24</f>
        <v>9337400.4900000002</v>
      </c>
      <c r="E26" s="39">
        <f t="shared" si="5"/>
        <v>8209479.2199999997</v>
      </c>
      <c r="F26" s="39">
        <f t="shared" si="5"/>
        <v>6682176.4499999993</v>
      </c>
      <c r="G26" s="39">
        <f t="shared" si="5"/>
        <v>7275763.9399999995</v>
      </c>
      <c r="H26" s="39">
        <f t="shared" si="5"/>
        <v>1269721.8599999999</v>
      </c>
      <c r="I26" s="39">
        <f t="shared" si="5"/>
        <v>8908001.7200000007</v>
      </c>
      <c r="J26" s="39">
        <f t="shared" si="5"/>
        <v>8377781.9399999995</v>
      </c>
      <c r="K26" s="39">
        <f t="shared" si="5"/>
        <v>3063978.71</v>
      </c>
      <c r="L26" s="39">
        <f t="shared" si="5"/>
        <v>7338833.9600000009</v>
      </c>
      <c r="M26" s="39">
        <f t="shared" si="5"/>
        <v>5076690.13</v>
      </c>
      <c r="N26" s="39">
        <f t="shared" si="5"/>
        <v>7772710.4999999991</v>
      </c>
      <c r="O26" s="39">
        <f t="shared" si="5"/>
        <v>5979511.1600000001</v>
      </c>
      <c r="P26" s="39">
        <f t="shared" si="5"/>
        <v>7371897.2100000009</v>
      </c>
      <c r="Q26" s="39">
        <f t="shared" si="5"/>
        <v>7449677.8200000003</v>
      </c>
      <c r="R26" s="39">
        <f t="shared" si="5"/>
        <v>8587313.620000001</v>
      </c>
      <c r="S26" s="39">
        <f t="shared" si="5"/>
        <v>4070804.9499999997</v>
      </c>
      <c r="T26" s="39">
        <f t="shared" ref="T26:U26" si="6">T20+T24</f>
        <v>1463635</v>
      </c>
      <c r="U26" s="39">
        <f t="shared" si="6"/>
        <v>8702444.4900000002</v>
      </c>
    </row>
    <row r="27" spans="1:22" ht="15.75" thickTop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9" spans="1:22" s="6" customFormat="1" x14ac:dyDescent="0.25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6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x14ac:dyDescent="0.25">
      <c r="A31" s="3"/>
      <c r="B31" s="3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6" customFormat="1" x14ac:dyDescent="0.25">
      <c r="A32" s="3"/>
      <c r="B32" s="3"/>
      <c r="C32" s="3"/>
      <c r="D32" s="9"/>
      <c r="E32" s="9"/>
      <c r="F32" s="9"/>
      <c r="G32" s="9"/>
      <c r="H32" s="10"/>
      <c r="I32" s="10"/>
      <c r="J32" s="10"/>
      <c r="K32" s="10"/>
      <c r="L32" s="10"/>
      <c r="M32" s="10"/>
      <c r="N32" s="10"/>
      <c r="O32" s="9"/>
      <c r="P32" s="10"/>
      <c r="Q32" s="10"/>
      <c r="R32" s="10"/>
      <c r="S32" s="10"/>
      <c r="T32" s="10"/>
      <c r="U32" s="10"/>
      <c r="V32" s="10"/>
    </row>
    <row r="33" spans="1:22" s="6" customFormat="1" x14ac:dyDescent="0.25">
      <c r="A33" s="3"/>
      <c r="B33" s="3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6" customFormat="1" x14ac:dyDescent="0.25">
      <c r="A34" s="3"/>
      <c r="B34" s="3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6" customFormat="1" x14ac:dyDescent="0.25">
      <c r="A35" s="3"/>
      <c r="B35" s="3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6" customFormat="1" x14ac:dyDescent="0.25">
      <c r="A36" s="3"/>
      <c r="B36" s="3"/>
      <c r="C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6" customFormat="1" x14ac:dyDescent="0.25">
      <c r="A37" s="3"/>
      <c r="B37" s="3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</row>
    <row r="38" spans="1:22" s="6" customFormat="1" x14ac:dyDescent="0.25">
      <c r="A38" s="3"/>
      <c r="B38" s="3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</row>
    <row r="39" spans="1:22" s="6" customFormat="1" x14ac:dyDescent="0.25">
      <c r="A39" s="3"/>
      <c r="B39" s="3"/>
      <c r="C39" s="3"/>
      <c r="D39" s="9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6" customFormat="1" x14ac:dyDescent="0.25">
      <c r="A40" s="3"/>
      <c r="B40" s="3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6" customFormat="1" x14ac:dyDescent="0.25">
      <c r="A41" s="3"/>
      <c r="B41" s="3"/>
      <c r="C41" s="3"/>
      <c r="D41" s="9"/>
      <c r="E41" s="9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6" customFormat="1" x14ac:dyDescent="0.25">
      <c r="A42" s="3"/>
      <c r="B42" s="3"/>
      <c r="C42" s="3"/>
      <c r="D42" s="9"/>
      <c r="E42" s="9"/>
      <c r="F42" s="10"/>
      <c r="G42" s="9"/>
      <c r="H42" s="9"/>
      <c r="I42" s="9"/>
      <c r="J42" s="9"/>
      <c r="K42" s="9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6" customFormat="1" x14ac:dyDescent="0.25">
      <c r="A43" s="3"/>
      <c r="B43" s="3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6" customFormat="1" x14ac:dyDescent="0.25">
      <c r="A44" s="4"/>
      <c r="B44" s="4"/>
      <c r="C44" s="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s="6" customForma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6" customFormat="1" x14ac:dyDescent="0.25">
      <c r="A46" s="4"/>
      <c r="B46" s="4"/>
      <c r="C46" s="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</sheetData>
  <pageMargins left="0.7" right="0.7" top="1.5" bottom="0.75" header="1" footer="0.3"/>
  <pageSetup paperSize="17" scale="39" orientation="landscape" r:id="rId1"/>
  <headerFooter>
    <oddHeader>&amp;R&amp;"Times New Roman,Bold"&amp;10KyPSC Case No. 2019-00271
STAFF-DR-01-004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fb86b3f3-0c45-4486-810b-39aa0a1cbbd7">Weatherston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0F0E2-0E10-47E4-A815-D53C280567A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EB5C50-20CA-40CF-8EBC-4A216A27F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5C862-21D3-4065-B89B-9FEBEC349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DEK Con Cash Acct Jan'18-Jul'19</vt:lpstr>
      <vt:lpstr>'DEK Con Cash Acct Jan''18-Jul''19'!Print_Area</vt:lpstr>
      <vt:lpstr>'DEK Con Cash Acct Jan''18-Jul''19'!Print_Titles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Cash Account Balances</dc:subject>
  <dc:creator>Shilpa Jain</dc:creator>
  <cp:lastModifiedBy>Minna Sunderman</cp:lastModifiedBy>
  <cp:lastPrinted>2019-08-30T16:04:14Z</cp:lastPrinted>
  <dcterms:created xsi:type="dcterms:W3CDTF">2009-06-26T21:20:36Z</dcterms:created>
  <dcterms:modified xsi:type="dcterms:W3CDTF">2019-09-12T15:39:02Z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