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9KYElectricRateCase/2019  KY Electric Rate Case/Discovery/STAFF 1st Set Data Request/"/>
    </mc:Choice>
  </mc:AlternateContent>
  <bookViews>
    <workbookView xWindow="0" yWindow="0" windowWidth="23040" windowHeight="9060"/>
  </bookViews>
  <sheets>
    <sheet name="Schedule J" sheetId="1" r:id="rId1"/>
  </sheets>
  <definedNames>
    <definedName name="_xlnm._FilterDatabase" localSheetId="0" hidden="1">'Schedule J'!$C$12:$O$278</definedName>
    <definedName name="_xlnm.Print_Area" localSheetId="0">'Schedule J'!$A$13:$O$278</definedName>
    <definedName name="_xlnm.Print_Titles" localSheetId="0">'Schedule J'!$1:$12</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1" i="1" l="1"/>
  <c r="F117" i="1"/>
  <c r="L225" i="1"/>
  <c r="K225" i="1"/>
  <c r="J225" i="1"/>
  <c r="I225" i="1"/>
  <c r="H225" i="1"/>
  <c r="G225" i="1"/>
  <c r="D225" i="1"/>
  <c r="L171" i="1"/>
  <c r="K171" i="1"/>
  <c r="J171" i="1"/>
  <c r="I171" i="1"/>
  <c r="H171" i="1"/>
  <c r="G171" i="1"/>
  <c r="L117" i="1"/>
  <c r="K117" i="1"/>
  <c r="J117" i="1"/>
  <c r="I117" i="1"/>
  <c r="H117" i="1"/>
  <c r="G117" i="1"/>
  <c r="L63" i="1"/>
  <c r="K63" i="1"/>
  <c r="J63" i="1"/>
  <c r="J62" i="1"/>
  <c r="K62" i="1"/>
  <c r="L62" i="1"/>
  <c r="L61" i="1"/>
  <c r="K61" i="1"/>
  <c r="J61" i="1"/>
  <c r="I63" i="1"/>
  <c r="H63" i="1"/>
  <c r="G63" i="1"/>
  <c r="H278" i="1"/>
  <c r="G278" i="1"/>
  <c r="O197" i="1"/>
  <c r="N197" i="1"/>
  <c r="M197" i="1"/>
  <c r="O193" i="1"/>
  <c r="N193" i="1"/>
  <c r="M193" i="1"/>
  <c r="O189" i="1"/>
  <c r="N189" i="1"/>
  <c r="M189" i="1"/>
  <c r="O185" i="1"/>
  <c r="N185" i="1"/>
  <c r="M185" i="1"/>
  <c r="O181" i="1"/>
  <c r="N181" i="1"/>
  <c r="M181" i="1"/>
  <c r="O177" i="1"/>
  <c r="N177" i="1"/>
  <c r="M177" i="1"/>
  <c r="K170" i="1"/>
  <c r="J170" i="1"/>
  <c r="L170" i="1" s="1"/>
  <c r="K169" i="1"/>
  <c r="J169" i="1"/>
  <c r="O167" i="1"/>
  <c r="N167" i="1"/>
  <c r="M167" i="1"/>
  <c r="O163" i="1"/>
  <c r="N163" i="1"/>
  <c r="M163" i="1"/>
  <c r="O159" i="1"/>
  <c r="N159" i="1"/>
  <c r="M159" i="1"/>
  <c r="O155" i="1"/>
  <c r="N155" i="1"/>
  <c r="M155" i="1"/>
  <c r="O151" i="1"/>
  <c r="N151" i="1"/>
  <c r="M151" i="1"/>
  <c r="O147" i="1"/>
  <c r="N147" i="1"/>
  <c r="M147" i="1"/>
  <c r="O143" i="1"/>
  <c r="N143" i="1"/>
  <c r="M143" i="1"/>
  <c r="O139" i="1"/>
  <c r="N139" i="1"/>
  <c r="M139" i="1"/>
  <c r="O135" i="1"/>
  <c r="N135" i="1"/>
  <c r="M135" i="1"/>
  <c r="O131" i="1"/>
  <c r="N131" i="1"/>
  <c r="M131" i="1"/>
  <c r="O127" i="1"/>
  <c r="N127" i="1"/>
  <c r="M127" i="1"/>
  <c r="O123" i="1"/>
  <c r="N123" i="1"/>
  <c r="M123" i="1"/>
  <c r="K116" i="1"/>
  <c r="J116" i="1"/>
  <c r="K115" i="1"/>
  <c r="N117" i="1" s="1"/>
  <c r="J115" i="1"/>
  <c r="O113" i="1"/>
  <c r="N113" i="1"/>
  <c r="M113" i="1"/>
  <c r="O109" i="1"/>
  <c r="N109" i="1"/>
  <c r="M109" i="1"/>
  <c r="O105" i="1"/>
  <c r="N105" i="1"/>
  <c r="M105" i="1"/>
  <c r="O101" i="1"/>
  <c r="N101" i="1"/>
  <c r="M101" i="1"/>
  <c r="O97" i="1"/>
  <c r="N97" i="1"/>
  <c r="M97" i="1"/>
  <c r="O93" i="1"/>
  <c r="N93" i="1"/>
  <c r="M93" i="1"/>
  <c r="O89" i="1"/>
  <c r="N89" i="1"/>
  <c r="M89" i="1"/>
  <c r="O85" i="1"/>
  <c r="N85" i="1"/>
  <c r="M85" i="1"/>
  <c r="O81" i="1"/>
  <c r="N81" i="1"/>
  <c r="M81" i="1"/>
  <c r="O77" i="1"/>
  <c r="N77" i="1"/>
  <c r="M77" i="1"/>
  <c r="O73" i="1"/>
  <c r="N73" i="1"/>
  <c r="M73" i="1"/>
  <c r="O69" i="1"/>
  <c r="N69" i="1"/>
  <c r="M69" i="1"/>
  <c r="N63" i="1"/>
  <c r="M63" i="1"/>
  <c r="O59" i="1"/>
  <c r="N59" i="1"/>
  <c r="M59" i="1"/>
  <c r="O55" i="1"/>
  <c r="N55" i="1"/>
  <c r="M55" i="1"/>
  <c r="O51" i="1"/>
  <c r="N51" i="1"/>
  <c r="M51" i="1"/>
  <c r="O47" i="1"/>
  <c r="N47" i="1"/>
  <c r="M47" i="1"/>
  <c r="O43" i="1"/>
  <c r="N43" i="1"/>
  <c r="M43" i="1"/>
  <c r="O39" i="1"/>
  <c r="N39" i="1"/>
  <c r="M39" i="1"/>
  <c r="O35" i="1"/>
  <c r="N35" i="1"/>
  <c r="M35" i="1"/>
  <c r="O31" i="1"/>
  <c r="N31" i="1"/>
  <c r="M31" i="1"/>
  <c r="O27" i="1"/>
  <c r="N27" i="1"/>
  <c r="M27" i="1"/>
  <c r="O23" i="1"/>
  <c r="N23" i="1"/>
  <c r="M23" i="1"/>
  <c r="O19" i="1"/>
  <c r="N19" i="1"/>
  <c r="M19" i="1"/>
  <c r="O15" i="1"/>
  <c r="N15" i="1"/>
  <c r="M15" i="1"/>
  <c r="A273" i="1"/>
  <c r="A269" i="1"/>
  <c r="A265" i="1"/>
  <c r="A261" i="1"/>
  <c r="A257" i="1"/>
  <c r="A253" i="1"/>
  <c r="A249" i="1"/>
  <c r="A245" i="1"/>
  <c r="A241" i="1"/>
  <c r="N171" i="1" l="1"/>
  <c r="O63" i="1"/>
  <c r="I278" i="1"/>
  <c r="L115" i="1"/>
  <c r="L116" i="1"/>
  <c r="M171" i="1"/>
  <c r="L169" i="1"/>
  <c r="O171" i="1" s="1"/>
  <c r="O117" i="1"/>
  <c r="M117" i="1"/>
</calcChain>
</file>

<file path=xl/sharedStrings.xml><?xml version="1.0" encoding="utf-8"?>
<sst xmlns="http://schemas.openxmlformats.org/spreadsheetml/2006/main" count="168" uniqueCount="25">
  <si>
    <t>Total</t>
  </si>
  <si>
    <t>OT</t>
  </si>
  <si>
    <t>Reg.</t>
  </si>
  <si>
    <t>Actual</t>
  </si>
  <si>
    <t>Budgeted</t>
  </si>
  <si>
    <t>Variance Percent</t>
  </si>
  <si>
    <t>Monthly Actual</t>
  </si>
  <si>
    <t>Monthly Budget</t>
  </si>
  <si>
    <t>Number of Part-Time Employees</t>
  </si>
  <si>
    <t>Number of Full-Time Employees</t>
  </si>
  <si>
    <t>Employee Group</t>
  </si>
  <si>
    <t>Month</t>
  </si>
  <si>
    <t>Monthly Payroll Variance Analysis</t>
  </si>
  <si>
    <t>Case No. 2019-00271</t>
  </si>
  <si>
    <t>Duke Energy Kentucky, Inc.</t>
  </si>
  <si>
    <t>Schedule J</t>
  </si>
  <si>
    <t>Union</t>
  </si>
  <si>
    <t>Non-Union</t>
  </si>
  <si>
    <t>YTD - 16</t>
  </si>
  <si>
    <t>YTD - 17</t>
  </si>
  <si>
    <t>YTD - 18</t>
  </si>
  <si>
    <t>Base Period</t>
  </si>
  <si>
    <t>Forecast Period</t>
  </si>
  <si>
    <t>Employee counts are for Duke Energy Kentucky payroll company only. We do not budget number of employees; therefore, only actual employee counts are provided.</t>
  </si>
  <si>
    <t>Labor dollars presented here include all wages and overtime charged to Kentucky Electric, regardless of account (Capital and O&amp;M) or payroll company.  Labor variances in 2016 are primarily driven by open positions, 2017 variances are primarily driven by more overtime than budgeted partially offset by open positions, and 2018 variances are primarily driven by more overtime than 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</si>
</sst>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6" x14ac:knownFonts="1">
    <font>
      <sz val="10"/>
      <name val="Arial"/>
      <family val="2"/>
    </font>
    <font>
      <sz val="11"/>
      <color theme="1"/>
      <name val="Calibri"/>
      <family val="2"/>
      <scheme val="minor"/>
    </font>
    <font>
      <b/>
      <sz val="10"/>
      <name val="Arial"/>
      <family val="2"/>
    </font>
    <font>
      <sz val="10"/>
      <name val="Arial"/>
      <family val="2"/>
    </font>
    <font>
      <b/>
      <sz val="11"/>
      <color theme="1"/>
      <name val="Calibri"/>
      <family val="2"/>
      <scheme val="minor"/>
    </font>
    <font>
      <b/>
      <sz val="10"/>
      <name val="Times New Roman"/>
      <family val="1"/>
    </font>
  </fonts>
  <fills count="3">
    <fill>
      <patternFill patternType="none"/>
    </fill>
    <fill>
      <patternFill patternType="gray125"/>
    </fill>
    <fill>
      <patternFill patternType="solid">
        <fgColor theme="8" tint="0.59999389629810485"/>
        <bgColor indexed="64"/>
      </patternFill>
    </fill>
  </fills>
  <borders count="1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s>
  <cellStyleXfs count="5">
    <xf numFmtId="0" fontId="0"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xf numFmtId="0" fontId="0" fillId="0" borderId="0" xfId="0" applyBorder="1"/>
    <xf numFmtId="0" fontId="2" fillId="0" borderId="0" xfId="0" applyFont="1" applyBorder="1" applyAlignment="1"/>
    <xf numFmtId="0" fontId="2" fillId="0" borderId="0" xfId="0" applyFont="1" applyBorder="1"/>
    <xf numFmtId="0" fontId="1" fillId="0" borderId="0" xfId="2"/>
    <xf numFmtId="164" fontId="0" fillId="0" borderId="0" xfId="3" applyNumberFormat="1" applyFont="1"/>
    <xf numFmtId="165" fontId="0" fillId="0" borderId="0" xfId="4" applyNumberFormat="1" applyFont="1"/>
    <xf numFmtId="164" fontId="0" fillId="0" borderId="11" xfId="3" applyNumberFormat="1" applyFont="1" applyBorder="1"/>
    <xf numFmtId="165" fontId="0" fillId="0" borderId="11" xfId="4" applyNumberFormat="1" applyFont="1" applyBorder="1"/>
    <xf numFmtId="0" fontId="0" fillId="0" borderId="11" xfId="0" applyBorder="1"/>
    <xf numFmtId="17" fontId="1" fillId="0" borderId="0" xfId="2" applyNumberFormat="1" applyAlignment="1">
      <alignment horizontal="left"/>
    </xf>
    <xf numFmtId="0" fontId="1" fillId="0" borderId="0" xfId="2" applyAlignment="1">
      <alignment horizontal="left"/>
    </xf>
    <xf numFmtId="17" fontId="1" fillId="0" borderId="0" xfId="2" quotePrefix="1" applyNumberFormat="1" applyAlignment="1">
      <alignment horizontal="left"/>
    </xf>
    <xf numFmtId="0" fontId="0" fillId="0" borderId="0" xfId="0" applyAlignment="1">
      <alignment horizontal="left"/>
    </xf>
    <xf numFmtId="0" fontId="4" fillId="2" borderId="0" xfId="2" applyFont="1" applyFill="1" applyAlignment="1">
      <alignment horizontal="left"/>
    </xf>
    <xf numFmtId="0" fontId="1" fillId="2" borderId="0" xfId="2" applyFill="1"/>
    <xf numFmtId="0" fontId="4" fillId="2" borderId="0" xfId="2" applyFont="1" applyFill="1"/>
    <xf numFmtId="9" fontId="0" fillId="0" borderId="0" xfId="1" applyFont="1"/>
    <xf numFmtId="0" fontId="2" fillId="0" borderId="0" xfId="0" applyFont="1" applyBorder="1" applyAlignment="1">
      <alignment horizontal="left" vertical="top" wrapText="1"/>
    </xf>
    <xf numFmtId="0" fontId="5" fillId="0" borderId="0" xfId="0" applyFont="1" applyAlignment="1">
      <alignment horizontal="right"/>
    </xf>
    <xf numFmtId="0" fontId="5"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9"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cellXfs>
  <cellStyles count="5">
    <cellStyle name="Comma 2" xfId="3"/>
    <cellStyle name="Normal" xfId="0" builtinId="0"/>
    <cellStyle name="Normal 2" xfId="2"/>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1"/>
  <sheetViews>
    <sheetView tabSelected="1" view="pageLayout" zoomScaleNormal="100" workbookViewId="0">
      <selection activeCell="A6" sqref="A6:O7"/>
    </sheetView>
  </sheetViews>
  <sheetFormatPr defaultRowHeight="12.75" x14ac:dyDescent="0.2"/>
  <cols>
    <col min="1" max="1" width="15.28515625" customWidth="1"/>
    <col min="2" max="2" width="15.7109375" customWidth="1"/>
    <col min="3" max="6" width="10.7109375" customWidth="1"/>
    <col min="7" max="12" width="11.7109375" customWidth="1"/>
    <col min="13" max="15" width="10.7109375" customWidth="1"/>
  </cols>
  <sheetData>
    <row r="1" spans="1:15" x14ac:dyDescent="0.2">
      <c r="B1" s="8"/>
      <c r="C1" s="8"/>
      <c r="D1" s="8"/>
      <c r="E1" s="8"/>
      <c r="F1" s="8"/>
      <c r="H1" s="27" t="s">
        <v>14</v>
      </c>
      <c r="I1" s="8"/>
      <c r="J1" s="8"/>
      <c r="K1" s="8"/>
      <c r="L1" s="8"/>
      <c r="M1" s="8"/>
      <c r="N1" s="8"/>
      <c r="O1" s="25"/>
    </row>
    <row r="2" spans="1:15" x14ac:dyDescent="0.2">
      <c r="B2" s="8"/>
      <c r="C2" s="8"/>
      <c r="D2" s="8"/>
      <c r="E2" s="8"/>
      <c r="F2" s="8"/>
      <c r="H2" s="27" t="s">
        <v>13</v>
      </c>
      <c r="I2" s="8"/>
      <c r="J2" s="8"/>
      <c r="K2" s="8"/>
      <c r="L2" s="8"/>
      <c r="M2" s="8"/>
      <c r="N2" s="8"/>
      <c r="O2" s="26"/>
    </row>
    <row r="3" spans="1:15" x14ac:dyDescent="0.2">
      <c r="A3" s="9"/>
      <c r="B3" s="9"/>
      <c r="C3" s="9"/>
      <c r="D3" s="9"/>
      <c r="E3" s="9"/>
      <c r="F3" s="9"/>
      <c r="H3" s="27" t="s">
        <v>15</v>
      </c>
      <c r="I3" s="9"/>
      <c r="J3" s="9"/>
      <c r="K3" s="9"/>
      <c r="L3" s="9"/>
      <c r="M3" s="9"/>
      <c r="N3" s="9"/>
      <c r="O3" s="9"/>
    </row>
    <row r="4" spans="1:15" x14ac:dyDescent="0.2">
      <c r="B4" s="8"/>
      <c r="C4" s="8"/>
      <c r="D4" s="8"/>
      <c r="E4" s="8"/>
      <c r="F4" s="8"/>
      <c r="H4" s="27" t="s">
        <v>12</v>
      </c>
      <c r="I4" s="8"/>
      <c r="J4" s="8"/>
      <c r="K4" s="8"/>
      <c r="L4" s="8"/>
      <c r="M4" s="8"/>
      <c r="N4" s="8"/>
    </row>
    <row r="5" spans="1:15" x14ac:dyDescent="0.2">
      <c r="A5" s="7"/>
      <c r="B5" s="7"/>
      <c r="C5" s="7"/>
      <c r="D5" s="7"/>
      <c r="E5" s="7"/>
      <c r="F5" s="7"/>
      <c r="G5" s="7"/>
      <c r="H5" s="7"/>
      <c r="I5" s="7"/>
      <c r="J5" s="7"/>
      <c r="K5" s="7"/>
      <c r="L5" s="7"/>
      <c r="M5" s="7"/>
      <c r="N5" s="7"/>
      <c r="O5" s="7"/>
    </row>
    <row r="6" spans="1:15" ht="13.15" customHeight="1" x14ac:dyDescent="0.2">
      <c r="A6" s="28" t="s">
        <v>24</v>
      </c>
      <c r="B6" s="28"/>
      <c r="C6" s="28"/>
      <c r="D6" s="28"/>
      <c r="E6" s="28"/>
      <c r="F6" s="28"/>
      <c r="G6" s="28"/>
      <c r="H6" s="28"/>
      <c r="I6" s="28"/>
      <c r="J6" s="28"/>
      <c r="K6" s="28"/>
      <c r="L6" s="28"/>
      <c r="M6" s="28"/>
      <c r="N6" s="28"/>
      <c r="O6" s="28"/>
    </row>
    <row r="7" spans="1:15" ht="28.5" customHeight="1" x14ac:dyDescent="0.2">
      <c r="A7" s="28"/>
      <c r="B7" s="28"/>
      <c r="C7" s="28"/>
      <c r="D7" s="28"/>
      <c r="E7" s="28"/>
      <c r="F7" s="28"/>
      <c r="G7" s="28"/>
      <c r="H7" s="28"/>
      <c r="I7" s="28"/>
      <c r="J7" s="28"/>
      <c r="K7" s="28"/>
      <c r="L7" s="28"/>
      <c r="M7" s="28"/>
      <c r="N7" s="28"/>
      <c r="O7" s="28"/>
    </row>
    <row r="8" spans="1:15" ht="3.6" customHeight="1" x14ac:dyDescent="0.2">
      <c r="A8" s="7"/>
      <c r="B8" s="9"/>
      <c r="C8" s="24"/>
      <c r="D8" s="24"/>
      <c r="E8" s="24"/>
      <c r="F8" s="24"/>
      <c r="G8" s="24"/>
      <c r="H8" s="24"/>
      <c r="I8" s="24"/>
      <c r="J8" s="24"/>
      <c r="K8" s="24"/>
      <c r="L8" s="24"/>
      <c r="M8" s="24"/>
      <c r="N8" s="24"/>
      <c r="O8" s="24"/>
    </row>
    <row r="9" spans="1:15" x14ac:dyDescent="0.2">
      <c r="A9" s="9" t="s">
        <v>23</v>
      </c>
      <c r="B9" s="7"/>
      <c r="E9" s="7"/>
      <c r="F9" s="7"/>
      <c r="G9" s="7"/>
      <c r="H9" s="7"/>
      <c r="I9" s="7"/>
      <c r="J9" s="7"/>
      <c r="K9" s="7"/>
      <c r="L9" s="7"/>
      <c r="M9" s="7"/>
      <c r="N9" s="7"/>
      <c r="O9" s="7"/>
    </row>
    <row r="10" spans="1:15" ht="13.5" thickBot="1" x14ac:dyDescent="0.25">
      <c r="A10" s="7"/>
      <c r="B10" s="7"/>
      <c r="C10" s="7"/>
      <c r="D10" s="7"/>
      <c r="E10" s="7"/>
      <c r="F10" s="7"/>
      <c r="G10" s="7"/>
      <c r="H10" s="7"/>
      <c r="I10" s="7"/>
      <c r="J10" s="7"/>
      <c r="K10" s="7"/>
      <c r="L10" s="7"/>
      <c r="M10" s="7"/>
      <c r="N10" s="7"/>
      <c r="O10" s="7"/>
    </row>
    <row r="11" spans="1:15" s="6" customFormat="1" ht="28.15" customHeight="1" x14ac:dyDescent="0.2">
      <c r="A11" s="32" t="s">
        <v>11</v>
      </c>
      <c r="B11" s="34" t="s">
        <v>10</v>
      </c>
      <c r="C11" s="36" t="s">
        <v>9</v>
      </c>
      <c r="D11" s="31"/>
      <c r="E11" s="36" t="s">
        <v>8</v>
      </c>
      <c r="F11" s="31"/>
      <c r="G11" s="29" t="s">
        <v>7</v>
      </c>
      <c r="H11" s="30"/>
      <c r="I11" s="37"/>
      <c r="J11" s="36" t="s">
        <v>6</v>
      </c>
      <c r="K11" s="30"/>
      <c r="L11" s="31"/>
      <c r="M11" s="29" t="s">
        <v>5</v>
      </c>
      <c r="N11" s="30"/>
      <c r="O11" s="31"/>
    </row>
    <row r="12" spans="1:15" ht="13.5" thickBot="1" x14ac:dyDescent="0.25">
      <c r="A12" s="33"/>
      <c r="B12" s="35"/>
      <c r="C12" s="4" t="s">
        <v>4</v>
      </c>
      <c r="D12" s="1" t="s">
        <v>3</v>
      </c>
      <c r="E12" s="4" t="s">
        <v>4</v>
      </c>
      <c r="F12" s="1" t="s">
        <v>3</v>
      </c>
      <c r="G12" s="3" t="s">
        <v>2</v>
      </c>
      <c r="H12" s="2" t="s">
        <v>1</v>
      </c>
      <c r="I12" s="5" t="s">
        <v>0</v>
      </c>
      <c r="J12" s="4" t="s">
        <v>2</v>
      </c>
      <c r="K12" s="2" t="s">
        <v>1</v>
      </c>
      <c r="L12" s="1" t="s">
        <v>0</v>
      </c>
      <c r="M12" s="3" t="s">
        <v>2</v>
      </c>
      <c r="N12" s="2" t="s">
        <v>1</v>
      </c>
      <c r="O12" s="1" t="s">
        <v>0</v>
      </c>
    </row>
    <row r="13" spans="1:15" ht="15" x14ac:dyDescent="0.25">
      <c r="A13" s="16">
        <v>42370</v>
      </c>
      <c r="B13" s="10" t="s">
        <v>16</v>
      </c>
      <c r="G13" s="11"/>
      <c r="H13" s="11"/>
      <c r="I13" s="11"/>
      <c r="J13" s="11">
        <v>1033899</v>
      </c>
      <c r="K13" s="11">
        <v>191482</v>
      </c>
      <c r="L13" s="11">
        <v>1225381</v>
      </c>
      <c r="M13" s="12"/>
      <c r="N13" s="12"/>
      <c r="O13" s="12"/>
    </row>
    <row r="14" spans="1:15" ht="15.75" thickBot="1" x14ac:dyDescent="0.3">
      <c r="A14" s="16">
        <v>42370</v>
      </c>
      <c r="B14" s="10" t="s">
        <v>17</v>
      </c>
      <c r="C14" s="15"/>
      <c r="D14" s="15"/>
      <c r="E14" s="15"/>
      <c r="F14" s="15"/>
      <c r="G14" s="13"/>
      <c r="H14" s="13"/>
      <c r="I14" s="13"/>
      <c r="J14" s="13">
        <v>1507470</v>
      </c>
      <c r="K14" s="13">
        <v>2982</v>
      </c>
      <c r="L14" s="13">
        <v>1510452</v>
      </c>
      <c r="M14" s="14"/>
      <c r="N14" s="14"/>
      <c r="O14" s="14"/>
    </row>
    <row r="15" spans="1:15" ht="15" x14ac:dyDescent="0.25">
      <c r="A15" s="16"/>
      <c r="B15" s="10"/>
      <c r="D15">
        <v>191</v>
      </c>
      <c r="G15" s="11">
        <v>3220886</v>
      </c>
      <c r="H15" s="11">
        <v>226661</v>
      </c>
      <c r="I15" s="11">
        <v>3447547</v>
      </c>
      <c r="J15" s="11">
        <v>2541369</v>
      </c>
      <c r="K15" s="11">
        <v>194464</v>
      </c>
      <c r="L15" s="11">
        <v>2735833</v>
      </c>
      <c r="M15" s="12">
        <f>+(J15-G15)/G15</f>
        <v>-0.21097207414357416</v>
      </c>
      <c r="N15" s="12">
        <f>+(K15-H15)/H15</f>
        <v>-0.1420491394637807</v>
      </c>
      <c r="O15" s="12">
        <f>+(L15-I15)/I15</f>
        <v>-0.2064406953697803</v>
      </c>
    </row>
    <row r="16" spans="1:15" ht="15" x14ac:dyDescent="0.25">
      <c r="A16" s="17"/>
      <c r="B16" s="10"/>
      <c r="G16" s="11"/>
      <c r="H16" s="11"/>
      <c r="I16" s="11"/>
      <c r="J16" s="11"/>
      <c r="K16" s="11"/>
      <c r="L16" s="11"/>
      <c r="M16" s="12"/>
      <c r="N16" s="12"/>
      <c r="O16" s="12"/>
    </row>
    <row r="17" spans="1:15" ht="15" x14ac:dyDescent="0.25">
      <c r="A17" s="16">
        <v>42401</v>
      </c>
      <c r="B17" s="10" t="s">
        <v>16</v>
      </c>
      <c r="G17" s="11"/>
      <c r="H17" s="11"/>
      <c r="I17" s="11"/>
      <c r="J17" s="11">
        <v>923271</v>
      </c>
      <c r="K17" s="11">
        <v>130259</v>
      </c>
      <c r="L17" s="11">
        <v>1053530</v>
      </c>
      <c r="M17" s="12"/>
      <c r="N17" s="12"/>
      <c r="O17" s="12"/>
    </row>
    <row r="18" spans="1:15" ht="15.75" thickBot="1" x14ac:dyDescent="0.3">
      <c r="A18" s="16">
        <v>42401</v>
      </c>
      <c r="B18" s="10" t="s">
        <v>17</v>
      </c>
      <c r="C18" s="15"/>
      <c r="D18" s="15"/>
      <c r="E18" s="15"/>
      <c r="F18" s="15"/>
      <c r="G18" s="13"/>
      <c r="H18" s="13"/>
      <c r="I18" s="13"/>
      <c r="J18" s="13">
        <v>1569522</v>
      </c>
      <c r="K18" s="13">
        <v>3244</v>
      </c>
      <c r="L18" s="13">
        <v>1572766</v>
      </c>
      <c r="M18" s="14"/>
      <c r="N18" s="14"/>
      <c r="O18" s="14"/>
    </row>
    <row r="19" spans="1:15" ht="15" x14ac:dyDescent="0.25">
      <c r="A19" s="16"/>
      <c r="B19" s="10"/>
      <c r="D19">
        <v>193</v>
      </c>
      <c r="G19" s="11">
        <v>3049992</v>
      </c>
      <c r="H19" s="11">
        <v>210691</v>
      </c>
      <c r="I19" s="11">
        <v>3260683</v>
      </c>
      <c r="J19" s="11">
        <v>2492793</v>
      </c>
      <c r="K19" s="11">
        <v>133503</v>
      </c>
      <c r="L19" s="11">
        <v>2626296</v>
      </c>
      <c r="M19" s="12">
        <f>+(J19-G19)/G19</f>
        <v>-0.18268867590472368</v>
      </c>
      <c r="N19" s="12">
        <f>+(K19-H19)/H19</f>
        <v>-0.36635641769226024</v>
      </c>
      <c r="O19" s="12">
        <f>+(L19-I19)/I19</f>
        <v>-0.19455647789128841</v>
      </c>
    </row>
    <row r="20" spans="1:15" ht="15" x14ac:dyDescent="0.25">
      <c r="A20" s="17"/>
      <c r="B20" s="10"/>
      <c r="G20" s="11"/>
      <c r="H20" s="11"/>
      <c r="I20" s="11"/>
      <c r="J20" s="11"/>
      <c r="K20" s="11"/>
      <c r="L20" s="11"/>
      <c r="M20" s="12"/>
      <c r="N20" s="12"/>
      <c r="O20" s="12"/>
    </row>
    <row r="21" spans="1:15" ht="15" x14ac:dyDescent="0.25">
      <c r="A21" s="16">
        <v>42430</v>
      </c>
      <c r="B21" s="10" t="s">
        <v>16</v>
      </c>
      <c r="G21" s="11"/>
      <c r="H21" s="11"/>
      <c r="I21" s="11"/>
      <c r="J21" s="11">
        <v>913747</v>
      </c>
      <c r="K21" s="11">
        <v>176772</v>
      </c>
      <c r="L21" s="11">
        <v>1090519</v>
      </c>
      <c r="M21" s="12"/>
      <c r="N21" s="12"/>
      <c r="O21" s="12"/>
    </row>
    <row r="22" spans="1:15" ht="15.75" thickBot="1" x14ac:dyDescent="0.3">
      <c r="A22" s="16">
        <v>42430</v>
      </c>
      <c r="B22" s="10" t="s">
        <v>17</v>
      </c>
      <c r="C22" s="15"/>
      <c r="D22" s="15"/>
      <c r="E22" s="15"/>
      <c r="F22" s="15"/>
      <c r="G22" s="13"/>
      <c r="H22" s="13"/>
      <c r="I22" s="13"/>
      <c r="J22" s="13">
        <v>1549819</v>
      </c>
      <c r="K22" s="13">
        <v>4612</v>
      </c>
      <c r="L22" s="13">
        <v>1554431</v>
      </c>
      <c r="M22" s="14"/>
      <c r="N22" s="14"/>
      <c r="O22" s="14"/>
    </row>
    <row r="23" spans="1:15" ht="15" x14ac:dyDescent="0.25">
      <c r="A23" s="16"/>
      <c r="B23" s="10"/>
      <c r="D23">
        <v>192</v>
      </c>
      <c r="G23" s="11">
        <v>3148825</v>
      </c>
      <c r="H23" s="11">
        <v>230693</v>
      </c>
      <c r="I23" s="11">
        <v>3379518</v>
      </c>
      <c r="J23" s="11">
        <v>2463566</v>
      </c>
      <c r="K23" s="11">
        <v>181384</v>
      </c>
      <c r="L23" s="11">
        <v>2644950</v>
      </c>
      <c r="M23" s="12">
        <f>+(J23-G23)/G23</f>
        <v>-0.21762371678324455</v>
      </c>
      <c r="N23" s="12">
        <f>+(K23-H23)/H23</f>
        <v>-0.21374293975109779</v>
      </c>
      <c r="O23" s="12">
        <f>+(L23-I23)/I23</f>
        <v>-0.21735880678842368</v>
      </c>
    </row>
    <row r="24" spans="1:15" ht="15" x14ac:dyDescent="0.25">
      <c r="A24" s="17"/>
      <c r="B24" s="10"/>
      <c r="G24" s="11"/>
      <c r="H24" s="11"/>
      <c r="I24" s="11"/>
      <c r="J24" s="11"/>
      <c r="K24" s="11"/>
      <c r="L24" s="11"/>
      <c r="M24" s="12"/>
      <c r="N24" s="12"/>
      <c r="O24" s="12"/>
    </row>
    <row r="25" spans="1:15" ht="15" x14ac:dyDescent="0.25">
      <c r="A25" s="16">
        <v>42461</v>
      </c>
      <c r="B25" s="10" t="s">
        <v>16</v>
      </c>
      <c r="G25" s="11"/>
      <c r="H25" s="11"/>
      <c r="I25" s="11"/>
      <c r="J25" s="11">
        <v>1421586</v>
      </c>
      <c r="K25" s="11">
        <v>519246</v>
      </c>
      <c r="L25" s="11">
        <v>1940832</v>
      </c>
      <c r="M25" s="12"/>
      <c r="N25" s="12"/>
      <c r="O25" s="12"/>
    </row>
    <row r="26" spans="1:15" ht="15.75" thickBot="1" x14ac:dyDescent="0.3">
      <c r="A26" s="16">
        <v>42461</v>
      </c>
      <c r="B26" s="10" t="s">
        <v>17</v>
      </c>
      <c r="C26" s="15"/>
      <c r="D26" s="15"/>
      <c r="E26" s="15"/>
      <c r="F26" s="15"/>
      <c r="G26" s="13"/>
      <c r="H26" s="13"/>
      <c r="I26" s="13"/>
      <c r="J26" s="13">
        <v>1773949</v>
      </c>
      <c r="K26" s="13">
        <v>13764</v>
      </c>
      <c r="L26" s="13">
        <v>1787713</v>
      </c>
      <c r="M26" s="14"/>
      <c r="N26" s="14"/>
      <c r="O26" s="14"/>
    </row>
    <row r="27" spans="1:15" ht="15" x14ac:dyDescent="0.25">
      <c r="A27" s="16"/>
      <c r="B27" s="10"/>
      <c r="D27">
        <v>190</v>
      </c>
      <c r="G27" s="11">
        <v>3368584</v>
      </c>
      <c r="H27" s="11">
        <v>291948</v>
      </c>
      <c r="I27" s="11">
        <v>3660532</v>
      </c>
      <c r="J27" s="11">
        <v>3195535</v>
      </c>
      <c r="K27" s="11">
        <v>533010</v>
      </c>
      <c r="L27" s="11">
        <v>3728545</v>
      </c>
      <c r="M27" s="12">
        <f>+(J27-G27)/G27</f>
        <v>-5.1371436781745682E-2</v>
      </c>
      <c r="N27" s="12">
        <f>+(K27-H27)/H27</f>
        <v>0.82570183731349422</v>
      </c>
      <c r="O27" s="12">
        <f>+(L27-I27)/I27</f>
        <v>1.8580086173266619E-2</v>
      </c>
    </row>
    <row r="28" spans="1:15" ht="15" x14ac:dyDescent="0.25">
      <c r="A28" s="17"/>
      <c r="B28" s="10"/>
      <c r="G28" s="11"/>
      <c r="H28" s="11"/>
      <c r="I28" s="11"/>
      <c r="J28" s="11"/>
      <c r="K28" s="11"/>
      <c r="L28" s="11"/>
      <c r="M28" s="12"/>
      <c r="N28" s="12"/>
      <c r="O28" s="12"/>
    </row>
    <row r="29" spans="1:15" ht="15" x14ac:dyDescent="0.25">
      <c r="A29" s="16">
        <v>42491</v>
      </c>
      <c r="B29" s="10" t="s">
        <v>16</v>
      </c>
      <c r="G29" s="11"/>
      <c r="H29" s="11"/>
      <c r="I29" s="11"/>
      <c r="J29" s="11">
        <v>917798</v>
      </c>
      <c r="K29" s="11">
        <v>253782</v>
      </c>
      <c r="L29" s="11">
        <v>1171580</v>
      </c>
      <c r="M29" s="12"/>
      <c r="N29" s="12"/>
      <c r="O29" s="12"/>
    </row>
    <row r="30" spans="1:15" ht="15.75" thickBot="1" x14ac:dyDescent="0.3">
      <c r="A30" s="16">
        <v>42491</v>
      </c>
      <c r="B30" s="10" t="s">
        <v>17</v>
      </c>
      <c r="C30" s="15"/>
      <c r="D30" s="15"/>
      <c r="E30" s="15"/>
      <c r="F30" s="15"/>
      <c r="G30" s="13"/>
      <c r="H30" s="13"/>
      <c r="I30" s="13"/>
      <c r="J30" s="13">
        <v>1560879</v>
      </c>
      <c r="K30" s="13">
        <v>2869</v>
      </c>
      <c r="L30" s="13">
        <v>1563748</v>
      </c>
      <c r="M30" s="14"/>
      <c r="N30" s="14"/>
      <c r="O30" s="14"/>
    </row>
    <row r="31" spans="1:15" ht="15" x14ac:dyDescent="0.25">
      <c r="A31" s="16"/>
      <c r="B31" s="10"/>
      <c r="D31">
        <v>182</v>
      </c>
      <c r="G31" s="11">
        <v>3116990</v>
      </c>
      <c r="H31" s="11">
        <v>239123</v>
      </c>
      <c r="I31" s="11">
        <v>3356113</v>
      </c>
      <c r="J31" s="11">
        <v>2478677</v>
      </c>
      <c r="K31" s="11">
        <v>256651</v>
      </c>
      <c r="L31" s="11">
        <v>2735328</v>
      </c>
      <c r="M31" s="12">
        <f>+(J31-G31)/G31</f>
        <v>-0.20478506507881</v>
      </c>
      <c r="N31" s="12">
        <f>+(K31-H31)/H31</f>
        <v>7.3301188091484296E-2</v>
      </c>
      <c r="O31" s="12">
        <f>+(L31-I31)/I31</f>
        <v>-0.18497142378698214</v>
      </c>
    </row>
    <row r="32" spans="1:15" ht="15" x14ac:dyDescent="0.25">
      <c r="A32" s="17"/>
      <c r="B32" s="10"/>
      <c r="G32" s="11"/>
      <c r="H32" s="11"/>
      <c r="I32" s="11"/>
      <c r="J32" s="11"/>
      <c r="K32" s="11"/>
      <c r="L32" s="11"/>
      <c r="M32" s="12"/>
      <c r="N32" s="12"/>
      <c r="O32" s="12"/>
    </row>
    <row r="33" spans="1:15" ht="15" x14ac:dyDescent="0.25">
      <c r="A33" s="16">
        <v>42522</v>
      </c>
      <c r="B33" s="10" t="s">
        <v>16</v>
      </c>
      <c r="G33" s="11"/>
      <c r="H33" s="11"/>
      <c r="I33" s="11"/>
      <c r="J33" s="11">
        <v>878766</v>
      </c>
      <c r="K33" s="11">
        <v>223991</v>
      </c>
      <c r="L33" s="11">
        <v>1102757</v>
      </c>
      <c r="M33" s="12"/>
      <c r="N33" s="12"/>
      <c r="O33" s="12"/>
    </row>
    <row r="34" spans="1:15" ht="15.75" thickBot="1" x14ac:dyDescent="0.3">
      <c r="A34" s="16">
        <v>42522</v>
      </c>
      <c r="B34" s="10" t="s">
        <v>17</v>
      </c>
      <c r="C34" s="15"/>
      <c r="D34" s="15"/>
      <c r="E34" s="15"/>
      <c r="F34" s="15"/>
      <c r="G34" s="13"/>
      <c r="H34" s="13"/>
      <c r="I34" s="13"/>
      <c r="J34" s="13">
        <v>1196860</v>
      </c>
      <c r="K34" s="13">
        <v>5530</v>
      </c>
      <c r="L34" s="13">
        <v>1202390</v>
      </c>
      <c r="M34" s="14"/>
      <c r="N34" s="14"/>
      <c r="O34" s="14"/>
    </row>
    <row r="35" spans="1:15" ht="15" x14ac:dyDescent="0.25">
      <c r="A35" s="16"/>
      <c r="B35" s="10"/>
      <c r="D35">
        <v>180</v>
      </c>
      <c r="G35" s="11">
        <v>3204443</v>
      </c>
      <c r="H35" s="11">
        <v>248280</v>
      </c>
      <c r="I35" s="11">
        <v>3452723</v>
      </c>
      <c r="J35" s="11">
        <v>2075626</v>
      </c>
      <c r="K35" s="11">
        <v>229521</v>
      </c>
      <c r="L35" s="11">
        <v>2305147</v>
      </c>
      <c r="M35" s="12">
        <f>+(J35-G35)/G35</f>
        <v>-0.35226621288005433</v>
      </c>
      <c r="N35" s="12">
        <f>+(K35-H35)/H35</f>
        <v>-7.5555824069598834E-2</v>
      </c>
      <c r="O35" s="12">
        <f>+(L35-I35)/I35</f>
        <v>-0.33236839445272615</v>
      </c>
    </row>
    <row r="36" spans="1:15" ht="15" x14ac:dyDescent="0.25">
      <c r="A36" s="17"/>
      <c r="B36" s="10"/>
      <c r="G36" s="11"/>
      <c r="H36" s="11"/>
      <c r="I36" s="11"/>
      <c r="J36" s="11"/>
      <c r="K36" s="11"/>
      <c r="L36" s="11"/>
      <c r="M36" s="12"/>
      <c r="N36" s="12"/>
      <c r="O36" s="12"/>
    </row>
    <row r="37" spans="1:15" ht="15" x14ac:dyDescent="0.25">
      <c r="A37" s="16">
        <v>42552</v>
      </c>
      <c r="B37" s="10" t="s">
        <v>16</v>
      </c>
      <c r="G37" s="11">
        <v>988242</v>
      </c>
      <c r="H37" s="11">
        <v>208510</v>
      </c>
      <c r="I37" s="11">
        <v>1196752</v>
      </c>
      <c r="J37" s="11">
        <v>841655</v>
      </c>
      <c r="K37" s="11">
        <v>265372</v>
      </c>
      <c r="L37" s="11">
        <v>1107027</v>
      </c>
      <c r="M37" s="12"/>
      <c r="N37" s="12"/>
      <c r="O37" s="12"/>
    </row>
    <row r="38" spans="1:15" ht="15.75" thickBot="1" x14ac:dyDescent="0.3">
      <c r="A38" s="16">
        <v>42552</v>
      </c>
      <c r="B38" s="10" t="s">
        <v>17</v>
      </c>
      <c r="C38" s="15"/>
      <c r="D38" s="15"/>
      <c r="E38" s="15"/>
      <c r="F38" s="15"/>
      <c r="G38" s="13">
        <v>1770315</v>
      </c>
      <c r="H38" s="13">
        <v>7169</v>
      </c>
      <c r="I38" s="13">
        <v>1777484</v>
      </c>
      <c r="J38" s="13">
        <v>1365258</v>
      </c>
      <c r="K38" s="13">
        <v>6463</v>
      </c>
      <c r="L38" s="13">
        <v>1371721</v>
      </c>
      <c r="M38" s="14"/>
      <c r="N38" s="14"/>
      <c r="O38" s="14"/>
    </row>
    <row r="39" spans="1:15" ht="15" x14ac:dyDescent="0.25">
      <c r="A39" s="16"/>
      <c r="B39" s="10"/>
      <c r="D39">
        <v>185</v>
      </c>
      <c r="G39" s="11">
        <v>2758557</v>
      </c>
      <c r="H39" s="11">
        <v>215679</v>
      </c>
      <c r="I39" s="11">
        <v>2974236</v>
      </c>
      <c r="J39" s="11">
        <v>2206913</v>
      </c>
      <c r="K39" s="11">
        <v>271835</v>
      </c>
      <c r="L39" s="11">
        <v>2478748</v>
      </c>
      <c r="M39" s="12">
        <f>+(J39-G39)/G39</f>
        <v>-0.19997556693590163</v>
      </c>
      <c r="N39" s="12">
        <f>+(K39-H39)/H39</f>
        <v>0.26036841788027576</v>
      </c>
      <c r="O39" s="12">
        <f>+(L39-I39)/I39</f>
        <v>-0.16659337053280238</v>
      </c>
    </row>
    <row r="40" spans="1:15" ht="15" x14ac:dyDescent="0.25">
      <c r="A40" s="17"/>
      <c r="B40" s="10"/>
      <c r="G40" s="11"/>
      <c r="H40" s="11"/>
      <c r="I40" s="11"/>
      <c r="J40" s="11"/>
      <c r="K40" s="11"/>
      <c r="L40" s="11"/>
      <c r="M40" s="12"/>
      <c r="N40" s="12"/>
      <c r="O40" s="12"/>
    </row>
    <row r="41" spans="1:15" ht="15" x14ac:dyDescent="0.25">
      <c r="A41" s="16">
        <v>42583</v>
      </c>
      <c r="B41" s="10" t="s">
        <v>16</v>
      </c>
      <c r="G41" s="11"/>
      <c r="H41" s="11"/>
      <c r="I41" s="11"/>
      <c r="J41" s="11">
        <v>857158</v>
      </c>
      <c r="K41" s="11">
        <v>195293</v>
      </c>
      <c r="L41" s="11">
        <v>1052451</v>
      </c>
      <c r="M41" s="12"/>
      <c r="N41" s="12"/>
      <c r="O41" s="12"/>
    </row>
    <row r="42" spans="1:15" ht="15.75" thickBot="1" x14ac:dyDescent="0.3">
      <c r="A42" s="16">
        <v>42583</v>
      </c>
      <c r="B42" s="10" t="s">
        <v>17</v>
      </c>
      <c r="C42" s="15"/>
      <c r="D42" s="15"/>
      <c r="E42" s="15"/>
      <c r="F42" s="15"/>
      <c r="G42" s="13"/>
      <c r="H42" s="13"/>
      <c r="I42" s="13"/>
      <c r="J42" s="13">
        <v>1533811</v>
      </c>
      <c r="K42" s="13">
        <v>7488</v>
      </c>
      <c r="L42" s="13">
        <v>1541299</v>
      </c>
      <c r="M42" s="14"/>
      <c r="N42" s="14"/>
      <c r="O42" s="14"/>
    </row>
    <row r="43" spans="1:15" ht="15" x14ac:dyDescent="0.25">
      <c r="A43" s="16"/>
      <c r="B43" s="10"/>
      <c r="D43">
        <v>191</v>
      </c>
      <c r="G43" s="11">
        <v>2784498</v>
      </c>
      <c r="H43" s="11">
        <v>215365</v>
      </c>
      <c r="I43" s="11">
        <v>2999863</v>
      </c>
      <c r="J43" s="11">
        <v>2390969</v>
      </c>
      <c r="K43" s="11">
        <v>202781</v>
      </c>
      <c r="L43" s="11">
        <v>2593750</v>
      </c>
      <c r="M43" s="12">
        <f>+(J43-G43)/G43</f>
        <v>-0.14132852672187232</v>
      </c>
      <c r="N43" s="12">
        <f>+(K43-H43)/H43</f>
        <v>-5.8431035683606899E-2</v>
      </c>
      <c r="O43" s="12">
        <f>+(L43-I43)/I43</f>
        <v>-0.13537718222465492</v>
      </c>
    </row>
    <row r="44" spans="1:15" ht="15" x14ac:dyDescent="0.25">
      <c r="A44" s="17"/>
      <c r="B44" s="10"/>
      <c r="G44" s="11"/>
      <c r="H44" s="11"/>
      <c r="I44" s="11"/>
      <c r="J44" s="11"/>
      <c r="K44" s="11"/>
      <c r="L44" s="11"/>
      <c r="M44" s="12"/>
      <c r="N44" s="12"/>
      <c r="O44" s="12"/>
    </row>
    <row r="45" spans="1:15" ht="15" x14ac:dyDescent="0.25">
      <c r="A45" s="16">
        <v>42614</v>
      </c>
      <c r="B45" s="10" t="s">
        <v>16</v>
      </c>
      <c r="G45" s="11"/>
      <c r="H45" s="11"/>
      <c r="I45" s="11"/>
      <c r="J45" s="11">
        <v>1355902</v>
      </c>
      <c r="K45" s="11">
        <v>356792</v>
      </c>
      <c r="L45" s="11">
        <v>1712694</v>
      </c>
      <c r="M45" s="12"/>
      <c r="N45" s="12"/>
      <c r="O45" s="12"/>
    </row>
    <row r="46" spans="1:15" ht="15.75" thickBot="1" x14ac:dyDescent="0.3">
      <c r="A46" s="16">
        <v>42614</v>
      </c>
      <c r="B46" s="10" t="s">
        <v>17</v>
      </c>
      <c r="C46" s="15"/>
      <c r="D46" s="15"/>
      <c r="E46" s="15"/>
      <c r="F46" s="15"/>
      <c r="G46" s="13"/>
      <c r="H46" s="13"/>
      <c r="I46" s="13"/>
      <c r="J46" s="13">
        <v>1487411</v>
      </c>
      <c r="K46" s="13">
        <v>10337</v>
      </c>
      <c r="L46" s="13">
        <v>1497748</v>
      </c>
      <c r="M46" s="14"/>
      <c r="N46" s="14"/>
      <c r="O46" s="14"/>
    </row>
    <row r="47" spans="1:15" ht="15" x14ac:dyDescent="0.25">
      <c r="A47" s="16"/>
      <c r="B47" s="10"/>
      <c r="D47">
        <v>189</v>
      </c>
      <c r="G47" s="11">
        <v>3091909</v>
      </c>
      <c r="H47" s="11">
        <v>250822</v>
      </c>
      <c r="I47" s="11">
        <v>3342731</v>
      </c>
      <c r="J47" s="11">
        <v>2843313</v>
      </c>
      <c r="K47" s="11">
        <v>367129</v>
      </c>
      <c r="L47" s="11">
        <v>3210442</v>
      </c>
      <c r="M47" s="12">
        <f>+(J47-G47)/G47</f>
        <v>-8.0402107565261463E-2</v>
      </c>
      <c r="N47" s="12">
        <f>+(K47-H47)/H47</f>
        <v>0.46370334340687819</v>
      </c>
      <c r="O47" s="12">
        <f>+(L47-I47)/I47</f>
        <v>-3.9575125847697588E-2</v>
      </c>
    </row>
    <row r="48" spans="1:15" ht="15" x14ac:dyDescent="0.25">
      <c r="A48" s="17"/>
      <c r="B48" s="10"/>
      <c r="G48" s="11"/>
      <c r="H48" s="11"/>
      <c r="I48" s="11"/>
      <c r="J48" s="11"/>
      <c r="K48" s="11"/>
      <c r="L48" s="11"/>
      <c r="M48" s="12"/>
      <c r="N48" s="12"/>
      <c r="O48" s="12"/>
    </row>
    <row r="49" spans="1:15" ht="15" x14ac:dyDescent="0.25">
      <c r="A49" s="16">
        <v>42644</v>
      </c>
      <c r="B49" s="10" t="s">
        <v>16</v>
      </c>
      <c r="G49" s="11"/>
      <c r="H49" s="11"/>
      <c r="I49" s="11"/>
      <c r="J49" s="11">
        <v>856409</v>
      </c>
      <c r="K49" s="11">
        <v>211261</v>
      </c>
      <c r="L49" s="11">
        <v>1067670</v>
      </c>
      <c r="M49" s="12"/>
      <c r="N49" s="12"/>
      <c r="O49" s="12"/>
    </row>
    <row r="50" spans="1:15" ht="15.75" thickBot="1" x14ac:dyDescent="0.3">
      <c r="A50" s="16">
        <v>42644</v>
      </c>
      <c r="B50" s="10" t="s">
        <v>17</v>
      </c>
      <c r="C50" s="15"/>
      <c r="D50" s="15"/>
      <c r="E50" s="15"/>
      <c r="F50" s="15"/>
      <c r="G50" s="13"/>
      <c r="H50" s="13"/>
      <c r="I50" s="13"/>
      <c r="J50" s="13">
        <v>1555777</v>
      </c>
      <c r="K50" s="13">
        <v>3773</v>
      </c>
      <c r="L50" s="13">
        <v>1559550</v>
      </c>
      <c r="M50" s="14"/>
      <c r="N50" s="14"/>
      <c r="O50" s="14"/>
    </row>
    <row r="51" spans="1:15" ht="15" x14ac:dyDescent="0.25">
      <c r="A51" s="16"/>
      <c r="B51" s="10"/>
      <c r="D51">
        <v>188</v>
      </c>
      <c r="G51" s="11">
        <v>2859636</v>
      </c>
      <c r="H51" s="11">
        <v>233518</v>
      </c>
      <c r="I51" s="11">
        <v>3093154</v>
      </c>
      <c r="J51" s="11">
        <v>2412186</v>
      </c>
      <c r="K51" s="11">
        <v>215034</v>
      </c>
      <c r="L51" s="11">
        <v>2627220</v>
      </c>
      <c r="M51" s="12">
        <f>+(J51-G51)/G51</f>
        <v>-0.1564709634373046</v>
      </c>
      <c r="N51" s="12">
        <f>+(K51-H51)/H51</f>
        <v>-7.9154497726085349E-2</v>
      </c>
      <c r="O51" s="12">
        <f>+(L51-I51)/I51</f>
        <v>-0.15063394839054248</v>
      </c>
    </row>
    <row r="52" spans="1:15" ht="15" x14ac:dyDescent="0.25">
      <c r="A52" s="16"/>
      <c r="B52" s="10"/>
      <c r="G52" s="11"/>
      <c r="H52" s="11"/>
      <c r="I52" s="11"/>
      <c r="J52" s="11"/>
      <c r="K52" s="11"/>
      <c r="L52" s="11"/>
      <c r="M52" s="12"/>
      <c r="N52" s="12"/>
      <c r="O52" s="12"/>
    </row>
    <row r="53" spans="1:15" ht="15" x14ac:dyDescent="0.25">
      <c r="A53" s="16">
        <v>42675</v>
      </c>
      <c r="B53" s="10" t="s">
        <v>16</v>
      </c>
      <c r="G53" s="11"/>
      <c r="H53" s="11"/>
      <c r="I53" s="11"/>
      <c r="J53" s="11">
        <v>895130</v>
      </c>
      <c r="K53" s="11">
        <v>231574</v>
      </c>
      <c r="L53" s="11">
        <v>1126704</v>
      </c>
      <c r="M53" s="12"/>
      <c r="N53" s="12"/>
      <c r="O53" s="12"/>
    </row>
    <row r="54" spans="1:15" ht="15.75" thickBot="1" x14ac:dyDescent="0.3">
      <c r="A54" s="16">
        <v>42675</v>
      </c>
      <c r="B54" s="10" t="s">
        <v>17</v>
      </c>
      <c r="C54" s="15"/>
      <c r="D54" s="15"/>
      <c r="E54" s="15"/>
      <c r="F54" s="15"/>
      <c r="G54" s="13"/>
      <c r="H54" s="13"/>
      <c r="I54" s="13"/>
      <c r="J54" s="13">
        <v>1052818</v>
      </c>
      <c r="K54" s="13">
        <v>5498</v>
      </c>
      <c r="L54" s="13">
        <v>1058316</v>
      </c>
      <c r="M54" s="14"/>
      <c r="N54" s="14"/>
      <c r="O54" s="14"/>
    </row>
    <row r="55" spans="1:15" ht="15" x14ac:dyDescent="0.25">
      <c r="A55" s="16"/>
      <c r="B55" s="10"/>
      <c r="D55">
        <v>190</v>
      </c>
      <c r="G55" s="11">
        <v>2734393</v>
      </c>
      <c r="H55" s="11">
        <v>200295</v>
      </c>
      <c r="I55" s="11">
        <v>2934688</v>
      </c>
      <c r="J55" s="11">
        <v>1947948</v>
      </c>
      <c r="K55" s="11">
        <v>237072</v>
      </c>
      <c r="L55" s="11">
        <v>2185020</v>
      </c>
      <c r="M55" s="12">
        <f>+(J55-G55)/G55</f>
        <v>-0.28761227811803203</v>
      </c>
      <c r="N55" s="12">
        <f>+(K55-H55)/H55</f>
        <v>0.18361416910057665</v>
      </c>
      <c r="O55" s="12">
        <f>+(L55-I55)/I55</f>
        <v>-0.25545066460216553</v>
      </c>
    </row>
    <row r="56" spans="1:15" ht="15" x14ac:dyDescent="0.25">
      <c r="A56" s="17"/>
      <c r="B56" s="10"/>
      <c r="G56" s="11"/>
      <c r="H56" s="11"/>
      <c r="I56" s="11"/>
      <c r="J56" s="11"/>
      <c r="K56" s="11"/>
      <c r="L56" s="11"/>
      <c r="M56" s="12"/>
      <c r="N56" s="12"/>
      <c r="O56" s="12"/>
    </row>
    <row r="57" spans="1:15" ht="15" x14ac:dyDescent="0.25">
      <c r="A57" s="16">
        <v>42705</v>
      </c>
      <c r="B57" s="10" t="s">
        <v>16</v>
      </c>
      <c r="G57" s="11"/>
      <c r="H57" s="11"/>
      <c r="I57" s="11"/>
      <c r="J57" s="11">
        <v>895684</v>
      </c>
      <c r="K57" s="11">
        <v>245927</v>
      </c>
      <c r="L57" s="11">
        <v>1141611</v>
      </c>
      <c r="M57" s="12"/>
      <c r="N57" s="12"/>
      <c r="O57" s="12"/>
    </row>
    <row r="58" spans="1:15" ht="15.75" thickBot="1" x14ac:dyDescent="0.3">
      <c r="A58" s="16">
        <v>42705</v>
      </c>
      <c r="B58" s="10" t="s">
        <v>17</v>
      </c>
      <c r="C58" s="15"/>
      <c r="D58" s="15"/>
      <c r="E58" s="15"/>
      <c r="F58" s="15"/>
      <c r="G58" s="13"/>
      <c r="H58" s="13"/>
      <c r="I58" s="13"/>
      <c r="J58" s="13">
        <v>1129755</v>
      </c>
      <c r="K58" s="13">
        <v>6892</v>
      </c>
      <c r="L58" s="13">
        <v>1136647</v>
      </c>
      <c r="M58" s="14"/>
      <c r="N58" s="14"/>
      <c r="O58" s="14"/>
    </row>
    <row r="59" spans="1:15" ht="15" x14ac:dyDescent="0.25">
      <c r="A59" s="16"/>
      <c r="B59" s="10"/>
      <c r="D59">
        <v>185</v>
      </c>
      <c r="G59" s="11">
        <v>2724063</v>
      </c>
      <c r="H59" s="11">
        <v>205974</v>
      </c>
      <c r="I59" s="11">
        <v>2930037</v>
      </c>
      <c r="J59" s="11">
        <v>2025439</v>
      </c>
      <c r="K59" s="11">
        <v>252819</v>
      </c>
      <c r="L59" s="11">
        <v>2278258</v>
      </c>
      <c r="M59" s="12">
        <f>+(J59-G59)/G59</f>
        <v>-0.25646396577465352</v>
      </c>
      <c r="N59" s="12">
        <f>+(K59-H59)/H59</f>
        <v>0.22743161758280173</v>
      </c>
      <c r="O59" s="12">
        <f>+(L59-I59)/I59</f>
        <v>-0.22244736158621889</v>
      </c>
    </row>
    <row r="60" spans="1:15" ht="15" x14ac:dyDescent="0.25">
      <c r="A60" s="17"/>
      <c r="B60" s="10"/>
      <c r="G60" s="11"/>
      <c r="H60" s="11"/>
      <c r="I60" s="11"/>
      <c r="J60" s="11"/>
      <c r="K60" s="11"/>
      <c r="L60" s="11"/>
      <c r="M60" s="12"/>
      <c r="N60" s="12"/>
      <c r="O60" s="12"/>
    </row>
    <row r="61" spans="1:15" ht="15" x14ac:dyDescent="0.25">
      <c r="A61" s="18" t="s">
        <v>18</v>
      </c>
      <c r="B61" s="10" t="s">
        <v>16</v>
      </c>
      <c r="G61" s="11"/>
      <c r="H61" s="11"/>
      <c r="I61" s="11"/>
      <c r="J61" s="11">
        <f t="shared" ref="J61:L63" si="0">J57+J53+J49+J45+J41+J37+J33+J29+J25+J21+J17+J13</f>
        <v>11791005</v>
      </c>
      <c r="K61" s="11">
        <f t="shared" si="0"/>
        <v>3001751</v>
      </c>
      <c r="L61" s="11">
        <f t="shared" si="0"/>
        <v>14792756</v>
      </c>
      <c r="M61" s="12"/>
      <c r="N61" s="12"/>
      <c r="O61" s="12"/>
    </row>
    <row r="62" spans="1:15" ht="15.75" thickBot="1" x14ac:dyDescent="0.3">
      <c r="A62" s="18" t="s">
        <v>18</v>
      </c>
      <c r="B62" s="10" t="s">
        <v>17</v>
      </c>
      <c r="C62" s="15"/>
      <c r="D62" s="15"/>
      <c r="E62" s="15"/>
      <c r="F62" s="15"/>
      <c r="G62" s="13"/>
      <c r="H62" s="13"/>
      <c r="I62" s="13"/>
      <c r="J62" s="13">
        <f t="shared" si="0"/>
        <v>17283329</v>
      </c>
      <c r="K62" s="13">
        <f t="shared" si="0"/>
        <v>73452</v>
      </c>
      <c r="L62" s="13">
        <f t="shared" si="0"/>
        <v>17356781</v>
      </c>
      <c r="M62" s="14"/>
      <c r="N62" s="14"/>
      <c r="O62" s="14"/>
    </row>
    <row r="63" spans="1:15" ht="15" x14ac:dyDescent="0.25">
      <c r="A63" s="16"/>
      <c r="B63" s="10"/>
      <c r="G63" s="11">
        <f>G59+G55+G51+G47+G43+G39+G35+G31+G27+G23+G19+G15</f>
        <v>36062776</v>
      </c>
      <c r="H63" s="11">
        <f>H59+H55+H51+H47+H43+H39+H35+H31+H27+H23+H19+H15</f>
        <v>2769049</v>
      </c>
      <c r="I63" s="11">
        <f>I59+I55+I51+I47+I43+I39+I35+I31+I27+I23+I19+I15</f>
        <v>38831825</v>
      </c>
      <c r="J63" s="11">
        <f t="shared" si="0"/>
        <v>29074334</v>
      </c>
      <c r="K63" s="11">
        <f t="shared" si="0"/>
        <v>3075203</v>
      </c>
      <c r="L63" s="11">
        <f t="shared" si="0"/>
        <v>32149537</v>
      </c>
      <c r="M63" s="12">
        <f>+(J63-G63)/G63</f>
        <v>-0.1937854700924854</v>
      </c>
      <c r="N63" s="12">
        <f>+(K63-H63)/H63</f>
        <v>0.11056286833494099</v>
      </c>
      <c r="O63" s="12">
        <f>+(L63-I63)/I63</f>
        <v>-0.17208276973848124</v>
      </c>
    </row>
    <row r="64" spans="1:15" ht="15" x14ac:dyDescent="0.25">
      <c r="A64" s="17"/>
      <c r="B64" s="10"/>
      <c r="G64" s="11"/>
      <c r="H64" s="11"/>
      <c r="I64" s="11"/>
      <c r="J64" s="11"/>
      <c r="K64" s="11"/>
      <c r="L64" s="11"/>
      <c r="M64" s="12"/>
      <c r="N64" s="12"/>
      <c r="O64" s="12"/>
    </row>
    <row r="65" spans="1:15" ht="15" x14ac:dyDescent="0.25">
      <c r="A65" s="17"/>
      <c r="B65" s="10"/>
      <c r="G65" s="11"/>
      <c r="H65" s="11"/>
      <c r="I65" s="11"/>
      <c r="J65" s="11"/>
      <c r="K65" s="11"/>
      <c r="L65" s="11"/>
      <c r="M65" s="12"/>
      <c r="N65" s="12"/>
      <c r="O65" s="12"/>
    </row>
    <row r="66" spans="1:15" ht="15" x14ac:dyDescent="0.25">
      <c r="A66" s="17"/>
      <c r="B66" s="10"/>
      <c r="G66" s="11"/>
      <c r="H66" s="11"/>
      <c r="I66" s="11"/>
      <c r="J66" s="11"/>
      <c r="K66" s="11"/>
      <c r="L66" s="11"/>
      <c r="M66" s="12"/>
      <c r="N66" s="12"/>
      <c r="O66" s="12"/>
    </row>
    <row r="67" spans="1:15" ht="15" x14ac:dyDescent="0.25">
      <c r="A67" s="16">
        <v>42736</v>
      </c>
      <c r="B67" s="10" t="s">
        <v>16</v>
      </c>
      <c r="G67" s="11"/>
      <c r="H67" s="11"/>
      <c r="I67" s="11"/>
      <c r="J67" s="11">
        <v>1150939.83</v>
      </c>
      <c r="K67" s="11">
        <v>184389.93</v>
      </c>
      <c r="L67" s="11">
        <v>1335329.76</v>
      </c>
      <c r="M67" s="12"/>
      <c r="N67" s="12"/>
      <c r="O67" s="12"/>
    </row>
    <row r="68" spans="1:15" ht="15.75" thickBot="1" x14ac:dyDescent="0.3">
      <c r="A68" s="16">
        <v>42736</v>
      </c>
      <c r="B68" s="10" t="s">
        <v>17</v>
      </c>
      <c r="C68" s="15"/>
      <c r="D68" s="15"/>
      <c r="E68" s="15"/>
      <c r="F68" s="15"/>
      <c r="G68" s="13"/>
      <c r="H68" s="13"/>
      <c r="I68" s="13"/>
      <c r="J68" s="13">
        <v>1665938.15</v>
      </c>
      <c r="K68" s="13">
        <v>4950.76</v>
      </c>
      <c r="L68" s="13">
        <v>1670888.91</v>
      </c>
      <c r="M68" s="14"/>
      <c r="N68" s="14"/>
      <c r="O68" s="14"/>
    </row>
    <row r="69" spans="1:15" ht="15" x14ac:dyDescent="0.25">
      <c r="A69" s="16"/>
      <c r="B69" s="10"/>
      <c r="D69">
        <v>188</v>
      </c>
      <c r="G69" s="11">
        <v>3022033.8111999999</v>
      </c>
      <c r="H69" s="11">
        <v>186753.10799999998</v>
      </c>
      <c r="I69" s="11">
        <v>3208786.9191999999</v>
      </c>
      <c r="J69" s="11">
        <v>2816877.98</v>
      </c>
      <c r="K69" s="11">
        <v>189340.69</v>
      </c>
      <c r="L69" s="11">
        <v>3006218.67</v>
      </c>
      <c r="M69" s="12">
        <f>+(J69-G69)/G69</f>
        <v>-6.7886676330247905E-2</v>
      </c>
      <c r="N69" s="12">
        <f>+(K69-H69)/H69</f>
        <v>1.3855630183140108E-2</v>
      </c>
      <c r="O69" s="12">
        <f>+(L69-I69)/I69</f>
        <v>-6.3129230547506521E-2</v>
      </c>
    </row>
    <row r="70" spans="1:15" ht="15" x14ac:dyDescent="0.25">
      <c r="A70" s="17"/>
      <c r="B70" s="10"/>
      <c r="G70" s="11"/>
      <c r="H70" s="11"/>
      <c r="I70" s="11"/>
      <c r="J70" s="11"/>
      <c r="K70" s="11"/>
      <c r="L70" s="11"/>
      <c r="M70" s="12"/>
      <c r="N70" s="12"/>
      <c r="O70" s="12"/>
    </row>
    <row r="71" spans="1:15" ht="15" x14ac:dyDescent="0.25">
      <c r="A71" s="16">
        <v>42767</v>
      </c>
      <c r="B71" s="10" t="s">
        <v>16</v>
      </c>
      <c r="G71" s="11"/>
      <c r="H71" s="11"/>
      <c r="I71" s="11"/>
      <c r="J71" s="11">
        <v>955366.25</v>
      </c>
      <c r="K71" s="11">
        <v>193672.12</v>
      </c>
      <c r="L71" s="11">
        <v>1149038.3700000001</v>
      </c>
      <c r="M71" s="12"/>
      <c r="N71" s="12"/>
      <c r="O71" s="12"/>
    </row>
    <row r="72" spans="1:15" ht="15.75" thickBot="1" x14ac:dyDescent="0.3">
      <c r="A72" s="16">
        <v>42767</v>
      </c>
      <c r="B72" s="10" t="s">
        <v>17</v>
      </c>
      <c r="C72" s="15"/>
      <c r="D72" s="15"/>
      <c r="E72" s="15"/>
      <c r="F72" s="15"/>
      <c r="G72" s="13"/>
      <c r="H72" s="13"/>
      <c r="I72" s="13"/>
      <c r="J72" s="13">
        <v>1768534.54</v>
      </c>
      <c r="K72" s="13">
        <v>4285.3100000000004</v>
      </c>
      <c r="L72" s="13">
        <v>1772819.85</v>
      </c>
      <c r="M72" s="14"/>
      <c r="N72" s="14"/>
      <c r="O72" s="14"/>
    </row>
    <row r="73" spans="1:15" ht="15" x14ac:dyDescent="0.25">
      <c r="A73" s="16"/>
      <c r="B73" s="10"/>
      <c r="D73">
        <v>192</v>
      </c>
      <c r="G73" s="11">
        <v>2909735.6726000002</v>
      </c>
      <c r="H73" s="11">
        <v>178348.78719999999</v>
      </c>
      <c r="I73" s="11">
        <v>3088084.4598000003</v>
      </c>
      <c r="J73" s="11">
        <v>2723900.79</v>
      </c>
      <c r="K73" s="11">
        <v>197957.43</v>
      </c>
      <c r="L73" s="11">
        <v>2921858.22</v>
      </c>
      <c r="M73" s="12">
        <f>+(J73-G73)/G73</f>
        <v>-6.3866585666163614E-2</v>
      </c>
      <c r="N73" s="12">
        <f>+(K73-H73)/H73</f>
        <v>0.10994547878820676</v>
      </c>
      <c r="O73" s="12">
        <f>+(L73-I73)/I73</f>
        <v>-5.3828268612434824E-2</v>
      </c>
    </row>
    <row r="74" spans="1:15" ht="15" x14ac:dyDescent="0.25">
      <c r="A74" s="17"/>
      <c r="B74" s="10"/>
      <c r="G74" s="11"/>
      <c r="H74" s="11"/>
      <c r="I74" s="11"/>
      <c r="J74" s="11"/>
      <c r="K74" s="11"/>
      <c r="L74" s="11"/>
      <c r="M74" s="12"/>
      <c r="N74" s="12"/>
      <c r="O74" s="12"/>
    </row>
    <row r="75" spans="1:15" ht="15" x14ac:dyDescent="0.25">
      <c r="A75" s="16">
        <v>42795</v>
      </c>
      <c r="B75" s="10" t="s">
        <v>16</v>
      </c>
      <c r="G75" s="11"/>
      <c r="H75" s="11"/>
      <c r="I75" s="11"/>
      <c r="J75" s="11">
        <v>1385389.7</v>
      </c>
      <c r="K75" s="11">
        <v>444712.3</v>
      </c>
      <c r="L75" s="11">
        <v>1830102</v>
      </c>
      <c r="M75" s="12"/>
      <c r="N75" s="12"/>
      <c r="O75" s="12"/>
    </row>
    <row r="76" spans="1:15" ht="15.75" thickBot="1" x14ac:dyDescent="0.3">
      <c r="A76" s="16">
        <v>42795</v>
      </c>
      <c r="B76" s="10" t="s">
        <v>17</v>
      </c>
      <c r="C76" s="15"/>
      <c r="D76" s="15"/>
      <c r="E76" s="15"/>
      <c r="F76" s="15"/>
      <c r="G76" s="13"/>
      <c r="H76" s="13"/>
      <c r="I76" s="13"/>
      <c r="J76" s="13">
        <v>1873862.03</v>
      </c>
      <c r="K76" s="13">
        <v>5804.98</v>
      </c>
      <c r="L76" s="13">
        <v>1879667.01</v>
      </c>
      <c r="M76" s="14"/>
      <c r="N76" s="14"/>
      <c r="O76" s="14"/>
    </row>
    <row r="77" spans="1:15" ht="15" x14ac:dyDescent="0.25">
      <c r="A77" s="16"/>
      <c r="B77" s="10"/>
      <c r="D77">
        <v>192</v>
      </c>
      <c r="G77" s="11">
        <v>3352727.6069</v>
      </c>
      <c r="H77" s="11">
        <v>227926.67120000001</v>
      </c>
      <c r="I77" s="11">
        <v>3580654.2781000002</v>
      </c>
      <c r="J77" s="11">
        <v>3259251.73</v>
      </c>
      <c r="K77" s="11">
        <v>450517.27999999997</v>
      </c>
      <c r="L77" s="11">
        <v>3709769.01</v>
      </c>
      <c r="M77" s="12">
        <f>+(J77-G77)/G77</f>
        <v>-2.788054618801249E-2</v>
      </c>
      <c r="N77" s="12">
        <f>+(K77-H77)/H77</f>
        <v>0.97658868805521315</v>
      </c>
      <c r="O77" s="12">
        <f>+(L77-I77)/I77</f>
        <v>3.6058977458307315E-2</v>
      </c>
    </row>
    <row r="78" spans="1:15" ht="15" x14ac:dyDescent="0.25">
      <c r="A78" s="17"/>
      <c r="B78" s="10"/>
      <c r="G78" s="11"/>
      <c r="H78" s="11"/>
      <c r="I78" s="11"/>
      <c r="J78" s="11"/>
      <c r="K78" s="11"/>
      <c r="L78" s="11"/>
      <c r="M78" s="12"/>
      <c r="N78" s="12"/>
      <c r="O78" s="12"/>
    </row>
    <row r="79" spans="1:15" ht="15" x14ac:dyDescent="0.25">
      <c r="A79" s="16">
        <v>42826</v>
      </c>
      <c r="B79" s="10" t="s">
        <v>16</v>
      </c>
      <c r="G79" s="11"/>
      <c r="H79" s="11"/>
      <c r="I79" s="11"/>
      <c r="J79" s="11">
        <v>896705.66</v>
      </c>
      <c r="K79" s="11">
        <v>175870.51</v>
      </c>
      <c r="L79" s="11">
        <v>1072576.17</v>
      </c>
      <c r="M79" s="12"/>
      <c r="N79" s="12"/>
      <c r="O79" s="12"/>
    </row>
    <row r="80" spans="1:15" ht="15.75" thickBot="1" x14ac:dyDescent="0.3">
      <c r="A80" s="16">
        <v>42826</v>
      </c>
      <c r="B80" s="10" t="s">
        <v>17</v>
      </c>
      <c r="C80" s="15"/>
      <c r="D80" s="15"/>
      <c r="E80" s="15"/>
      <c r="F80" s="15"/>
      <c r="G80" s="13"/>
      <c r="H80" s="13"/>
      <c r="I80" s="13"/>
      <c r="J80" s="13">
        <v>1941765.26</v>
      </c>
      <c r="K80" s="13">
        <v>3270.9</v>
      </c>
      <c r="L80" s="13">
        <v>1945036.16</v>
      </c>
      <c r="M80" s="14"/>
      <c r="N80" s="14"/>
      <c r="O80" s="14"/>
    </row>
    <row r="81" spans="1:15" ht="15" x14ac:dyDescent="0.25">
      <c r="A81" s="16"/>
      <c r="B81" s="10"/>
      <c r="D81">
        <v>192</v>
      </c>
      <c r="G81" s="11">
        <v>2960698.4679</v>
      </c>
      <c r="H81" s="11">
        <v>203424.51820000002</v>
      </c>
      <c r="I81" s="11">
        <v>3164122.9860999999</v>
      </c>
      <c r="J81" s="11">
        <v>2838470.92</v>
      </c>
      <c r="K81" s="11">
        <v>179141.41</v>
      </c>
      <c r="L81" s="11">
        <v>3017612.33</v>
      </c>
      <c r="M81" s="12">
        <f>+(J81-G81)/G81</f>
        <v>-4.1283348920937275E-2</v>
      </c>
      <c r="N81" s="12">
        <f>+(K81-H81)/H81</f>
        <v>-0.11937159008593888</v>
      </c>
      <c r="O81" s="12">
        <f>+(L81-I81)/I81</f>
        <v>-4.630371725233863E-2</v>
      </c>
    </row>
    <row r="82" spans="1:15" ht="15" x14ac:dyDescent="0.25">
      <c r="A82" s="17"/>
      <c r="B82" s="10"/>
      <c r="G82" s="11"/>
      <c r="H82" s="11"/>
      <c r="I82" s="11"/>
      <c r="J82" s="11"/>
      <c r="K82" s="11"/>
      <c r="L82" s="11"/>
      <c r="M82" s="12"/>
      <c r="N82" s="12"/>
      <c r="O82" s="12"/>
    </row>
    <row r="83" spans="1:15" ht="15" x14ac:dyDescent="0.25">
      <c r="A83" s="16">
        <v>42856</v>
      </c>
      <c r="B83" s="10" t="s">
        <v>16</v>
      </c>
      <c r="G83" s="11"/>
      <c r="H83" s="11"/>
      <c r="I83" s="11"/>
      <c r="J83" s="11">
        <v>901793.34</v>
      </c>
      <c r="K83" s="11">
        <v>414381.19</v>
      </c>
      <c r="L83" s="11">
        <v>1316174.53</v>
      </c>
      <c r="M83" s="12"/>
      <c r="N83" s="12"/>
      <c r="O83" s="12"/>
    </row>
    <row r="84" spans="1:15" ht="15.75" thickBot="1" x14ac:dyDescent="0.3">
      <c r="A84" s="16">
        <v>42856</v>
      </c>
      <c r="B84" s="10" t="s">
        <v>17</v>
      </c>
      <c r="C84" s="15"/>
      <c r="D84" s="15"/>
      <c r="E84" s="15"/>
      <c r="F84" s="15"/>
      <c r="G84" s="13"/>
      <c r="H84" s="13"/>
      <c r="I84" s="13"/>
      <c r="J84" s="13">
        <v>1872002.08</v>
      </c>
      <c r="K84" s="13">
        <v>3438.18</v>
      </c>
      <c r="L84" s="13">
        <v>1875440.26</v>
      </c>
      <c r="M84" s="14"/>
      <c r="N84" s="14"/>
      <c r="O84" s="14"/>
    </row>
    <row r="85" spans="1:15" ht="15" x14ac:dyDescent="0.25">
      <c r="A85" s="16"/>
      <c r="B85" s="10"/>
      <c r="D85">
        <v>201</v>
      </c>
      <c r="G85" s="11">
        <v>2957792.162</v>
      </c>
      <c r="H85" s="11">
        <v>189235.8959</v>
      </c>
      <c r="I85" s="11">
        <v>3147028.0578999999</v>
      </c>
      <c r="J85" s="11">
        <v>2773795.42</v>
      </c>
      <c r="K85" s="11">
        <v>417819.37</v>
      </c>
      <c r="L85" s="11">
        <v>3191614.79</v>
      </c>
      <c r="M85" s="12">
        <f>+(J85-G85)/G85</f>
        <v>-6.2207461485591725E-2</v>
      </c>
      <c r="N85" s="12">
        <f>+(K85-H85)/H85</f>
        <v>1.207928723104378</v>
      </c>
      <c r="O85" s="12">
        <f>+(L85-I85)/I85</f>
        <v>1.4167885153763993E-2</v>
      </c>
    </row>
    <row r="86" spans="1:15" ht="15" x14ac:dyDescent="0.25">
      <c r="A86" s="17"/>
      <c r="B86" s="10"/>
      <c r="G86" s="11"/>
      <c r="H86" s="11"/>
      <c r="I86" s="11"/>
      <c r="J86" s="11"/>
      <c r="K86" s="11"/>
      <c r="L86" s="11"/>
      <c r="M86" s="12"/>
      <c r="N86" s="12"/>
      <c r="O86" s="12"/>
    </row>
    <row r="87" spans="1:15" ht="15" x14ac:dyDescent="0.25">
      <c r="A87" s="16">
        <v>42887</v>
      </c>
      <c r="B87" s="10" t="s">
        <v>16</v>
      </c>
      <c r="G87" s="11"/>
      <c r="H87" s="11"/>
      <c r="I87" s="11"/>
      <c r="J87" s="11">
        <v>895452.26</v>
      </c>
      <c r="K87" s="11">
        <v>226031.73</v>
      </c>
      <c r="L87" s="11">
        <v>1121483.99</v>
      </c>
      <c r="M87" s="12"/>
      <c r="N87" s="12"/>
      <c r="O87" s="12"/>
    </row>
    <row r="88" spans="1:15" ht="15.75" thickBot="1" x14ac:dyDescent="0.3">
      <c r="A88" s="16">
        <v>42887</v>
      </c>
      <c r="B88" s="10" t="s">
        <v>17</v>
      </c>
      <c r="C88" s="15"/>
      <c r="D88" s="15"/>
      <c r="E88" s="15"/>
      <c r="F88" s="15"/>
      <c r="G88" s="13"/>
      <c r="H88" s="13"/>
      <c r="I88" s="13"/>
      <c r="J88" s="13">
        <v>1830088.28</v>
      </c>
      <c r="K88" s="13">
        <v>4129.78</v>
      </c>
      <c r="L88" s="13">
        <v>1834218.06</v>
      </c>
      <c r="M88" s="14"/>
      <c r="N88" s="14"/>
      <c r="O88" s="14"/>
    </row>
    <row r="89" spans="1:15" ht="15" x14ac:dyDescent="0.25">
      <c r="A89" s="16"/>
      <c r="B89" s="10"/>
      <c r="D89">
        <v>200</v>
      </c>
      <c r="G89" s="11">
        <v>2936319.7319</v>
      </c>
      <c r="H89" s="11">
        <v>201650.13509999998</v>
      </c>
      <c r="I89" s="11">
        <v>3137969.8670000001</v>
      </c>
      <c r="J89" s="11">
        <v>2725540.54</v>
      </c>
      <c r="K89" s="11">
        <v>230161.51</v>
      </c>
      <c r="L89" s="11">
        <v>2955702.05</v>
      </c>
      <c r="M89" s="12">
        <f>+(J89-G89)/G89</f>
        <v>-7.1783460639557595E-2</v>
      </c>
      <c r="N89" s="12">
        <f>+(K89-H89)/H89</f>
        <v>0.14139030894207433</v>
      </c>
      <c r="O89" s="12">
        <f>+(L89-I89)/I89</f>
        <v>-5.8084629465946454E-2</v>
      </c>
    </row>
    <row r="90" spans="1:15" ht="15" x14ac:dyDescent="0.25">
      <c r="A90" s="17"/>
      <c r="B90" s="10"/>
      <c r="G90" s="11"/>
      <c r="H90" s="11"/>
      <c r="I90" s="11"/>
      <c r="J90" s="11"/>
      <c r="K90" s="11"/>
      <c r="L90" s="11"/>
      <c r="M90" s="12"/>
      <c r="N90" s="12"/>
      <c r="O90" s="12"/>
    </row>
    <row r="91" spans="1:15" ht="15" x14ac:dyDescent="0.25">
      <c r="A91" s="16">
        <v>42917</v>
      </c>
      <c r="B91" s="10" t="s">
        <v>16</v>
      </c>
      <c r="G91" s="11"/>
      <c r="H91" s="11"/>
      <c r="I91" s="11"/>
      <c r="J91" s="11">
        <v>930362.22</v>
      </c>
      <c r="K91" s="11">
        <v>280504.96000000002</v>
      </c>
      <c r="L91" s="11">
        <v>1210867.18</v>
      </c>
      <c r="M91" s="12"/>
      <c r="N91" s="12"/>
      <c r="O91" s="12"/>
    </row>
    <row r="92" spans="1:15" ht="15.75" thickBot="1" x14ac:dyDescent="0.3">
      <c r="A92" s="16">
        <v>42917</v>
      </c>
      <c r="B92" s="10" t="s">
        <v>17</v>
      </c>
      <c r="C92" s="15"/>
      <c r="D92" s="15"/>
      <c r="E92" s="15"/>
      <c r="F92" s="15"/>
      <c r="G92" s="13"/>
      <c r="H92" s="13"/>
      <c r="I92" s="13"/>
      <c r="J92" s="13">
        <v>1932039.27</v>
      </c>
      <c r="K92" s="13">
        <v>32732.52</v>
      </c>
      <c r="L92" s="13">
        <v>1964771.79</v>
      </c>
      <c r="M92" s="14"/>
      <c r="N92" s="14"/>
      <c r="O92" s="14"/>
    </row>
    <row r="93" spans="1:15" ht="15" x14ac:dyDescent="0.25">
      <c r="A93" s="16"/>
      <c r="B93" s="10"/>
      <c r="D93">
        <v>202</v>
      </c>
      <c r="G93" s="11">
        <v>2979721.338</v>
      </c>
      <c r="H93" s="11">
        <v>191220.3579</v>
      </c>
      <c r="I93" s="11">
        <v>3170941.6959000002</v>
      </c>
      <c r="J93" s="11">
        <v>2862401.49</v>
      </c>
      <c r="K93" s="11">
        <v>313237.48000000004</v>
      </c>
      <c r="L93" s="11">
        <v>3175638.9699999997</v>
      </c>
      <c r="M93" s="12">
        <f>+(J93-G93)/G93</f>
        <v>-3.9372758285761471E-2</v>
      </c>
      <c r="N93" s="12">
        <f>+(K93-H93)/H93</f>
        <v>0.63809692357029124</v>
      </c>
      <c r="O93" s="12">
        <f>+(L93-I93)/I93</f>
        <v>1.4813498797764423E-3</v>
      </c>
    </row>
    <row r="94" spans="1:15" ht="15" x14ac:dyDescent="0.25">
      <c r="A94" s="17"/>
      <c r="B94" s="10"/>
      <c r="G94" s="11"/>
      <c r="H94" s="11"/>
      <c r="I94" s="11"/>
      <c r="J94" s="11"/>
      <c r="K94" s="11"/>
      <c r="L94" s="11"/>
      <c r="M94" s="12"/>
      <c r="N94" s="12"/>
      <c r="O94" s="12"/>
    </row>
    <row r="95" spans="1:15" ht="15" x14ac:dyDescent="0.25">
      <c r="A95" s="16">
        <v>42948</v>
      </c>
      <c r="B95" s="10" t="s">
        <v>16</v>
      </c>
      <c r="G95" s="11"/>
      <c r="H95" s="11"/>
      <c r="I95" s="11"/>
      <c r="J95" s="11">
        <v>904716.57</v>
      </c>
      <c r="K95" s="11">
        <v>240619.83</v>
      </c>
      <c r="L95" s="11">
        <v>1145336.3999999999</v>
      </c>
      <c r="M95" s="12"/>
      <c r="N95" s="12"/>
      <c r="O95" s="12"/>
    </row>
    <row r="96" spans="1:15" ht="15.75" thickBot="1" x14ac:dyDescent="0.3">
      <c r="A96" s="16">
        <v>42948</v>
      </c>
      <c r="B96" s="10" t="s">
        <v>17</v>
      </c>
      <c r="C96" s="15"/>
      <c r="D96" s="15"/>
      <c r="E96" s="15"/>
      <c r="F96" s="15"/>
      <c r="G96" s="13"/>
      <c r="H96" s="13"/>
      <c r="I96" s="13"/>
      <c r="J96" s="13">
        <v>1984825.95</v>
      </c>
      <c r="K96" s="13">
        <v>10115.540000000001</v>
      </c>
      <c r="L96" s="13">
        <v>1994941.49</v>
      </c>
      <c r="M96" s="14"/>
      <c r="N96" s="14"/>
      <c r="O96" s="14"/>
    </row>
    <row r="97" spans="1:15" ht="15" x14ac:dyDescent="0.25">
      <c r="A97" s="16"/>
      <c r="B97" s="10"/>
      <c r="D97">
        <v>223</v>
      </c>
      <c r="F97">
        <v>9</v>
      </c>
      <c r="G97" s="11">
        <v>3226814.3032</v>
      </c>
      <c r="H97" s="11">
        <v>203978.2243</v>
      </c>
      <c r="I97" s="11">
        <v>3430792.5274999999</v>
      </c>
      <c r="J97" s="11">
        <v>2889542.52</v>
      </c>
      <c r="K97" s="11">
        <v>250735.37</v>
      </c>
      <c r="L97" s="11">
        <v>3140277.8899999997</v>
      </c>
      <c r="M97" s="12">
        <f>+(J97-G97)/G97</f>
        <v>-0.1045215966922952</v>
      </c>
      <c r="N97" s="12">
        <f>+(K97-H97)/H97</f>
        <v>0.22922616303999266</v>
      </c>
      <c r="O97" s="12">
        <f>+(L97-I97)/I97</f>
        <v>-8.46785794160793E-2</v>
      </c>
    </row>
    <row r="98" spans="1:15" ht="15" x14ac:dyDescent="0.25">
      <c r="A98" s="17"/>
      <c r="B98" s="10"/>
      <c r="G98" s="11"/>
      <c r="H98" s="11"/>
      <c r="I98" s="11"/>
      <c r="J98" s="11"/>
      <c r="K98" s="11"/>
      <c r="L98" s="11"/>
      <c r="M98" s="12"/>
      <c r="N98" s="12"/>
      <c r="O98" s="12"/>
    </row>
    <row r="99" spans="1:15" ht="15" x14ac:dyDescent="0.25">
      <c r="A99" s="16">
        <v>42979</v>
      </c>
      <c r="B99" s="10" t="s">
        <v>16</v>
      </c>
      <c r="G99" s="11"/>
      <c r="H99" s="11"/>
      <c r="I99" s="11"/>
      <c r="J99" s="11">
        <v>1394474.69</v>
      </c>
      <c r="K99" s="11">
        <v>360012.87</v>
      </c>
      <c r="L99" s="11">
        <v>1754487.56</v>
      </c>
      <c r="M99" s="12"/>
      <c r="N99" s="12"/>
      <c r="O99" s="12"/>
    </row>
    <row r="100" spans="1:15" ht="15.75" thickBot="1" x14ac:dyDescent="0.3">
      <c r="A100" s="16">
        <v>42979</v>
      </c>
      <c r="B100" s="10" t="s">
        <v>17</v>
      </c>
      <c r="C100" s="15"/>
      <c r="D100" s="15"/>
      <c r="E100" s="15"/>
      <c r="F100" s="15"/>
      <c r="G100" s="13"/>
      <c r="H100" s="13"/>
      <c r="I100" s="13"/>
      <c r="J100" s="13">
        <v>1947937.96</v>
      </c>
      <c r="K100" s="13">
        <v>22298.09</v>
      </c>
      <c r="L100" s="13">
        <v>1970236.05</v>
      </c>
      <c r="M100" s="14"/>
      <c r="N100" s="14"/>
      <c r="O100" s="14"/>
    </row>
    <row r="101" spans="1:15" ht="15" x14ac:dyDescent="0.25">
      <c r="A101" s="16"/>
      <c r="B101" s="10"/>
      <c r="D101">
        <v>223</v>
      </c>
      <c r="F101">
        <v>9</v>
      </c>
      <c r="G101" s="11">
        <v>3350707.7707000002</v>
      </c>
      <c r="H101" s="11">
        <v>243163.6342</v>
      </c>
      <c r="I101" s="11">
        <v>3593871.4049000004</v>
      </c>
      <c r="J101" s="11">
        <v>3342412.65</v>
      </c>
      <c r="K101" s="11">
        <v>382310.96</v>
      </c>
      <c r="L101" s="11">
        <v>3724723.6100000003</v>
      </c>
      <c r="M101" s="12">
        <f>+(J101-G101)/G101</f>
        <v>-2.4756323940083192E-3</v>
      </c>
      <c r="N101" s="12">
        <f>+(K101-H101)/H101</f>
        <v>0.5722373999623338</v>
      </c>
      <c r="O101" s="12">
        <f>+(L101-I101)/I101</f>
        <v>3.6409818370682877E-2</v>
      </c>
    </row>
    <row r="102" spans="1:15" ht="15" x14ac:dyDescent="0.25">
      <c r="A102" s="17"/>
      <c r="B102" s="10"/>
      <c r="G102" s="11"/>
      <c r="H102" s="11"/>
      <c r="I102" s="11"/>
      <c r="J102" s="11"/>
      <c r="K102" s="11"/>
      <c r="L102" s="11"/>
      <c r="M102" s="12"/>
      <c r="N102" s="12"/>
      <c r="O102" s="12"/>
    </row>
    <row r="103" spans="1:15" ht="15" x14ac:dyDescent="0.25">
      <c r="A103" s="16">
        <v>43009</v>
      </c>
      <c r="B103" s="10" t="s">
        <v>16</v>
      </c>
      <c r="G103" s="11"/>
      <c r="H103" s="11"/>
      <c r="I103" s="11"/>
      <c r="J103" s="11">
        <v>1055925.98</v>
      </c>
      <c r="K103" s="11">
        <v>228600.15</v>
      </c>
      <c r="L103" s="11">
        <v>1284526.1299999999</v>
      </c>
      <c r="M103" s="12"/>
      <c r="N103" s="12"/>
      <c r="O103" s="12"/>
    </row>
    <row r="104" spans="1:15" ht="15.75" thickBot="1" x14ac:dyDescent="0.3">
      <c r="A104" s="16">
        <v>43009</v>
      </c>
      <c r="B104" s="10" t="s">
        <v>17</v>
      </c>
      <c r="C104" s="15"/>
      <c r="D104" s="15"/>
      <c r="E104" s="15"/>
      <c r="F104" s="15"/>
      <c r="G104" s="13"/>
      <c r="H104" s="13"/>
      <c r="I104" s="13"/>
      <c r="J104" s="13">
        <v>1933870.13</v>
      </c>
      <c r="K104" s="13">
        <v>4246.49</v>
      </c>
      <c r="L104" s="13">
        <v>1938116.6199999999</v>
      </c>
      <c r="M104" s="14"/>
      <c r="N104" s="14"/>
      <c r="O104" s="14"/>
    </row>
    <row r="105" spans="1:15" ht="15" x14ac:dyDescent="0.25">
      <c r="A105" s="16"/>
      <c r="B105" s="10"/>
      <c r="D105">
        <v>222</v>
      </c>
      <c r="F105">
        <v>9</v>
      </c>
      <c r="G105" s="11">
        <v>3139854.0457000001</v>
      </c>
      <c r="H105" s="11">
        <v>223931.59599999999</v>
      </c>
      <c r="I105" s="11">
        <v>3363785.6417</v>
      </c>
      <c r="J105" s="11">
        <v>2989796.11</v>
      </c>
      <c r="K105" s="11">
        <v>232846.63999999998</v>
      </c>
      <c r="L105" s="11">
        <v>3222642.75</v>
      </c>
      <c r="M105" s="12">
        <f>+(J105-G105)/G105</f>
        <v>-4.7791372947893283E-2</v>
      </c>
      <c r="N105" s="12">
        <f>+(K105-H105)/H105</f>
        <v>3.9811460996330303E-2</v>
      </c>
      <c r="O105" s="12">
        <f>+(L105-I105)/I105</f>
        <v>-4.1959538072309753E-2</v>
      </c>
    </row>
    <row r="106" spans="1:15" ht="15" x14ac:dyDescent="0.25">
      <c r="A106" s="16"/>
      <c r="B106" s="10"/>
      <c r="G106" s="11"/>
      <c r="H106" s="11"/>
      <c r="I106" s="11"/>
      <c r="J106" s="11"/>
      <c r="K106" s="11"/>
      <c r="L106" s="11"/>
      <c r="M106" s="12"/>
      <c r="N106" s="12"/>
      <c r="O106" s="12"/>
    </row>
    <row r="107" spans="1:15" ht="15" x14ac:dyDescent="0.25">
      <c r="A107" s="16">
        <v>43040</v>
      </c>
      <c r="B107" s="10" t="s">
        <v>16</v>
      </c>
      <c r="G107" s="11"/>
      <c r="H107" s="11"/>
      <c r="I107" s="11"/>
      <c r="J107" s="11">
        <v>999544.26</v>
      </c>
      <c r="K107" s="11">
        <v>258523.59</v>
      </c>
      <c r="L107" s="11">
        <v>1258067.8500000001</v>
      </c>
      <c r="M107" s="12"/>
      <c r="N107" s="12"/>
      <c r="O107" s="12"/>
    </row>
    <row r="108" spans="1:15" ht="15.75" thickBot="1" x14ac:dyDescent="0.3">
      <c r="A108" s="16">
        <v>43040</v>
      </c>
      <c r="B108" s="10" t="s">
        <v>17</v>
      </c>
      <c r="C108" s="15"/>
      <c r="D108" s="15"/>
      <c r="E108" s="15"/>
      <c r="F108" s="15"/>
      <c r="G108" s="13"/>
      <c r="H108" s="13"/>
      <c r="I108" s="13"/>
      <c r="J108" s="13">
        <v>1909703.99</v>
      </c>
      <c r="K108" s="13">
        <v>7106.11</v>
      </c>
      <c r="L108" s="13">
        <v>1916810.1</v>
      </c>
      <c r="M108" s="14"/>
      <c r="N108" s="14"/>
      <c r="O108" s="14"/>
    </row>
    <row r="109" spans="1:15" ht="15" x14ac:dyDescent="0.25">
      <c r="A109" s="16"/>
      <c r="B109" s="10"/>
      <c r="D109">
        <v>223</v>
      </c>
      <c r="F109">
        <v>9</v>
      </c>
      <c r="G109" s="11">
        <v>3020480.0060999999</v>
      </c>
      <c r="H109" s="11">
        <v>191669.64110000001</v>
      </c>
      <c r="I109" s="11">
        <v>3212149.6472</v>
      </c>
      <c r="J109" s="11">
        <v>2909248.25</v>
      </c>
      <c r="K109" s="11">
        <v>265629.7</v>
      </c>
      <c r="L109" s="11">
        <v>3174877.95</v>
      </c>
      <c r="M109" s="12">
        <f>+(J109-G109)/G109</f>
        <v>-3.6825854127609581E-2</v>
      </c>
      <c r="N109" s="12">
        <f>+(K109-H109)/H109</f>
        <v>0.38587257990123092</v>
      </c>
      <c r="O109" s="12">
        <f>+(L109-I109)/I109</f>
        <v>-1.1603350184039277E-2</v>
      </c>
    </row>
    <row r="110" spans="1:15" ht="15" x14ac:dyDescent="0.25">
      <c r="A110" s="17"/>
      <c r="B110" s="10"/>
      <c r="G110" s="11"/>
      <c r="H110" s="11"/>
      <c r="I110" s="11"/>
      <c r="J110" s="11"/>
      <c r="K110" s="11"/>
      <c r="L110" s="11"/>
      <c r="M110" s="12"/>
      <c r="N110" s="12"/>
      <c r="O110" s="12"/>
    </row>
    <row r="111" spans="1:15" ht="15" x14ac:dyDescent="0.25">
      <c r="A111" s="16">
        <v>43070</v>
      </c>
      <c r="B111" s="10" t="s">
        <v>16</v>
      </c>
      <c r="G111" s="11"/>
      <c r="H111" s="11"/>
      <c r="I111" s="11"/>
      <c r="J111" s="11">
        <v>960251.11</v>
      </c>
      <c r="K111" s="11">
        <v>228832.17</v>
      </c>
      <c r="L111" s="11">
        <v>1189083.28</v>
      </c>
      <c r="M111" s="12"/>
      <c r="N111" s="12"/>
      <c r="O111" s="12"/>
    </row>
    <row r="112" spans="1:15" ht="15.75" thickBot="1" x14ac:dyDescent="0.3">
      <c r="A112" s="16">
        <v>43070</v>
      </c>
      <c r="B112" s="10" t="s">
        <v>17</v>
      </c>
      <c r="C112" s="15"/>
      <c r="D112" s="15"/>
      <c r="E112" s="15"/>
      <c r="F112" s="15"/>
      <c r="G112" s="13"/>
      <c r="H112" s="13"/>
      <c r="I112" s="13"/>
      <c r="J112" s="13">
        <v>1848511.63</v>
      </c>
      <c r="K112" s="13">
        <v>5983.36</v>
      </c>
      <c r="L112" s="13">
        <v>1854494.99</v>
      </c>
      <c r="M112" s="14"/>
      <c r="N112" s="14"/>
      <c r="O112" s="14"/>
    </row>
    <row r="113" spans="1:15" ht="15" x14ac:dyDescent="0.25">
      <c r="A113" s="16"/>
      <c r="B113" s="10"/>
      <c r="D113">
        <v>222</v>
      </c>
      <c r="F113">
        <v>9</v>
      </c>
      <c r="G113" s="11">
        <v>3020330.4441</v>
      </c>
      <c r="H113" s="11">
        <v>180786.69990000001</v>
      </c>
      <c r="I113" s="11">
        <v>3201117.1439999999</v>
      </c>
      <c r="J113" s="11">
        <v>2808762.7399999998</v>
      </c>
      <c r="K113" s="11">
        <v>234815.53</v>
      </c>
      <c r="L113" s="11">
        <v>3043578.27</v>
      </c>
      <c r="M113" s="12">
        <f>+(J113-G113)/G113</f>
        <v>-7.0047866621111815E-2</v>
      </c>
      <c r="N113" s="12">
        <f>+(K113-H113)/H113</f>
        <v>0.29885400933744238</v>
      </c>
      <c r="O113" s="12">
        <f>+(L113-I113)/I113</f>
        <v>-4.9213717247206072E-2</v>
      </c>
    </row>
    <row r="114" spans="1:15" ht="15" x14ac:dyDescent="0.25">
      <c r="A114" s="17"/>
      <c r="B114" s="10"/>
      <c r="G114" s="11"/>
      <c r="H114" s="11"/>
      <c r="I114" s="11"/>
      <c r="J114" s="11"/>
      <c r="K114" s="11"/>
      <c r="L114" s="11"/>
      <c r="M114" s="12"/>
      <c r="N114" s="12"/>
      <c r="O114" s="12"/>
    </row>
    <row r="115" spans="1:15" ht="15" x14ac:dyDescent="0.25">
      <c r="A115" s="18" t="s">
        <v>19</v>
      </c>
      <c r="B115" s="10" t="s">
        <v>16</v>
      </c>
      <c r="G115" s="11"/>
      <c r="H115" s="11"/>
      <c r="I115" s="11"/>
      <c r="J115" s="11">
        <f t="shared" ref="J115:K116" si="1">J111+J107+J103+J99+J95+J91+J87+J83+J79+J75+J71+J67</f>
        <v>12430921.869999999</v>
      </c>
      <c r="K115" s="11">
        <f t="shared" si="1"/>
        <v>3236151.35</v>
      </c>
      <c r="L115" s="11">
        <f>J115+K115</f>
        <v>15667073.219999999</v>
      </c>
      <c r="M115" s="12"/>
      <c r="N115" s="12"/>
      <c r="O115" s="12"/>
    </row>
    <row r="116" spans="1:15" ht="15.75" thickBot="1" x14ac:dyDescent="0.3">
      <c r="A116" s="18" t="s">
        <v>19</v>
      </c>
      <c r="B116" s="10" t="s">
        <v>17</v>
      </c>
      <c r="C116" s="15"/>
      <c r="D116" s="15"/>
      <c r="E116" s="15"/>
      <c r="F116" s="15"/>
      <c r="G116" s="13"/>
      <c r="H116" s="13"/>
      <c r="I116" s="13"/>
      <c r="J116" s="13">
        <f t="shared" si="1"/>
        <v>22509079.27</v>
      </c>
      <c r="K116" s="13">
        <f t="shared" si="1"/>
        <v>108362.01999999997</v>
      </c>
      <c r="L116" s="13">
        <f>J116+K116</f>
        <v>22617441.289999999</v>
      </c>
      <c r="M116" s="14"/>
      <c r="N116" s="14"/>
      <c r="O116" s="14"/>
    </row>
    <row r="117" spans="1:15" ht="15" x14ac:dyDescent="0.25">
      <c r="A117" s="16"/>
      <c r="B117" s="10"/>
      <c r="F117">
        <f t="shared" ref="F117:L117" si="2">F113+F109+F105+F101+F97+F93+F89+F85+F81+F77+F73+F69</f>
        <v>45</v>
      </c>
      <c r="G117" s="11">
        <f t="shared" si="2"/>
        <v>36877215.360299997</v>
      </c>
      <c r="H117" s="11">
        <f t="shared" si="2"/>
        <v>2422089.2690000003</v>
      </c>
      <c r="I117" s="11">
        <f t="shared" si="2"/>
        <v>39299304.629299998</v>
      </c>
      <c r="J117" s="11">
        <f t="shared" si="2"/>
        <v>34940001.140000001</v>
      </c>
      <c r="K117" s="11">
        <f t="shared" si="2"/>
        <v>3344513.37</v>
      </c>
      <c r="L117" s="11">
        <f t="shared" si="2"/>
        <v>38284514.509999998</v>
      </c>
      <c r="M117" s="12">
        <f>+(J117-G117)/G117</f>
        <v>-5.2531466960639761E-2</v>
      </c>
      <c r="N117" s="12">
        <f>+(K117-H117)/H117</f>
        <v>0.38083819321029316</v>
      </c>
      <c r="O117" s="12">
        <f>+(L117-I117)/I117</f>
        <v>-2.5822088428084124E-2</v>
      </c>
    </row>
    <row r="118" spans="1:15" ht="15" x14ac:dyDescent="0.25">
      <c r="A118" s="17"/>
      <c r="B118" s="10"/>
      <c r="G118" s="11"/>
      <c r="H118" s="11"/>
      <c r="I118" s="11"/>
      <c r="J118" s="11"/>
      <c r="K118" s="11"/>
      <c r="L118" s="11"/>
      <c r="M118" s="12"/>
      <c r="N118" s="12"/>
      <c r="O118" s="12"/>
    </row>
    <row r="119" spans="1:15" ht="15" x14ac:dyDescent="0.25">
      <c r="A119" s="17"/>
      <c r="B119" s="10"/>
      <c r="G119" s="11"/>
      <c r="H119" s="11"/>
      <c r="I119" s="11"/>
      <c r="J119" s="11"/>
      <c r="K119" s="11"/>
      <c r="L119" s="11"/>
      <c r="M119" s="12"/>
      <c r="N119" s="12"/>
      <c r="O119" s="12"/>
    </row>
    <row r="120" spans="1:15" ht="15" x14ac:dyDescent="0.25">
      <c r="A120" s="17"/>
      <c r="B120" s="10"/>
      <c r="G120" s="11"/>
      <c r="H120" s="11"/>
      <c r="I120" s="11"/>
      <c r="J120" s="11"/>
      <c r="K120" s="11"/>
      <c r="L120" s="11"/>
      <c r="M120" s="12"/>
      <c r="N120" s="12"/>
      <c r="O120" s="12"/>
    </row>
    <row r="121" spans="1:15" ht="15" x14ac:dyDescent="0.25">
      <c r="A121" s="16">
        <v>43101</v>
      </c>
      <c r="B121" s="10" t="s">
        <v>16</v>
      </c>
      <c r="G121" s="11"/>
      <c r="H121" s="11"/>
      <c r="I121" s="11"/>
      <c r="J121" s="11">
        <v>1025407.94</v>
      </c>
      <c r="K121" s="11">
        <v>202086.59</v>
      </c>
      <c r="L121" s="11">
        <v>1227494.53</v>
      </c>
      <c r="M121" s="12"/>
      <c r="N121" s="12"/>
      <c r="O121" s="12"/>
    </row>
    <row r="122" spans="1:15" ht="15.75" thickBot="1" x14ac:dyDescent="0.3">
      <c r="A122" s="16">
        <v>43101</v>
      </c>
      <c r="B122" s="10" t="s">
        <v>17</v>
      </c>
      <c r="C122" s="15"/>
      <c r="D122" s="15"/>
      <c r="E122" s="15"/>
      <c r="F122" s="15"/>
      <c r="G122" s="13"/>
      <c r="H122" s="13"/>
      <c r="I122" s="13"/>
      <c r="J122" s="13">
        <v>1987808.98</v>
      </c>
      <c r="K122" s="13">
        <v>5766.83</v>
      </c>
      <c r="L122" s="13">
        <v>1993575.81</v>
      </c>
      <c r="M122" s="14"/>
      <c r="N122" s="14"/>
      <c r="O122" s="14"/>
    </row>
    <row r="123" spans="1:15" ht="15" x14ac:dyDescent="0.25">
      <c r="A123" s="16"/>
      <c r="B123" s="10"/>
      <c r="D123">
        <v>223</v>
      </c>
      <c r="F123">
        <v>9</v>
      </c>
      <c r="G123" s="11">
        <v>3007966.3970999997</v>
      </c>
      <c r="H123" s="11">
        <v>157536.9093</v>
      </c>
      <c r="I123" s="11">
        <v>3165503.3063999997</v>
      </c>
      <c r="J123" s="11">
        <v>3013216.92</v>
      </c>
      <c r="K123" s="11">
        <v>207853.41999999998</v>
      </c>
      <c r="L123" s="11">
        <v>3221070.34</v>
      </c>
      <c r="M123" s="12">
        <f>+(J123-G123)/G123</f>
        <v>1.745539080842884E-3</v>
      </c>
      <c r="N123" s="12">
        <f>+(K123-H123)/H123</f>
        <v>0.31939506064690826</v>
      </c>
      <c r="O123" s="12">
        <f>+(L123-I123)/I123</f>
        <v>1.7553933204762426E-2</v>
      </c>
    </row>
    <row r="124" spans="1:15" ht="15" x14ac:dyDescent="0.25">
      <c r="A124" s="17"/>
      <c r="B124" s="10"/>
      <c r="G124" s="11"/>
      <c r="H124" s="11"/>
      <c r="I124" s="11"/>
      <c r="J124" s="11"/>
      <c r="K124" s="11"/>
      <c r="L124" s="11"/>
      <c r="M124" s="12"/>
      <c r="N124" s="12"/>
      <c r="O124" s="12"/>
    </row>
    <row r="125" spans="1:15" ht="15" x14ac:dyDescent="0.25">
      <c r="A125" s="16">
        <v>43132</v>
      </c>
      <c r="B125" s="10" t="s">
        <v>16</v>
      </c>
      <c r="G125" s="11"/>
      <c r="H125" s="11"/>
      <c r="I125" s="11"/>
      <c r="J125" s="11">
        <v>468360.46</v>
      </c>
      <c r="K125" s="11">
        <v>109261.47</v>
      </c>
      <c r="L125" s="11">
        <v>577621.93000000005</v>
      </c>
      <c r="M125" s="12"/>
      <c r="N125" s="12"/>
      <c r="O125" s="12"/>
    </row>
    <row r="126" spans="1:15" ht="15.75" thickBot="1" x14ac:dyDescent="0.3">
      <c r="A126" s="16">
        <v>43132</v>
      </c>
      <c r="B126" s="10" t="s">
        <v>17</v>
      </c>
      <c r="C126" s="15"/>
      <c r="D126" s="15"/>
      <c r="E126" s="15"/>
      <c r="F126" s="15"/>
      <c r="G126" s="13"/>
      <c r="H126" s="13"/>
      <c r="I126" s="13"/>
      <c r="J126" s="13">
        <v>2509869.4300000002</v>
      </c>
      <c r="K126" s="13">
        <v>149766.98000000001</v>
      </c>
      <c r="L126" s="13">
        <v>2659636.41</v>
      </c>
      <c r="M126" s="14"/>
      <c r="N126" s="14"/>
      <c r="O126" s="14"/>
    </row>
    <row r="127" spans="1:15" ht="15" x14ac:dyDescent="0.25">
      <c r="A127" s="16"/>
      <c r="B127" s="10"/>
      <c r="D127">
        <v>218</v>
      </c>
      <c r="F127">
        <v>9</v>
      </c>
      <c r="G127" s="11">
        <v>2922975.2297</v>
      </c>
      <c r="H127" s="11">
        <v>170474.1832</v>
      </c>
      <c r="I127" s="11">
        <v>3093449.4128999999</v>
      </c>
      <c r="J127" s="11">
        <v>2978229.89</v>
      </c>
      <c r="K127" s="11">
        <v>259028.45</v>
      </c>
      <c r="L127" s="11">
        <v>3237258.3400000003</v>
      </c>
      <c r="M127" s="12">
        <f>+(J127-G127)/G127</f>
        <v>1.890356775471928E-2</v>
      </c>
      <c r="N127" s="12">
        <f>+(K127-H127)/H127</f>
        <v>0.51945851939415544</v>
      </c>
      <c r="O127" s="12">
        <f>+(L127-I127)/I127</f>
        <v>4.6488210377807544E-2</v>
      </c>
    </row>
    <row r="128" spans="1:15" ht="15" x14ac:dyDescent="0.25">
      <c r="A128" s="17"/>
      <c r="B128" s="10"/>
      <c r="G128" s="11"/>
      <c r="H128" s="11"/>
      <c r="I128" s="11"/>
      <c r="J128" s="11"/>
      <c r="K128" s="11"/>
      <c r="L128" s="11"/>
      <c r="M128" s="12"/>
      <c r="N128" s="12"/>
      <c r="O128" s="12"/>
    </row>
    <row r="129" spans="1:15" ht="15" x14ac:dyDescent="0.25">
      <c r="A129" s="16">
        <v>43160</v>
      </c>
      <c r="B129" s="10" t="s">
        <v>16</v>
      </c>
      <c r="G129" s="11"/>
      <c r="H129" s="11"/>
      <c r="I129" s="11"/>
      <c r="J129" s="11">
        <v>2010070.23</v>
      </c>
      <c r="K129" s="11">
        <v>746984.45</v>
      </c>
      <c r="L129" s="11">
        <v>2757054.6799999997</v>
      </c>
      <c r="M129" s="12"/>
      <c r="N129" s="12"/>
      <c r="O129" s="12"/>
    </row>
    <row r="130" spans="1:15" ht="15.75" thickBot="1" x14ac:dyDescent="0.3">
      <c r="A130" s="16">
        <v>43160</v>
      </c>
      <c r="B130" s="10" t="s">
        <v>17</v>
      </c>
      <c r="C130" s="15"/>
      <c r="D130" s="15"/>
      <c r="E130" s="15"/>
      <c r="F130" s="15"/>
      <c r="G130" s="13"/>
      <c r="H130" s="13"/>
      <c r="I130" s="13"/>
      <c r="J130" s="13">
        <v>1764569.5</v>
      </c>
      <c r="K130" s="13">
        <v>-121530.65</v>
      </c>
      <c r="L130" s="13">
        <v>1643038.85</v>
      </c>
      <c r="M130" s="14"/>
      <c r="N130" s="14"/>
      <c r="O130" s="14"/>
    </row>
    <row r="131" spans="1:15" ht="15" x14ac:dyDescent="0.25">
      <c r="A131" s="16"/>
      <c r="B131" s="10"/>
      <c r="D131">
        <v>216</v>
      </c>
      <c r="F131">
        <v>9</v>
      </c>
      <c r="G131" s="11">
        <v>3449966.5257000001</v>
      </c>
      <c r="H131" s="11">
        <v>205804.26269999999</v>
      </c>
      <c r="I131" s="11">
        <v>3655770.7884</v>
      </c>
      <c r="J131" s="11">
        <v>3774639.73</v>
      </c>
      <c r="K131" s="11">
        <v>625453.79999999993</v>
      </c>
      <c r="L131" s="11">
        <v>4400093.5299999993</v>
      </c>
      <c r="M131" s="12">
        <f>+(J131-G131)/G131</f>
        <v>9.4109088271261854E-2</v>
      </c>
      <c r="N131" s="12">
        <f>+(K131-H131)/H131</f>
        <v>2.039071163028928</v>
      </c>
      <c r="O131" s="12">
        <f>+(L131-I131)/I131</f>
        <v>0.20360213609720396</v>
      </c>
    </row>
    <row r="132" spans="1:15" ht="15" x14ac:dyDescent="0.25">
      <c r="A132" s="17"/>
      <c r="B132" s="10"/>
      <c r="G132" s="11"/>
      <c r="H132" s="11"/>
      <c r="I132" s="11"/>
      <c r="J132" s="11"/>
      <c r="K132" s="11"/>
      <c r="L132" s="11"/>
      <c r="M132" s="12"/>
      <c r="N132" s="12"/>
      <c r="O132" s="12"/>
    </row>
    <row r="133" spans="1:15" ht="15" x14ac:dyDescent="0.25">
      <c r="A133" s="16">
        <v>43191</v>
      </c>
      <c r="B133" s="10" t="s">
        <v>16</v>
      </c>
      <c r="G133" s="11"/>
      <c r="H133" s="11"/>
      <c r="I133" s="11"/>
      <c r="J133" s="11">
        <v>1094141.0900000001</v>
      </c>
      <c r="K133" s="11">
        <v>320135.38</v>
      </c>
      <c r="L133" s="11">
        <v>1414276.4700000002</v>
      </c>
      <c r="M133" s="12"/>
      <c r="N133" s="12"/>
      <c r="O133" s="12"/>
    </row>
    <row r="134" spans="1:15" ht="15.75" thickBot="1" x14ac:dyDescent="0.3">
      <c r="A134" s="16">
        <v>43191</v>
      </c>
      <c r="B134" s="10" t="s">
        <v>17</v>
      </c>
      <c r="C134" s="15"/>
      <c r="D134" s="15"/>
      <c r="E134" s="15"/>
      <c r="F134" s="15"/>
      <c r="G134" s="13"/>
      <c r="H134" s="13"/>
      <c r="I134" s="13"/>
      <c r="J134" s="13">
        <v>2206121.7000000002</v>
      </c>
      <c r="K134" s="13">
        <v>14760.15</v>
      </c>
      <c r="L134" s="13">
        <v>2220881.85</v>
      </c>
      <c r="M134" s="14"/>
      <c r="N134" s="14"/>
      <c r="O134" s="14"/>
    </row>
    <row r="135" spans="1:15" ht="15" x14ac:dyDescent="0.25">
      <c r="A135" s="16"/>
      <c r="B135" s="10"/>
      <c r="D135">
        <v>222</v>
      </c>
      <c r="F135">
        <v>9</v>
      </c>
      <c r="G135" s="11">
        <v>3076731.4628999997</v>
      </c>
      <c r="H135" s="11">
        <v>189305.3695</v>
      </c>
      <c r="I135" s="11">
        <v>3266036.8323999997</v>
      </c>
      <c r="J135" s="11">
        <v>3300262.79</v>
      </c>
      <c r="K135" s="11">
        <v>334895.53000000003</v>
      </c>
      <c r="L135" s="11">
        <v>3635158.3200000003</v>
      </c>
      <c r="M135" s="12">
        <f>+(J135-G135)/G135</f>
        <v>7.2652205691460955E-2</v>
      </c>
      <c r="N135" s="12">
        <f>+(K135-H135)/H135</f>
        <v>0.76907570495510968</v>
      </c>
      <c r="O135" s="12">
        <f>+(L135-I135)/I135</f>
        <v>0.11301816438143382</v>
      </c>
    </row>
    <row r="136" spans="1:15" ht="15" x14ac:dyDescent="0.25">
      <c r="A136" s="17"/>
      <c r="B136" s="10"/>
      <c r="G136" s="11"/>
      <c r="H136" s="11"/>
      <c r="I136" s="11"/>
      <c r="J136" s="11"/>
      <c r="K136" s="11"/>
      <c r="L136" s="11"/>
      <c r="M136" s="12"/>
      <c r="N136" s="12"/>
      <c r="O136" s="12"/>
    </row>
    <row r="137" spans="1:15" ht="15" x14ac:dyDescent="0.25">
      <c r="A137" s="16">
        <v>43221</v>
      </c>
      <c r="B137" s="10" t="s">
        <v>16</v>
      </c>
      <c r="G137" s="11"/>
      <c r="H137" s="11"/>
      <c r="I137" s="11"/>
      <c r="J137" s="11">
        <v>1056802.25</v>
      </c>
      <c r="K137" s="11">
        <v>335084.96999999997</v>
      </c>
      <c r="L137" s="11">
        <v>1391887.22</v>
      </c>
      <c r="M137" s="12"/>
      <c r="N137" s="12"/>
      <c r="O137" s="12"/>
    </row>
    <row r="138" spans="1:15" ht="15.75" thickBot="1" x14ac:dyDescent="0.3">
      <c r="A138" s="16">
        <v>43221</v>
      </c>
      <c r="B138" s="10" t="s">
        <v>17</v>
      </c>
      <c r="C138" s="15"/>
      <c r="D138" s="15"/>
      <c r="E138" s="15"/>
      <c r="F138" s="15"/>
      <c r="G138" s="13"/>
      <c r="H138" s="13"/>
      <c r="I138" s="13"/>
      <c r="J138" s="13">
        <v>2201734.87</v>
      </c>
      <c r="K138" s="13">
        <v>9252.83</v>
      </c>
      <c r="L138" s="13">
        <v>2210987.7000000002</v>
      </c>
      <c r="M138" s="14"/>
      <c r="N138" s="14"/>
      <c r="O138" s="14"/>
    </row>
    <row r="139" spans="1:15" ht="15" x14ac:dyDescent="0.25">
      <c r="A139" s="16"/>
      <c r="B139" s="10"/>
      <c r="D139">
        <v>220</v>
      </c>
      <c r="F139">
        <v>9</v>
      </c>
      <c r="G139" s="11">
        <v>3063505.0339000002</v>
      </c>
      <c r="H139" s="11">
        <v>199258.36200000002</v>
      </c>
      <c r="I139" s="11">
        <v>3262763.3959000004</v>
      </c>
      <c r="J139" s="11">
        <v>3258537.12</v>
      </c>
      <c r="K139" s="11">
        <v>344337.8</v>
      </c>
      <c r="L139" s="11">
        <v>3602874.92</v>
      </c>
      <c r="M139" s="12">
        <f>+(J139-G139)/G139</f>
        <v>6.3663053901274011E-2</v>
      </c>
      <c r="N139" s="12">
        <f>+(K139-H139)/H139</f>
        <v>0.72809711243134656</v>
      </c>
      <c r="O139" s="12">
        <f>+(L139-I139)/I139</f>
        <v>0.10424032724143739</v>
      </c>
    </row>
    <row r="140" spans="1:15" ht="15" x14ac:dyDescent="0.25">
      <c r="A140" s="17"/>
      <c r="B140" s="10"/>
      <c r="G140" s="11"/>
      <c r="H140" s="11"/>
      <c r="I140" s="11"/>
      <c r="J140" s="11"/>
      <c r="K140" s="11"/>
      <c r="L140" s="11"/>
      <c r="M140" s="12"/>
      <c r="N140" s="12"/>
      <c r="O140" s="12"/>
    </row>
    <row r="141" spans="1:15" ht="15" x14ac:dyDescent="0.25">
      <c r="A141" s="16">
        <v>43252</v>
      </c>
      <c r="B141" s="10" t="s">
        <v>16</v>
      </c>
      <c r="G141" s="11"/>
      <c r="H141" s="11"/>
      <c r="I141" s="11"/>
      <c r="J141" s="11">
        <v>1056548.27</v>
      </c>
      <c r="K141" s="11">
        <v>582889.53</v>
      </c>
      <c r="L141" s="11">
        <v>1639437.8</v>
      </c>
      <c r="M141" s="12"/>
      <c r="N141" s="12"/>
      <c r="O141" s="12"/>
    </row>
    <row r="142" spans="1:15" ht="15.75" thickBot="1" x14ac:dyDescent="0.3">
      <c r="A142" s="16">
        <v>43252</v>
      </c>
      <c r="B142" s="10" t="s">
        <v>17</v>
      </c>
      <c r="C142" s="15"/>
      <c r="D142" s="15"/>
      <c r="E142" s="15"/>
      <c r="F142" s="15"/>
      <c r="G142" s="13"/>
      <c r="H142" s="13"/>
      <c r="I142" s="13"/>
      <c r="J142" s="13">
        <v>2125262.63</v>
      </c>
      <c r="K142" s="13">
        <v>10142.34</v>
      </c>
      <c r="L142" s="13">
        <v>2135404.9699999997</v>
      </c>
      <c r="M142" s="14"/>
      <c r="N142" s="14"/>
      <c r="O142" s="14"/>
    </row>
    <row r="143" spans="1:15" ht="15" x14ac:dyDescent="0.25">
      <c r="A143" s="16"/>
      <c r="B143" s="10"/>
      <c r="D143">
        <v>200</v>
      </c>
      <c r="G143" s="11">
        <v>3049890.8945999998</v>
      </c>
      <c r="H143" s="11">
        <v>173642.42319999999</v>
      </c>
      <c r="I143" s="11">
        <v>3223533.3177999998</v>
      </c>
      <c r="J143" s="11">
        <v>3181810.9</v>
      </c>
      <c r="K143" s="11">
        <v>593031.87</v>
      </c>
      <c r="L143" s="11">
        <v>3774842.7699999996</v>
      </c>
      <c r="M143" s="12">
        <f>+(J143-G143)/G143</f>
        <v>4.325400808060767E-2</v>
      </c>
      <c r="N143" s="12">
        <f>+(K143-H143)/H143</f>
        <v>2.4152476052292275</v>
      </c>
      <c r="O143" s="12">
        <f>+(L143-I143)/I143</f>
        <v>0.17102644764232122</v>
      </c>
    </row>
    <row r="144" spans="1:15" ht="15" x14ac:dyDescent="0.25">
      <c r="A144" s="17"/>
      <c r="B144" s="10"/>
      <c r="G144" s="11"/>
      <c r="H144" s="11"/>
      <c r="I144" s="11"/>
      <c r="J144" s="11"/>
      <c r="K144" s="11"/>
      <c r="L144" s="11"/>
      <c r="M144" s="12"/>
      <c r="N144" s="12"/>
      <c r="O144" s="12"/>
    </row>
    <row r="145" spans="1:15" ht="15" x14ac:dyDescent="0.25">
      <c r="A145" s="16">
        <v>43282</v>
      </c>
      <c r="B145" s="10" t="s">
        <v>16</v>
      </c>
      <c r="G145" s="11"/>
      <c r="H145" s="11"/>
      <c r="I145" s="11"/>
      <c r="J145" s="11">
        <v>1051327.07</v>
      </c>
      <c r="K145" s="11">
        <v>235013.89</v>
      </c>
      <c r="L145" s="11">
        <v>1286340.96</v>
      </c>
      <c r="M145" s="12"/>
      <c r="N145" s="12"/>
      <c r="O145" s="12"/>
    </row>
    <row r="146" spans="1:15" ht="15.75" thickBot="1" x14ac:dyDescent="0.3">
      <c r="A146" s="16">
        <v>43282</v>
      </c>
      <c r="B146" s="10" t="s">
        <v>17</v>
      </c>
      <c r="C146" s="15"/>
      <c r="D146" s="15"/>
      <c r="E146" s="15"/>
      <c r="F146" s="15"/>
      <c r="G146" s="13"/>
      <c r="H146" s="13"/>
      <c r="I146" s="13"/>
      <c r="J146" s="13">
        <v>2033535.22</v>
      </c>
      <c r="K146" s="13">
        <v>5752.73</v>
      </c>
      <c r="L146" s="13">
        <v>2039287.95</v>
      </c>
      <c r="M146" s="14"/>
      <c r="N146" s="14"/>
      <c r="O146" s="14"/>
    </row>
    <row r="147" spans="1:15" ht="15" x14ac:dyDescent="0.25">
      <c r="A147" s="16"/>
      <c r="B147" s="10"/>
      <c r="D147">
        <v>199</v>
      </c>
      <c r="G147" s="11">
        <v>3210876.6409999998</v>
      </c>
      <c r="H147" s="11">
        <v>171966.0681</v>
      </c>
      <c r="I147" s="11">
        <v>3382842.7090999996</v>
      </c>
      <c r="J147" s="11">
        <v>3084862.29</v>
      </c>
      <c r="K147" s="11">
        <v>240766.62000000002</v>
      </c>
      <c r="L147" s="11">
        <v>3325628.91</v>
      </c>
      <c r="M147" s="12">
        <f>+(J147-G147)/G147</f>
        <v>-3.9246089180415757E-2</v>
      </c>
      <c r="N147" s="12">
        <f>+(K147-H147)/H147</f>
        <v>0.40008213632000822</v>
      </c>
      <c r="O147" s="12">
        <f>+(L147-I147)/I147</f>
        <v>-1.6912935072651111E-2</v>
      </c>
    </row>
    <row r="148" spans="1:15" ht="15" x14ac:dyDescent="0.25">
      <c r="A148" s="17"/>
      <c r="B148" s="10"/>
      <c r="G148" s="11"/>
      <c r="H148" s="11"/>
      <c r="I148" s="11"/>
      <c r="J148" s="11"/>
      <c r="K148" s="11"/>
      <c r="L148" s="11"/>
      <c r="M148" s="12"/>
      <c r="N148" s="12"/>
      <c r="O148" s="12"/>
    </row>
    <row r="149" spans="1:15" ht="15" x14ac:dyDescent="0.25">
      <c r="A149" s="16">
        <v>43313</v>
      </c>
      <c r="B149" s="10" t="s">
        <v>16</v>
      </c>
      <c r="G149" s="11"/>
      <c r="H149" s="11"/>
      <c r="I149" s="11"/>
      <c r="J149" s="11">
        <v>1480181.29</v>
      </c>
      <c r="K149" s="11">
        <v>335037.65999999997</v>
      </c>
      <c r="L149" s="11">
        <v>1815218.95</v>
      </c>
      <c r="M149" s="12"/>
      <c r="N149" s="12"/>
      <c r="O149" s="12"/>
    </row>
    <row r="150" spans="1:15" ht="15.75" thickBot="1" x14ac:dyDescent="0.3">
      <c r="A150" s="16">
        <v>43313</v>
      </c>
      <c r="B150" s="10" t="s">
        <v>17</v>
      </c>
      <c r="C150" s="15"/>
      <c r="D150" s="15"/>
      <c r="E150" s="15"/>
      <c r="F150" s="15"/>
      <c r="G150" s="13"/>
      <c r="H150" s="13"/>
      <c r="I150" s="13"/>
      <c r="J150" s="13">
        <v>1938452.18</v>
      </c>
      <c r="K150" s="13">
        <v>14864.24</v>
      </c>
      <c r="L150" s="13">
        <v>1953316.42</v>
      </c>
      <c r="M150" s="14"/>
      <c r="N150" s="14"/>
      <c r="O150" s="14"/>
    </row>
    <row r="151" spans="1:15" ht="15" x14ac:dyDescent="0.25">
      <c r="A151" s="16"/>
      <c r="B151" s="10"/>
      <c r="D151">
        <v>204</v>
      </c>
      <c r="G151" s="11">
        <v>3645033.9586</v>
      </c>
      <c r="H151" s="11">
        <v>212943.11330000003</v>
      </c>
      <c r="I151" s="11">
        <v>3857977.0718999999</v>
      </c>
      <c r="J151" s="11">
        <v>3418633.4699999997</v>
      </c>
      <c r="K151" s="11">
        <v>349901.89999999997</v>
      </c>
      <c r="L151" s="11">
        <v>3768535.37</v>
      </c>
      <c r="M151" s="12">
        <f>+(J151-G151)/G151</f>
        <v>-6.2112038233782911E-2</v>
      </c>
      <c r="N151" s="12">
        <f>+(K151-H151)/H151</f>
        <v>0.64317077259525501</v>
      </c>
      <c r="O151" s="12">
        <f>+(L151-I151)/I151</f>
        <v>-2.3183575286503961E-2</v>
      </c>
    </row>
    <row r="152" spans="1:15" ht="15" x14ac:dyDescent="0.25">
      <c r="A152" s="17"/>
      <c r="B152" s="10"/>
      <c r="G152" s="11"/>
      <c r="H152" s="11"/>
      <c r="I152" s="11"/>
      <c r="J152" s="11"/>
      <c r="K152" s="11"/>
      <c r="L152" s="11"/>
      <c r="M152" s="12"/>
      <c r="N152" s="12"/>
      <c r="O152" s="12"/>
    </row>
    <row r="153" spans="1:15" ht="15" x14ac:dyDescent="0.25">
      <c r="A153" s="16">
        <v>43344</v>
      </c>
      <c r="B153" s="10" t="s">
        <v>16</v>
      </c>
      <c r="G153" s="11"/>
      <c r="H153" s="11"/>
      <c r="I153" s="11"/>
      <c r="J153" s="11">
        <v>894226.2</v>
      </c>
      <c r="K153" s="11">
        <v>271550.15999999997</v>
      </c>
      <c r="L153" s="11">
        <v>1165776.3599999999</v>
      </c>
      <c r="M153" s="12"/>
      <c r="N153" s="12"/>
      <c r="O153" s="12"/>
    </row>
    <row r="154" spans="1:15" ht="15.75" thickBot="1" x14ac:dyDescent="0.3">
      <c r="A154" s="16">
        <v>43344</v>
      </c>
      <c r="B154" s="10" t="s">
        <v>17</v>
      </c>
      <c r="C154" s="15"/>
      <c r="D154" s="15"/>
      <c r="E154" s="15"/>
      <c r="F154" s="15"/>
      <c r="G154" s="13"/>
      <c r="H154" s="13"/>
      <c r="I154" s="13"/>
      <c r="J154" s="13">
        <v>2127913.23</v>
      </c>
      <c r="K154" s="13">
        <v>9412.1</v>
      </c>
      <c r="L154" s="13">
        <v>2137325.33</v>
      </c>
      <c r="M154" s="14"/>
      <c r="N154" s="14"/>
      <c r="O154" s="14"/>
    </row>
    <row r="155" spans="1:15" ht="15" x14ac:dyDescent="0.25">
      <c r="A155" s="16"/>
      <c r="B155" s="10"/>
      <c r="D155">
        <v>201</v>
      </c>
      <c r="G155" s="11">
        <v>3231389.1351999999</v>
      </c>
      <c r="H155" s="11">
        <v>167237.2255</v>
      </c>
      <c r="I155" s="11">
        <v>3398626.3607000001</v>
      </c>
      <c r="J155" s="11">
        <v>3022139.4299999997</v>
      </c>
      <c r="K155" s="11">
        <v>280962.25999999995</v>
      </c>
      <c r="L155" s="11">
        <v>3303101.69</v>
      </c>
      <c r="M155" s="12">
        <f>+(J155-G155)/G155</f>
        <v>-6.4755340952475274E-2</v>
      </c>
      <c r="N155" s="12">
        <f>+(K155-H155)/H155</f>
        <v>0.68002225078769885</v>
      </c>
      <c r="O155" s="12">
        <f>+(L155-I155)/I155</f>
        <v>-2.8106846873371904E-2</v>
      </c>
    </row>
    <row r="156" spans="1:15" ht="15" x14ac:dyDescent="0.25">
      <c r="A156" s="17"/>
      <c r="B156" s="10"/>
      <c r="G156" s="11"/>
      <c r="H156" s="11"/>
      <c r="I156" s="11"/>
      <c r="J156" s="11"/>
      <c r="K156" s="11"/>
      <c r="L156" s="11"/>
      <c r="M156" s="12"/>
      <c r="N156" s="12"/>
      <c r="O156" s="12"/>
    </row>
    <row r="157" spans="1:15" ht="15" x14ac:dyDescent="0.25">
      <c r="A157" s="16">
        <v>43374</v>
      </c>
      <c r="B157" s="10" t="s">
        <v>16</v>
      </c>
      <c r="G157" s="11"/>
      <c r="H157" s="11"/>
      <c r="I157" s="11"/>
      <c r="J157" s="11">
        <v>936376.48</v>
      </c>
      <c r="K157" s="11">
        <v>225096.92</v>
      </c>
      <c r="L157" s="11">
        <v>1161473.3999999999</v>
      </c>
      <c r="M157" s="12"/>
      <c r="N157" s="12"/>
      <c r="O157" s="12"/>
    </row>
    <row r="158" spans="1:15" ht="15.75" thickBot="1" x14ac:dyDescent="0.3">
      <c r="A158" s="16">
        <v>43374</v>
      </c>
      <c r="B158" s="10" t="s">
        <v>17</v>
      </c>
      <c r="C158" s="15"/>
      <c r="D158" s="15"/>
      <c r="E158" s="15"/>
      <c r="F158" s="15"/>
      <c r="G158" s="13"/>
      <c r="H158" s="13"/>
      <c r="I158" s="13"/>
      <c r="J158" s="13">
        <v>2051026.59</v>
      </c>
      <c r="K158" s="13">
        <v>6047.4</v>
      </c>
      <c r="L158" s="13">
        <v>2057073.99</v>
      </c>
      <c r="M158" s="14"/>
      <c r="N158" s="14"/>
      <c r="O158" s="14"/>
    </row>
    <row r="159" spans="1:15" ht="15" x14ac:dyDescent="0.25">
      <c r="A159" s="16"/>
      <c r="B159" s="10"/>
      <c r="D159">
        <v>201</v>
      </c>
      <c r="G159" s="11">
        <v>3196663.7292999998</v>
      </c>
      <c r="H159" s="11">
        <v>157855.99550000002</v>
      </c>
      <c r="I159" s="11">
        <v>3354519.7248</v>
      </c>
      <c r="J159" s="11">
        <v>2987403.0700000003</v>
      </c>
      <c r="K159" s="11">
        <v>231144.32000000001</v>
      </c>
      <c r="L159" s="11">
        <v>3218547.3899999997</v>
      </c>
      <c r="M159" s="12">
        <f>+(J159-G159)/G159</f>
        <v>-6.5462205918613472E-2</v>
      </c>
      <c r="N159" s="12">
        <f>+(K159-H159)/H159</f>
        <v>0.46427330344890183</v>
      </c>
      <c r="O159" s="12">
        <f>+(L159-I159)/I159</f>
        <v>-4.0534069242388227E-2</v>
      </c>
    </row>
    <row r="160" spans="1:15" ht="15" x14ac:dyDescent="0.25">
      <c r="A160" s="16"/>
      <c r="B160" s="10"/>
      <c r="G160" s="11"/>
      <c r="H160" s="11"/>
      <c r="I160" s="11"/>
      <c r="J160" s="11"/>
      <c r="K160" s="11"/>
      <c r="L160" s="11"/>
      <c r="M160" s="12"/>
      <c r="N160" s="12"/>
      <c r="O160" s="12"/>
    </row>
    <row r="161" spans="1:15" ht="15" x14ac:dyDescent="0.25">
      <c r="A161" s="16">
        <v>43405</v>
      </c>
      <c r="B161" s="10" t="s">
        <v>16</v>
      </c>
      <c r="G161" s="11"/>
      <c r="H161" s="11"/>
      <c r="I161" s="11"/>
      <c r="J161" s="11">
        <v>947116.98</v>
      </c>
      <c r="K161" s="11">
        <v>374755.29</v>
      </c>
      <c r="L161" s="11">
        <v>1321872.27</v>
      </c>
      <c r="M161" s="12"/>
      <c r="N161" s="12"/>
      <c r="O161" s="12"/>
    </row>
    <row r="162" spans="1:15" ht="15.75" thickBot="1" x14ac:dyDescent="0.3">
      <c r="A162" s="16">
        <v>43405</v>
      </c>
      <c r="B162" s="10" t="s">
        <v>17</v>
      </c>
      <c r="C162" s="15"/>
      <c r="D162" s="15"/>
      <c r="E162" s="15"/>
      <c r="F162" s="15"/>
      <c r="G162" s="13"/>
      <c r="H162" s="13"/>
      <c r="I162" s="13"/>
      <c r="J162" s="13">
        <v>2027047.68</v>
      </c>
      <c r="K162" s="13">
        <v>16137.55</v>
      </c>
      <c r="L162" s="13">
        <v>2043185.23</v>
      </c>
      <c r="M162" s="14"/>
      <c r="N162" s="14"/>
      <c r="O162" s="14"/>
    </row>
    <row r="163" spans="1:15" ht="15" x14ac:dyDescent="0.25">
      <c r="A163" s="16"/>
      <c r="B163" s="10"/>
      <c r="D163">
        <v>196</v>
      </c>
      <c r="G163" s="11">
        <v>3094766.1644000001</v>
      </c>
      <c r="H163" s="11">
        <v>164808.3554</v>
      </c>
      <c r="I163" s="11">
        <v>3259574.5197999999</v>
      </c>
      <c r="J163" s="11">
        <v>2974164.66</v>
      </c>
      <c r="K163" s="11">
        <v>390892.83999999997</v>
      </c>
      <c r="L163" s="11">
        <v>3365057.5</v>
      </c>
      <c r="M163" s="12">
        <f>+(J163-G163)/G163</f>
        <v>-3.8969504638933415E-2</v>
      </c>
      <c r="N163" s="12">
        <f>+(K163-H163)/H163</f>
        <v>1.3718023218621351</v>
      </c>
      <c r="O163" s="12">
        <f>+(L163-I163)/I163</f>
        <v>3.2360965997019854E-2</v>
      </c>
    </row>
    <row r="164" spans="1:15" ht="15" x14ac:dyDescent="0.25">
      <c r="A164" s="17"/>
      <c r="B164" s="10"/>
      <c r="G164" s="11"/>
      <c r="H164" s="11"/>
      <c r="I164" s="11"/>
      <c r="J164" s="11"/>
      <c r="K164" s="11"/>
      <c r="L164" s="11"/>
      <c r="M164" s="12"/>
      <c r="N164" s="12"/>
      <c r="O164" s="12"/>
    </row>
    <row r="165" spans="1:15" ht="15" x14ac:dyDescent="0.25">
      <c r="A165" s="16">
        <v>43435</v>
      </c>
      <c r="B165" s="10" t="s">
        <v>16</v>
      </c>
      <c r="G165" s="11"/>
      <c r="H165" s="11"/>
      <c r="I165" s="11"/>
      <c r="J165" s="11">
        <v>956641.16</v>
      </c>
      <c r="K165" s="11">
        <v>268642.07</v>
      </c>
      <c r="L165" s="11">
        <v>1225283.23</v>
      </c>
      <c r="M165" s="12"/>
      <c r="N165" s="12"/>
      <c r="O165" s="12"/>
    </row>
    <row r="166" spans="1:15" ht="15.75" thickBot="1" x14ac:dyDescent="0.3">
      <c r="A166" s="16">
        <v>43435</v>
      </c>
      <c r="B166" s="10" t="s">
        <v>17</v>
      </c>
      <c r="C166" s="15"/>
      <c r="D166" s="15"/>
      <c r="E166" s="15"/>
      <c r="F166" s="15"/>
      <c r="G166" s="13"/>
      <c r="H166" s="13"/>
      <c r="I166" s="13"/>
      <c r="J166" s="13">
        <v>2015000.88</v>
      </c>
      <c r="K166" s="13">
        <v>8538.6200000000008</v>
      </c>
      <c r="L166" s="13">
        <v>2023539.5</v>
      </c>
      <c r="M166" s="14"/>
      <c r="N166" s="14"/>
      <c r="O166" s="14"/>
    </row>
    <row r="167" spans="1:15" ht="15" x14ac:dyDescent="0.25">
      <c r="A167" s="16"/>
      <c r="B167" s="10"/>
      <c r="D167">
        <v>196</v>
      </c>
      <c r="G167" s="11">
        <v>3045084.6304000001</v>
      </c>
      <c r="H167" s="11">
        <v>168414.0429</v>
      </c>
      <c r="I167" s="11">
        <v>3213498.6732999999</v>
      </c>
      <c r="J167" s="11">
        <v>2971642.04</v>
      </c>
      <c r="K167" s="11">
        <v>277180.69</v>
      </c>
      <c r="L167" s="11">
        <v>3248822.73</v>
      </c>
      <c r="M167" s="12">
        <f>+(J167-G167)/G167</f>
        <v>-2.4118406978512363E-2</v>
      </c>
      <c r="N167" s="12">
        <f>+(K167-H167)/H167</f>
        <v>0.64582884673449048</v>
      </c>
      <c r="O167" s="12">
        <f>+(L167-I167)/I167</f>
        <v>1.099239809665929E-2</v>
      </c>
    </row>
    <row r="168" spans="1:15" ht="15" x14ac:dyDescent="0.25">
      <c r="A168" s="17"/>
      <c r="B168" s="10"/>
      <c r="G168" s="11"/>
      <c r="H168" s="11"/>
      <c r="I168" s="11"/>
      <c r="J168" s="11"/>
      <c r="K168" s="11"/>
      <c r="L168" s="11"/>
      <c r="M168" s="12"/>
      <c r="N168" s="12"/>
      <c r="O168" s="12"/>
    </row>
    <row r="169" spans="1:15" ht="15" x14ac:dyDescent="0.25">
      <c r="A169" s="18" t="s">
        <v>20</v>
      </c>
      <c r="B169" s="10" t="s">
        <v>16</v>
      </c>
      <c r="G169" s="11"/>
      <c r="H169" s="11"/>
      <c r="I169" s="11"/>
      <c r="J169" s="11">
        <f t="shared" ref="J169:K170" si="3">J165+J161+J157+J153+J149+J145+J141+J137+J133+J129+J125+J121</f>
        <v>12977199.420000002</v>
      </c>
      <c r="K169" s="11">
        <f t="shared" si="3"/>
        <v>4006538.3799999994</v>
      </c>
      <c r="L169" s="11">
        <f>J169+K169</f>
        <v>16983737.800000001</v>
      </c>
      <c r="M169" s="12"/>
      <c r="N169" s="12"/>
      <c r="O169" s="12"/>
    </row>
    <row r="170" spans="1:15" ht="15.75" thickBot="1" x14ac:dyDescent="0.3">
      <c r="A170" s="18" t="s">
        <v>20</v>
      </c>
      <c r="B170" s="10" t="s">
        <v>17</v>
      </c>
      <c r="C170" s="15"/>
      <c r="D170" s="15"/>
      <c r="E170" s="15"/>
      <c r="F170" s="15"/>
      <c r="G170" s="13"/>
      <c r="H170" s="13"/>
      <c r="I170" s="13"/>
      <c r="J170" s="13">
        <f t="shared" si="3"/>
        <v>24988342.890000001</v>
      </c>
      <c r="K170" s="13">
        <f t="shared" si="3"/>
        <v>128911.12000000001</v>
      </c>
      <c r="L170" s="13">
        <f>J170+K170</f>
        <v>25117254.010000002</v>
      </c>
      <c r="M170" s="14"/>
      <c r="N170" s="14"/>
      <c r="O170" s="14"/>
    </row>
    <row r="171" spans="1:15" ht="15" x14ac:dyDescent="0.25">
      <c r="A171" s="16"/>
      <c r="B171" s="10"/>
      <c r="F171">
        <f t="shared" ref="F171:L171" si="4">F167+F163+F159+F155+F151+F147+F143+F139+F135+F131+F127+F123</f>
        <v>45</v>
      </c>
      <c r="G171" s="11">
        <f t="shared" si="4"/>
        <v>37994849.8028</v>
      </c>
      <c r="H171" s="11">
        <f t="shared" si="4"/>
        <v>2139246.3106000004</v>
      </c>
      <c r="I171" s="11">
        <f t="shared" si="4"/>
        <v>40134096.113400005</v>
      </c>
      <c r="J171" s="11">
        <f t="shared" si="4"/>
        <v>37965542.309999995</v>
      </c>
      <c r="K171" s="11">
        <f t="shared" si="4"/>
        <v>4135449.5</v>
      </c>
      <c r="L171" s="11">
        <f t="shared" si="4"/>
        <v>42100991.810000002</v>
      </c>
      <c r="M171" s="12">
        <f>+(J171-G171)/G171</f>
        <v>-7.7135435334304149E-4</v>
      </c>
      <c r="N171" s="12">
        <f>+(K171-H171)/H171</f>
        <v>0.93313387033030282</v>
      </c>
      <c r="O171" s="12">
        <f>+(L171-I171)/I171</f>
        <v>4.9008097529902733E-2</v>
      </c>
    </row>
    <row r="172" spans="1:15" ht="15" x14ac:dyDescent="0.25">
      <c r="A172" s="17"/>
      <c r="B172" s="10"/>
      <c r="G172" s="11"/>
      <c r="H172" s="11"/>
      <c r="I172" s="11"/>
      <c r="J172" s="11"/>
      <c r="K172" s="11"/>
      <c r="L172" s="11"/>
      <c r="M172" s="12"/>
      <c r="N172" s="12"/>
      <c r="O172" s="12"/>
    </row>
    <row r="173" spans="1:15" ht="15" x14ac:dyDescent="0.25">
      <c r="A173" s="17"/>
      <c r="B173" s="10"/>
      <c r="G173" s="11"/>
      <c r="H173" s="11"/>
      <c r="I173" s="11"/>
      <c r="J173" s="11"/>
      <c r="K173" s="11"/>
      <c r="L173" s="11"/>
      <c r="M173" s="12"/>
      <c r="N173" s="12"/>
      <c r="O173" s="12"/>
    </row>
    <row r="174" spans="1:15" ht="15" x14ac:dyDescent="0.25">
      <c r="A174" s="20" t="s">
        <v>21</v>
      </c>
      <c r="B174" s="21"/>
      <c r="G174" s="11"/>
      <c r="H174" s="11"/>
      <c r="I174" s="11"/>
      <c r="J174" s="11"/>
      <c r="K174" s="11"/>
      <c r="L174" s="11"/>
      <c r="M174" s="12"/>
      <c r="N174" s="12"/>
      <c r="O174" s="12"/>
    </row>
    <row r="175" spans="1:15" ht="15" x14ac:dyDescent="0.25">
      <c r="A175" s="16">
        <v>43435</v>
      </c>
      <c r="B175" s="10" t="s">
        <v>16</v>
      </c>
      <c r="G175" s="11"/>
      <c r="H175" s="11"/>
      <c r="I175" s="11"/>
      <c r="J175" s="11">
        <v>956641.16</v>
      </c>
      <c r="K175" s="11">
        <v>268642.07</v>
      </c>
      <c r="L175" s="11">
        <v>1225283.23</v>
      </c>
      <c r="M175" s="12"/>
      <c r="N175" s="12"/>
      <c r="O175" s="12"/>
    </row>
    <row r="176" spans="1:15" ht="15.75" thickBot="1" x14ac:dyDescent="0.3">
      <c r="A176" s="16">
        <v>43435</v>
      </c>
      <c r="B176" s="10" t="s">
        <v>17</v>
      </c>
      <c r="C176" s="15"/>
      <c r="D176" s="15"/>
      <c r="E176" s="15"/>
      <c r="F176" s="15"/>
      <c r="G176" s="13"/>
      <c r="H176" s="13"/>
      <c r="I176" s="13"/>
      <c r="J176" s="13">
        <v>2015000.88</v>
      </c>
      <c r="K176" s="13">
        <v>8538.6200000000008</v>
      </c>
      <c r="L176" s="13">
        <v>2023539.5</v>
      </c>
      <c r="M176" s="14"/>
      <c r="N176" s="14"/>
      <c r="O176" s="14"/>
    </row>
    <row r="177" spans="1:15" ht="15" x14ac:dyDescent="0.25">
      <c r="A177" s="16"/>
      <c r="B177" s="10"/>
      <c r="D177">
        <v>196</v>
      </c>
      <c r="G177" s="11">
        <v>3045084.6304000001</v>
      </c>
      <c r="H177" s="11">
        <v>168414.0429</v>
      </c>
      <c r="I177" s="11">
        <v>3213498.6732999999</v>
      </c>
      <c r="J177" s="11">
        <v>2971642.04</v>
      </c>
      <c r="K177" s="11">
        <v>277180.69</v>
      </c>
      <c r="L177" s="11">
        <v>3248822.73</v>
      </c>
      <c r="M177" s="12">
        <f>+(J177-G177)/G177</f>
        <v>-2.4118406978512363E-2</v>
      </c>
      <c r="N177" s="12">
        <f>+(K177-H177)/H177</f>
        <v>0.64582884673449048</v>
      </c>
      <c r="O177" s="12">
        <f>+(L177-I177)/I177</f>
        <v>1.099239809665929E-2</v>
      </c>
    </row>
    <row r="178" spans="1:15" ht="15" x14ac:dyDescent="0.25">
      <c r="A178" s="17"/>
      <c r="B178" s="10"/>
      <c r="G178" s="11"/>
      <c r="H178" s="11"/>
      <c r="I178" s="11"/>
      <c r="J178" s="11"/>
      <c r="K178" s="11"/>
      <c r="L178" s="11"/>
      <c r="M178" s="12"/>
      <c r="N178" s="12"/>
      <c r="O178" s="12"/>
    </row>
    <row r="179" spans="1:15" ht="15" x14ac:dyDescent="0.25">
      <c r="A179" s="16">
        <v>43466</v>
      </c>
      <c r="B179" s="10" t="s">
        <v>16</v>
      </c>
      <c r="G179" s="11"/>
      <c r="H179" s="11"/>
      <c r="I179" s="11"/>
      <c r="J179" s="11">
        <v>1014755.85</v>
      </c>
      <c r="K179" s="11">
        <v>201263.01</v>
      </c>
      <c r="L179" s="11">
        <v>1216018.8599999999</v>
      </c>
      <c r="M179" s="12"/>
      <c r="N179" s="12"/>
      <c r="O179" s="12"/>
    </row>
    <row r="180" spans="1:15" ht="15.75" thickBot="1" x14ac:dyDescent="0.3">
      <c r="A180" s="16">
        <v>43466</v>
      </c>
      <c r="B180" s="10" t="s">
        <v>17</v>
      </c>
      <c r="C180" s="15"/>
      <c r="D180" s="15"/>
      <c r="E180" s="15"/>
      <c r="F180" s="15"/>
      <c r="G180" s="13"/>
      <c r="H180" s="13"/>
      <c r="I180" s="13"/>
      <c r="J180" s="13">
        <v>2068325.38</v>
      </c>
      <c r="K180" s="13">
        <v>6207.15</v>
      </c>
      <c r="L180" s="13">
        <v>2074532.5299999998</v>
      </c>
      <c r="M180" s="14"/>
      <c r="N180" s="14"/>
      <c r="O180" s="14"/>
    </row>
    <row r="181" spans="1:15" ht="15" x14ac:dyDescent="0.25">
      <c r="A181" s="16"/>
      <c r="B181" s="10"/>
      <c r="D181">
        <v>182</v>
      </c>
      <c r="G181" s="11">
        <v>3109720.5285999998</v>
      </c>
      <c r="H181" s="11">
        <v>153525.17139999999</v>
      </c>
      <c r="I181" s="11">
        <v>3263245.6999999997</v>
      </c>
      <c r="J181" s="11">
        <v>3083081.23</v>
      </c>
      <c r="K181" s="11">
        <v>207470.16</v>
      </c>
      <c r="L181" s="11">
        <v>3290551.3899999997</v>
      </c>
      <c r="M181" s="12">
        <f>+(J181-G181)/G181</f>
        <v>-8.5664606690534044E-3</v>
      </c>
      <c r="N181" s="12">
        <f>+(K181-H181)/H181</f>
        <v>0.35137553085317719</v>
      </c>
      <c r="O181" s="12">
        <f>+(L181-I181)/I181</f>
        <v>8.3676475847344091E-3</v>
      </c>
    </row>
    <row r="182" spans="1:15" ht="15" x14ac:dyDescent="0.25">
      <c r="A182" s="17"/>
      <c r="B182" s="10"/>
      <c r="G182" s="11"/>
      <c r="H182" s="11"/>
      <c r="I182" s="11"/>
      <c r="J182" s="11"/>
      <c r="K182" s="11"/>
      <c r="L182" s="11"/>
      <c r="M182" s="12"/>
      <c r="N182" s="12"/>
      <c r="O182" s="12"/>
    </row>
    <row r="183" spans="1:15" ht="15" x14ac:dyDescent="0.25">
      <c r="A183" s="16">
        <v>43497</v>
      </c>
      <c r="B183" s="10" t="s">
        <v>16</v>
      </c>
      <c r="G183" s="11"/>
      <c r="H183" s="11"/>
      <c r="I183" s="11"/>
      <c r="J183" s="11">
        <v>996887.28</v>
      </c>
      <c r="K183" s="11">
        <v>214875.39</v>
      </c>
      <c r="L183" s="11">
        <v>1211762.67</v>
      </c>
      <c r="M183" s="12"/>
      <c r="N183" s="12"/>
      <c r="O183" s="12"/>
    </row>
    <row r="184" spans="1:15" ht="15.75" thickBot="1" x14ac:dyDescent="0.3">
      <c r="A184" s="16">
        <v>43497</v>
      </c>
      <c r="B184" s="10" t="s">
        <v>17</v>
      </c>
      <c r="C184" s="15"/>
      <c r="D184" s="15"/>
      <c r="E184" s="15"/>
      <c r="F184" s="15"/>
      <c r="G184" s="13"/>
      <c r="H184" s="13"/>
      <c r="I184" s="13"/>
      <c r="J184" s="13">
        <v>2079516.52</v>
      </c>
      <c r="K184" s="13">
        <v>6397.19</v>
      </c>
      <c r="L184" s="13">
        <v>2085913.71</v>
      </c>
      <c r="M184" s="14"/>
      <c r="N184" s="14"/>
      <c r="O184" s="14"/>
    </row>
    <row r="185" spans="1:15" ht="15" x14ac:dyDescent="0.25">
      <c r="A185" s="16"/>
      <c r="B185" s="10"/>
      <c r="D185">
        <v>177</v>
      </c>
      <c r="G185" s="11">
        <v>3070288.4495999999</v>
      </c>
      <c r="H185" s="11">
        <v>153768.28269999998</v>
      </c>
      <c r="I185" s="11">
        <v>3224056.7322999998</v>
      </c>
      <c r="J185" s="11">
        <v>3076403.8</v>
      </c>
      <c r="K185" s="11">
        <v>221272.58000000002</v>
      </c>
      <c r="L185" s="11">
        <v>3297676.38</v>
      </c>
      <c r="M185" s="12">
        <f>+(J185-G185)/G185</f>
        <v>1.9917836712692559E-3</v>
      </c>
      <c r="N185" s="12">
        <f>+(K185-H185)/H185</f>
        <v>0.43900013783531733</v>
      </c>
      <c r="O185" s="12">
        <f>+(L185-I185)/I185</f>
        <v>2.2834476503606933E-2</v>
      </c>
    </row>
    <row r="186" spans="1:15" ht="15" x14ac:dyDescent="0.25">
      <c r="A186" s="17"/>
      <c r="B186" s="10"/>
      <c r="G186" s="11"/>
      <c r="H186" s="11"/>
      <c r="I186" s="11"/>
      <c r="J186" s="11"/>
      <c r="K186" s="11"/>
      <c r="L186" s="11"/>
      <c r="M186" s="12"/>
      <c r="N186" s="12"/>
      <c r="O186" s="12"/>
    </row>
    <row r="187" spans="1:15" ht="15" x14ac:dyDescent="0.25">
      <c r="A187" s="16">
        <v>43525</v>
      </c>
      <c r="B187" s="10" t="s">
        <v>16</v>
      </c>
      <c r="G187" s="11"/>
      <c r="H187" s="11"/>
      <c r="I187" s="11"/>
      <c r="J187" s="11">
        <v>1469801.21</v>
      </c>
      <c r="K187" s="11">
        <v>386301.86</v>
      </c>
      <c r="L187" s="11">
        <v>1856103.0699999998</v>
      </c>
      <c r="M187" s="12"/>
      <c r="N187" s="12"/>
      <c r="O187" s="12"/>
    </row>
    <row r="188" spans="1:15" ht="15.75" thickBot="1" x14ac:dyDescent="0.3">
      <c r="A188" s="16">
        <v>43525</v>
      </c>
      <c r="B188" s="10" t="s">
        <v>17</v>
      </c>
      <c r="C188" s="15"/>
      <c r="D188" s="15"/>
      <c r="E188" s="15"/>
      <c r="F188" s="15"/>
      <c r="G188" s="13"/>
      <c r="H188" s="13"/>
      <c r="I188" s="13"/>
      <c r="J188" s="13">
        <v>2218163.66</v>
      </c>
      <c r="K188" s="13">
        <v>9320.09</v>
      </c>
      <c r="L188" s="13">
        <v>2227483.75</v>
      </c>
      <c r="M188" s="14"/>
      <c r="N188" s="14"/>
      <c r="O188" s="14"/>
    </row>
    <row r="189" spans="1:15" ht="15" x14ac:dyDescent="0.25">
      <c r="A189" s="16"/>
      <c r="B189" s="10"/>
      <c r="D189">
        <v>172</v>
      </c>
      <c r="G189" s="11">
        <v>3598741.2566</v>
      </c>
      <c r="H189" s="11">
        <v>231661.0791</v>
      </c>
      <c r="I189" s="11">
        <v>3830402.3357000002</v>
      </c>
      <c r="J189" s="11">
        <v>3687964.87</v>
      </c>
      <c r="K189" s="11">
        <v>395621.95</v>
      </c>
      <c r="L189" s="11">
        <v>4083586.82</v>
      </c>
      <c r="M189" s="12">
        <f>+(J189-G189)/G189</f>
        <v>2.4793005953502856E-2</v>
      </c>
      <c r="N189" s="12">
        <f>+(K189-H189)/H189</f>
        <v>0.70776183697747441</v>
      </c>
      <c r="O189" s="12">
        <f>+(L189-I189)/I189</f>
        <v>6.6098665913049734E-2</v>
      </c>
    </row>
    <row r="190" spans="1:15" ht="15" x14ac:dyDescent="0.25">
      <c r="A190" s="17"/>
      <c r="B190" s="10"/>
      <c r="G190" s="11"/>
      <c r="H190" s="11"/>
      <c r="I190" s="11"/>
      <c r="J190" s="11"/>
      <c r="K190" s="11"/>
      <c r="L190" s="11"/>
      <c r="M190" s="12"/>
      <c r="N190" s="12"/>
      <c r="O190" s="12"/>
    </row>
    <row r="191" spans="1:15" ht="15" x14ac:dyDescent="0.25">
      <c r="A191" s="16">
        <v>43556</v>
      </c>
      <c r="B191" s="10" t="s">
        <v>16</v>
      </c>
      <c r="G191" s="11"/>
      <c r="H191" s="11"/>
      <c r="I191" s="11"/>
      <c r="J191" s="11">
        <v>1040559.62</v>
      </c>
      <c r="K191" s="11">
        <v>374225.62</v>
      </c>
      <c r="L191" s="11">
        <v>1414785.24</v>
      </c>
      <c r="M191" s="12"/>
      <c r="N191" s="12"/>
      <c r="O191" s="12"/>
    </row>
    <row r="192" spans="1:15" ht="15.75" thickBot="1" x14ac:dyDescent="0.3">
      <c r="A192" s="16">
        <v>43556</v>
      </c>
      <c r="B192" s="10" t="s">
        <v>17</v>
      </c>
      <c r="C192" s="15"/>
      <c r="D192" s="15"/>
      <c r="E192" s="15"/>
      <c r="F192" s="15"/>
      <c r="G192" s="13"/>
      <c r="H192" s="13"/>
      <c r="I192" s="13"/>
      <c r="J192" s="13">
        <v>2124769.307</v>
      </c>
      <c r="K192" s="13">
        <v>8020.28</v>
      </c>
      <c r="L192" s="13">
        <v>2132789.5869999998</v>
      </c>
      <c r="M192" s="14"/>
      <c r="N192" s="14"/>
      <c r="O192" s="14"/>
    </row>
    <row r="193" spans="1:15" ht="15" x14ac:dyDescent="0.25">
      <c r="A193" s="16"/>
      <c r="B193" s="10"/>
      <c r="D193">
        <v>176</v>
      </c>
      <c r="G193" s="11">
        <v>3235944.6868000003</v>
      </c>
      <c r="H193" s="11">
        <v>170416.09880000001</v>
      </c>
      <c r="I193" s="11">
        <v>3406360.7856000001</v>
      </c>
      <c r="J193" s="11">
        <v>3165328.9270000001</v>
      </c>
      <c r="K193" s="11">
        <v>382245.9</v>
      </c>
      <c r="L193" s="11">
        <v>3547574.8269999996</v>
      </c>
      <c r="M193" s="12">
        <f>+(J193-G193)/G193</f>
        <v>-2.1822301255041376E-2</v>
      </c>
      <c r="N193" s="12">
        <f>+(K193-H193)/H193</f>
        <v>1.2430152003925583</v>
      </c>
      <c r="O193" s="12">
        <f>+(L193-I193)/I193</f>
        <v>4.145598493176815E-2</v>
      </c>
    </row>
    <row r="194" spans="1:15" ht="15" x14ac:dyDescent="0.25">
      <c r="A194" s="17"/>
      <c r="B194" s="10"/>
      <c r="G194" s="11"/>
      <c r="H194" s="11"/>
      <c r="I194" s="11"/>
      <c r="J194" s="11"/>
      <c r="K194" s="11"/>
      <c r="L194" s="11"/>
      <c r="M194" s="12"/>
      <c r="N194" s="12"/>
      <c r="O194" s="12"/>
    </row>
    <row r="195" spans="1:15" ht="15" x14ac:dyDescent="0.25">
      <c r="A195" s="16">
        <v>43586</v>
      </c>
      <c r="B195" s="10" t="s">
        <v>16</v>
      </c>
      <c r="G195" s="11"/>
      <c r="H195" s="11"/>
      <c r="I195" s="11"/>
      <c r="J195" s="11">
        <v>994601.78</v>
      </c>
      <c r="K195" s="11">
        <v>353718.81</v>
      </c>
      <c r="L195" s="11">
        <v>1348320.59</v>
      </c>
      <c r="M195" s="12"/>
      <c r="N195" s="12"/>
      <c r="O195" s="12"/>
    </row>
    <row r="196" spans="1:15" ht="15.75" thickBot="1" x14ac:dyDescent="0.3">
      <c r="A196" s="16">
        <v>43586</v>
      </c>
      <c r="B196" s="10" t="s">
        <v>17</v>
      </c>
      <c r="C196" s="15"/>
      <c r="D196" s="15"/>
      <c r="E196" s="15"/>
      <c r="F196" s="15"/>
      <c r="G196" s="13"/>
      <c r="H196" s="13"/>
      <c r="I196" s="13"/>
      <c r="J196" s="13">
        <v>2090891.1</v>
      </c>
      <c r="K196" s="13">
        <v>8322.35</v>
      </c>
      <c r="L196" s="13">
        <v>2099213.4500000002</v>
      </c>
      <c r="M196" s="14"/>
      <c r="N196" s="14"/>
      <c r="O196" s="14"/>
    </row>
    <row r="197" spans="1:15" ht="15" x14ac:dyDescent="0.25">
      <c r="A197" s="16"/>
      <c r="B197" s="10"/>
      <c r="D197">
        <v>176</v>
      </c>
      <c r="G197" s="11">
        <v>3170825.4025999997</v>
      </c>
      <c r="H197" s="11">
        <v>169352.2371</v>
      </c>
      <c r="I197" s="11">
        <v>3340177.6396999997</v>
      </c>
      <c r="J197" s="11">
        <v>3085492.88</v>
      </c>
      <c r="K197" s="11">
        <v>362041.16</v>
      </c>
      <c r="L197" s="11">
        <v>3447534.04</v>
      </c>
      <c r="M197" s="12">
        <f>+(J197-G197)/G197</f>
        <v>-2.6911769575842681E-2</v>
      </c>
      <c r="N197" s="12">
        <f>+(K197-H197)/H197</f>
        <v>1.1377996901583296</v>
      </c>
      <c r="O197" s="12">
        <f>+(L197-I197)/I197</f>
        <v>3.2140925387921168E-2</v>
      </c>
    </row>
    <row r="198" spans="1:15" ht="15" x14ac:dyDescent="0.25">
      <c r="A198" s="17"/>
      <c r="B198" s="10"/>
      <c r="G198" s="11"/>
      <c r="H198" s="11"/>
      <c r="I198" s="11"/>
      <c r="J198" s="11"/>
      <c r="K198" s="11"/>
      <c r="L198" s="11"/>
      <c r="M198" s="12"/>
      <c r="N198" s="12"/>
      <c r="O198" s="12"/>
    </row>
    <row r="199" spans="1:15" ht="15" x14ac:dyDescent="0.25">
      <c r="A199" s="16">
        <v>43617</v>
      </c>
      <c r="B199" s="10" t="s">
        <v>16</v>
      </c>
      <c r="G199" s="11"/>
      <c r="H199" s="11"/>
      <c r="I199" s="11"/>
      <c r="J199" s="11"/>
      <c r="K199" s="11"/>
      <c r="L199" s="11"/>
      <c r="M199" s="12"/>
      <c r="N199" s="12"/>
      <c r="O199" s="12"/>
    </row>
    <row r="200" spans="1:15" ht="15.75" thickBot="1" x14ac:dyDescent="0.3">
      <c r="A200" s="16">
        <v>43617</v>
      </c>
      <c r="B200" s="10" t="s">
        <v>17</v>
      </c>
      <c r="C200" s="15"/>
      <c r="D200" s="15"/>
      <c r="E200" s="15"/>
      <c r="F200" s="15"/>
      <c r="G200" s="13"/>
      <c r="H200" s="13"/>
      <c r="I200" s="13"/>
      <c r="J200" s="13"/>
      <c r="K200" s="13"/>
      <c r="L200" s="13"/>
      <c r="M200" s="15"/>
      <c r="N200" s="15"/>
      <c r="O200" s="15"/>
    </row>
    <row r="201" spans="1:15" ht="15" x14ac:dyDescent="0.25">
      <c r="A201" s="16"/>
      <c r="B201" s="10"/>
      <c r="G201" s="11">
        <v>3253446.7770000002</v>
      </c>
      <c r="H201" s="11">
        <v>185589.94340000002</v>
      </c>
      <c r="I201" s="11">
        <v>3439036.7204000005</v>
      </c>
      <c r="J201" s="11"/>
      <c r="K201" s="11"/>
      <c r="L201" s="11"/>
    </row>
    <row r="202" spans="1:15" ht="15" x14ac:dyDescent="0.25">
      <c r="A202" s="17"/>
      <c r="B202" s="10"/>
      <c r="G202" s="11"/>
      <c r="H202" s="11"/>
      <c r="I202" s="11"/>
      <c r="J202" s="11"/>
      <c r="K202" s="11"/>
      <c r="L202" s="11"/>
    </row>
    <row r="203" spans="1:15" ht="15" x14ac:dyDescent="0.25">
      <c r="A203" s="16">
        <v>43647</v>
      </c>
      <c r="B203" s="10" t="s">
        <v>16</v>
      </c>
      <c r="G203" s="11"/>
      <c r="H203" s="11"/>
      <c r="I203" s="11"/>
      <c r="J203" s="11"/>
      <c r="K203" s="11"/>
      <c r="L203" s="11"/>
    </row>
    <row r="204" spans="1:15" ht="15.75" thickBot="1" x14ac:dyDescent="0.3">
      <c r="A204" s="16">
        <v>43647</v>
      </c>
      <c r="B204" s="10" t="s">
        <v>17</v>
      </c>
      <c r="C204" s="15"/>
      <c r="D204" s="15"/>
      <c r="E204" s="15"/>
      <c r="F204" s="15"/>
      <c r="G204" s="13"/>
      <c r="H204" s="13"/>
      <c r="I204" s="13"/>
      <c r="J204" s="13"/>
      <c r="K204" s="13"/>
      <c r="L204" s="13"/>
      <c r="M204" s="15"/>
      <c r="N204" s="15"/>
      <c r="O204" s="15"/>
    </row>
    <row r="205" spans="1:15" ht="15" x14ac:dyDescent="0.25">
      <c r="A205" s="16"/>
      <c r="B205" s="10"/>
      <c r="G205" s="11">
        <v>3195999.9643000001</v>
      </c>
      <c r="H205" s="11">
        <v>174520.8186</v>
      </c>
      <c r="I205" s="11">
        <v>3370520.7829</v>
      </c>
      <c r="J205" s="11"/>
      <c r="K205" s="11"/>
      <c r="L205" s="11"/>
    </row>
    <row r="206" spans="1:15" ht="15" x14ac:dyDescent="0.25">
      <c r="A206" s="17"/>
      <c r="B206" s="10"/>
      <c r="G206" s="11"/>
      <c r="H206" s="11"/>
      <c r="I206" s="11"/>
      <c r="J206" s="11"/>
      <c r="K206" s="11"/>
      <c r="L206" s="11"/>
    </row>
    <row r="207" spans="1:15" ht="15" x14ac:dyDescent="0.25">
      <c r="A207" s="16">
        <v>43678</v>
      </c>
      <c r="B207" s="10" t="s">
        <v>16</v>
      </c>
      <c r="G207" s="11"/>
      <c r="H207" s="11"/>
      <c r="I207" s="11"/>
      <c r="J207" s="11"/>
      <c r="K207" s="11"/>
      <c r="L207" s="11"/>
    </row>
    <row r="208" spans="1:15" ht="15.75" thickBot="1" x14ac:dyDescent="0.3">
      <c r="A208" s="16">
        <v>43678</v>
      </c>
      <c r="B208" s="10" t="s">
        <v>17</v>
      </c>
      <c r="C208" s="15"/>
      <c r="D208" s="15"/>
      <c r="E208" s="15"/>
      <c r="F208" s="15"/>
      <c r="G208" s="13"/>
      <c r="H208" s="13"/>
      <c r="I208" s="13"/>
      <c r="J208" s="13"/>
      <c r="K208" s="13"/>
      <c r="L208" s="13"/>
      <c r="M208" s="15"/>
      <c r="N208" s="15"/>
      <c r="O208" s="15"/>
    </row>
    <row r="209" spans="1:15" ht="15" x14ac:dyDescent="0.25">
      <c r="A209" s="16"/>
      <c r="B209" s="10"/>
      <c r="G209" s="11">
        <v>3646201.5729</v>
      </c>
      <c r="H209" s="11">
        <v>233614.91279999999</v>
      </c>
      <c r="I209" s="11">
        <v>3879816.4857000001</v>
      </c>
      <c r="J209" s="11"/>
      <c r="K209" s="11"/>
      <c r="L209" s="11"/>
    </row>
    <row r="210" spans="1:15" ht="15" x14ac:dyDescent="0.25">
      <c r="A210" s="17"/>
      <c r="B210" s="10"/>
      <c r="G210" s="11"/>
      <c r="H210" s="11"/>
      <c r="I210" s="11"/>
      <c r="J210" s="11"/>
      <c r="K210" s="11"/>
      <c r="L210" s="11"/>
    </row>
    <row r="211" spans="1:15" ht="15" x14ac:dyDescent="0.25">
      <c r="A211" s="16">
        <v>43709</v>
      </c>
      <c r="B211" s="10" t="s">
        <v>16</v>
      </c>
      <c r="G211" s="11"/>
      <c r="H211" s="11"/>
      <c r="I211" s="11"/>
      <c r="J211" s="11"/>
      <c r="K211" s="11"/>
      <c r="L211" s="11"/>
    </row>
    <row r="212" spans="1:15" ht="15.75" thickBot="1" x14ac:dyDescent="0.3">
      <c r="A212" s="16">
        <v>43709</v>
      </c>
      <c r="B212" s="10" t="s">
        <v>17</v>
      </c>
      <c r="C212" s="15"/>
      <c r="D212" s="15"/>
      <c r="E212" s="15"/>
      <c r="F212" s="15"/>
      <c r="G212" s="13"/>
      <c r="H212" s="13"/>
      <c r="I212" s="13"/>
      <c r="J212" s="13"/>
      <c r="K212" s="13"/>
      <c r="L212" s="13"/>
      <c r="M212" s="15"/>
      <c r="N212" s="15"/>
      <c r="O212" s="15"/>
    </row>
    <row r="213" spans="1:15" ht="15" x14ac:dyDescent="0.25">
      <c r="A213" s="16"/>
      <c r="B213" s="10"/>
      <c r="G213" s="11">
        <v>3311311.3533999999</v>
      </c>
      <c r="H213" s="11">
        <v>182622.1361</v>
      </c>
      <c r="I213" s="11">
        <v>3493933.4895000001</v>
      </c>
      <c r="J213" s="11"/>
      <c r="K213" s="11"/>
      <c r="L213" s="11"/>
    </row>
    <row r="214" spans="1:15" ht="15" x14ac:dyDescent="0.25">
      <c r="A214" s="17"/>
      <c r="B214" s="10"/>
      <c r="G214" s="11"/>
      <c r="H214" s="11"/>
      <c r="I214" s="11"/>
      <c r="J214" s="11"/>
      <c r="K214" s="11"/>
      <c r="L214" s="11"/>
    </row>
    <row r="215" spans="1:15" ht="15" x14ac:dyDescent="0.25">
      <c r="A215" s="16">
        <v>43739</v>
      </c>
      <c r="B215" s="10" t="s">
        <v>16</v>
      </c>
      <c r="G215" s="11"/>
      <c r="H215" s="11"/>
      <c r="I215" s="11"/>
      <c r="J215" s="11"/>
      <c r="K215" s="11"/>
      <c r="L215" s="11"/>
    </row>
    <row r="216" spans="1:15" ht="15.75" thickBot="1" x14ac:dyDescent="0.3">
      <c r="A216" s="16">
        <v>43739</v>
      </c>
      <c r="B216" s="10" t="s">
        <v>17</v>
      </c>
      <c r="C216" s="15"/>
      <c r="D216" s="15"/>
      <c r="E216" s="15"/>
      <c r="F216" s="15"/>
      <c r="G216" s="13"/>
      <c r="H216" s="13"/>
      <c r="I216" s="13"/>
      <c r="J216" s="13"/>
      <c r="K216" s="13"/>
      <c r="L216" s="13"/>
      <c r="M216" s="15"/>
      <c r="N216" s="15"/>
      <c r="O216" s="15"/>
    </row>
    <row r="217" spans="1:15" ht="15" x14ac:dyDescent="0.25">
      <c r="A217" s="16"/>
      <c r="B217" s="10"/>
      <c r="G217" s="11">
        <v>3341348.1442999998</v>
      </c>
      <c r="H217" s="11">
        <v>163948.63889999999</v>
      </c>
      <c r="I217" s="11">
        <v>3505296.7831999999</v>
      </c>
      <c r="J217" s="11"/>
      <c r="K217" s="11"/>
      <c r="L217" s="11"/>
    </row>
    <row r="218" spans="1:15" ht="15" x14ac:dyDescent="0.25">
      <c r="A218" s="16"/>
      <c r="B218" s="10"/>
      <c r="G218" s="11"/>
      <c r="H218" s="11"/>
      <c r="I218" s="11"/>
      <c r="J218" s="11"/>
      <c r="K218" s="11"/>
      <c r="L218" s="11"/>
    </row>
    <row r="219" spans="1:15" ht="15" x14ac:dyDescent="0.25">
      <c r="A219" s="16">
        <v>43770</v>
      </c>
      <c r="B219" s="10" t="s">
        <v>16</v>
      </c>
      <c r="G219" s="11"/>
      <c r="H219" s="11"/>
      <c r="I219" s="11"/>
      <c r="J219" s="11"/>
      <c r="K219" s="11"/>
      <c r="L219" s="11"/>
    </row>
    <row r="220" spans="1:15" ht="15.75" thickBot="1" x14ac:dyDescent="0.3">
      <c r="A220" s="16">
        <v>43770</v>
      </c>
      <c r="B220" s="10" t="s">
        <v>17</v>
      </c>
      <c r="C220" s="15"/>
      <c r="D220" s="15"/>
      <c r="E220" s="15"/>
      <c r="F220" s="15"/>
      <c r="G220" s="13"/>
      <c r="H220" s="13"/>
      <c r="I220" s="13"/>
      <c r="J220" s="13"/>
      <c r="K220" s="13"/>
      <c r="L220" s="13"/>
      <c r="M220" s="15"/>
      <c r="N220" s="15"/>
      <c r="O220" s="15"/>
    </row>
    <row r="221" spans="1:15" ht="15" x14ac:dyDescent="0.25">
      <c r="A221" s="17"/>
      <c r="B221" s="10"/>
      <c r="G221" s="11">
        <v>3288729.9506000001</v>
      </c>
      <c r="H221" s="11">
        <v>186480.01200000002</v>
      </c>
      <c r="I221" s="11">
        <v>3475209.9626000002</v>
      </c>
      <c r="J221" s="11"/>
      <c r="K221" s="11"/>
      <c r="L221" s="11"/>
    </row>
    <row r="222" spans="1:15" ht="15" x14ac:dyDescent="0.25">
      <c r="A222" s="17"/>
      <c r="B222" s="10"/>
      <c r="G222" s="11"/>
      <c r="H222" s="11"/>
      <c r="I222" s="11"/>
      <c r="J222" s="11"/>
      <c r="K222" s="11"/>
      <c r="L222" s="11"/>
    </row>
    <row r="223" spans="1:15" ht="15" x14ac:dyDescent="0.25">
      <c r="A223" s="18" t="s">
        <v>21</v>
      </c>
      <c r="B223" s="10" t="s">
        <v>16</v>
      </c>
      <c r="G223" s="11"/>
      <c r="H223" s="11"/>
      <c r="I223" s="11"/>
      <c r="J223" s="11"/>
      <c r="K223" s="11"/>
      <c r="L223" s="11"/>
    </row>
    <row r="224" spans="1:15" ht="15.75" thickBot="1" x14ac:dyDescent="0.3">
      <c r="A224" s="18" t="s">
        <v>21</v>
      </c>
      <c r="B224" s="10" t="s">
        <v>17</v>
      </c>
      <c r="C224" s="15"/>
      <c r="D224" s="15"/>
      <c r="E224" s="15"/>
      <c r="F224" s="15"/>
      <c r="G224" s="13"/>
      <c r="H224" s="13"/>
      <c r="I224" s="13"/>
      <c r="J224" s="13"/>
      <c r="K224" s="13"/>
      <c r="L224" s="13"/>
      <c r="M224" s="15"/>
      <c r="N224" s="15"/>
      <c r="O224" s="15"/>
    </row>
    <row r="225" spans="1:15" ht="15" x14ac:dyDescent="0.25">
      <c r="A225" s="16"/>
      <c r="B225" s="10"/>
      <c r="D225">
        <f>D221+D217+D213+D209+D205+D201+D197+D193+D189+D185+D181+D177</f>
        <v>1079</v>
      </c>
      <c r="G225" s="11">
        <f t="shared" ref="G225:L225" si="5">G221+G217+G213+G209+G205+G201+G197+G193+G189+G185+G181+G177</f>
        <v>39267642.717100002</v>
      </c>
      <c r="H225" s="11">
        <f t="shared" si="5"/>
        <v>2173913.3738000002</v>
      </c>
      <c r="I225" s="11">
        <f t="shared" si="5"/>
        <v>41441556.090900004</v>
      </c>
      <c r="J225" s="11">
        <f t="shared" si="5"/>
        <v>19069913.747000001</v>
      </c>
      <c r="K225" s="11">
        <f t="shared" si="5"/>
        <v>1845832.44</v>
      </c>
      <c r="L225" s="11">
        <f t="shared" si="5"/>
        <v>20915746.186999999</v>
      </c>
    </row>
    <row r="226" spans="1:15" ht="15" x14ac:dyDescent="0.25">
      <c r="A226" s="17"/>
      <c r="B226" s="10"/>
      <c r="G226" s="11"/>
      <c r="H226" s="11"/>
      <c r="I226" s="11"/>
      <c r="J226" s="11"/>
      <c r="K226" s="11"/>
      <c r="L226" s="11"/>
    </row>
    <row r="227" spans="1:15" ht="15" x14ac:dyDescent="0.25">
      <c r="A227" s="20" t="s">
        <v>22</v>
      </c>
      <c r="B227" s="22"/>
      <c r="G227" s="11"/>
      <c r="H227" s="11"/>
      <c r="I227" s="11"/>
      <c r="J227" s="11"/>
      <c r="K227" s="11"/>
      <c r="L227" s="11"/>
    </row>
    <row r="228" spans="1:15" ht="15" x14ac:dyDescent="0.25">
      <c r="A228" s="16">
        <v>43922</v>
      </c>
      <c r="B228" s="10" t="s">
        <v>16</v>
      </c>
      <c r="G228" s="11"/>
      <c r="H228" s="11"/>
      <c r="I228" s="11"/>
      <c r="J228" s="11"/>
      <c r="K228" s="11"/>
      <c r="L228" s="11"/>
    </row>
    <row r="229" spans="1:15" ht="15.75" thickBot="1" x14ac:dyDescent="0.3">
      <c r="A229" s="16">
        <v>43922</v>
      </c>
      <c r="B229" s="10" t="s">
        <v>17</v>
      </c>
      <c r="C229" s="15"/>
      <c r="D229" s="15"/>
      <c r="E229" s="15"/>
      <c r="F229" s="15"/>
      <c r="G229" s="13"/>
      <c r="H229" s="13"/>
      <c r="I229" s="13"/>
      <c r="J229" s="15"/>
      <c r="K229" s="15"/>
      <c r="L229" s="15"/>
      <c r="M229" s="15"/>
      <c r="N229" s="15"/>
      <c r="O229" s="15"/>
    </row>
    <row r="230" spans="1:15" ht="15" x14ac:dyDescent="0.25">
      <c r="A230" s="16"/>
      <c r="B230" s="10"/>
      <c r="G230" s="11">
        <v>3523648.2311000004</v>
      </c>
      <c r="H230" s="11">
        <v>185176.91250000001</v>
      </c>
      <c r="I230" s="11">
        <v>3708825.1436000005</v>
      </c>
    </row>
    <row r="231" spans="1:15" ht="15" x14ac:dyDescent="0.25">
      <c r="A231" s="17"/>
      <c r="B231" s="10"/>
      <c r="G231" s="11"/>
      <c r="H231" s="11"/>
      <c r="I231" s="11"/>
    </row>
    <row r="232" spans="1:15" ht="15" x14ac:dyDescent="0.25">
      <c r="A232" s="16">
        <v>43952</v>
      </c>
      <c r="B232" s="10" t="s">
        <v>16</v>
      </c>
      <c r="G232" s="11"/>
      <c r="H232" s="11"/>
      <c r="I232" s="11"/>
    </row>
    <row r="233" spans="1:15" ht="15.75" thickBot="1" x14ac:dyDescent="0.3">
      <c r="A233" s="16">
        <v>43952</v>
      </c>
      <c r="B233" s="10" t="s">
        <v>17</v>
      </c>
      <c r="C233" s="15"/>
      <c r="D233" s="15"/>
      <c r="E233" s="15"/>
      <c r="F233" s="15"/>
      <c r="G233" s="13"/>
      <c r="H233" s="13"/>
      <c r="I233" s="13"/>
      <c r="J233" s="15"/>
      <c r="K233" s="15"/>
      <c r="L233" s="15"/>
      <c r="M233" s="15"/>
      <c r="N233" s="15"/>
      <c r="O233" s="15"/>
    </row>
    <row r="234" spans="1:15" ht="15" x14ac:dyDescent="0.25">
      <c r="A234" s="16"/>
      <c r="B234" s="10"/>
      <c r="G234" s="11">
        <v>3450020.9459000002</v>
      </c>
      <c r="H234" s="11">
        <v>184926.14600000001</v>
      </c>
      <c r="I234" s="11">
        <v>3634947.0919000003</v>
      </c>
    </row>
    <row r="235" spans="1:15" ht="15" x14ac:dyDescent="0.25">
      <c r="A235" s="17"/>
      <c r="B235" s="10"/>
      <c r="G235" s="11"/>
      <c r="H235" s="11"/>
      <c r="I235" s="11"/>
    </row>
    <row r="236" spans="1:15" ht="15" x14ac:dyDescent="0.25">
      <c r="A236" s="16">
        <v>43983</v>
      </c>
      <c r="B236" s="10" t="s">
        <v>16</v>
      </c>
      <c r="G236" s="11"/>
      <c r="H236" s="11"/>
      <c r="I236" s="11"/>
    </row>
    <row r="237" spans="1:15" ht="15.75" thickBot="1" x14ac:dyDescent="0.3">
      <c r="A237" s="16">
        <v>43983</v>
      </c>
      <c r="B237" s="10" t="s">
        <v>17</v>
      </c>
      <c r="C237" s="15"/>
      <c r="D237" s="15"/>
      <c r="E237" s="15"/>
      <c r="F237" s="15"/>
      <c r="G237" s="13"/>
      <c r="H237" s="13"/>
      <c r="I237" s="13"/>
      <c r="J237" s="15"/>
      <c r="K237" s="15"/>
      <c r="L237" s="15"/>
      <c r="M237" s="15"/>
      <c r="N237" s="15"/>
      <c r="O237" s="15"/>
    </row>
    <row r="238" spans="1:15" ht="15" x14ac:dyDescent="0.25">
      <c r="A238" s="16"/>
      <c r="B238" s="10"/>
      <c r="G238" s="11">
        <v>3615845.2279000003</v>
      </c>
      <c r="H238" s="11">
        <v>199823.48310000001</v>
      </c>
      <c r="I238" s="11">
        <v>3815668.7110000001</v>
      </c>
    </row>
    <row r="239" spans="1:15" ht="15" x14ac:dyDescent="0.25">
      <c r="A239" s="17"/>
      <c r="B239" s="10"/>
      <c r="G239" s="11"/>
      <c r="H239" s="11"/>
      <c r="I239" s="11"/>
    </row>
    <row r="240" spans="1:15" ht="15" x14ac:dyDescent="0.25">
      <c r="A240" s="16">
        <v>44013</v>
      </c>
      <c r="B240" s="10" t="s">
        <v>16</v>
      </c>
      <c r="G240" s="11"/>
      <c r="H240" s="11"/>
      <c r="I240" s="11"/>
    </row>
    <row r="241" spans="1:15" ht="15.75" thickBot="1" x14ac:dyDescent="0.3">
      <c r="A241" s="16">
        <f>A240</f>
        <v>44013</v>
      </c>
      <c r="B241" s="10" t="s">
        <v>17</v>
      </c>
      <c r="C241" s="15"/>
      <c r="D241" s="15"/>
      <c r="E241" s="15"/>
      <c r="F241" s="15"/>
      <c r="G241" s="13"/>
      <c r="H241" s="13"/>
      <c r="I241" s="13"/>
      <c r="J241" s="15"/>
      <c r="K241" s="15"/>
      <c r="L241" s="15"/>
      <c r="M241" s="15"/>
      <c r="N241" s="15"/>
      <c r="O241" s="15"/>
    </row>
    <row r="242" spans="1:15" ht="15" x14ac:dyDescent="0.25">
      <c r="A242" s="16"/>
      <c r="B242" s="10"/>
      <c r="G242" s="11">
        <v>3865962.6705999998</v>
      </c>
      <c r="H242" s="11">
        <v>237795.37090000001</v>
      </c>
      <c r="I242" s="11">
        <v>4103758.0414999998</v>
      </c>
    </row>
    <row r="243" spans="1:15" ht="15" x14ac:dyDescent="0.25">
      <c r="A243" s="17"/>
      <c r="B243" s="10"/>
      <c r="G243" s="11"/>
      <c r="H243" s="11"/>
      <c r="I243" s="11"/>
    </row>
    <row r="244" spans="1:15" ht="15" x14ac:dyDescent="0.25">
      <c r="A244" s="16">
        <v>44044</v>
      </c>
      <c r="B244" s="10" t="s">
        <v>16</v>
      </c>
      <c r="G244" s="11"/>
      <c r="H244" s="11"/>
      <c r="I244" s="11"/>
    </row>
    <row r="245" spans="1:15" ht="15.75" thickBot="1" x14ac:dyDescent="0.3">
      <c r="A245" s="16">
        <f>A244</f>
        <v>44044</v>
      </c>
      <c r="B245" s="10" t="s">
        <v>17</v>
      </c>
      <c r="C245" s="15"/>
      <c r="D245" s="15"/>
      <c r="E245" s="15"/>
      <c r="F245" s="15"/>
      <c r="G245" s="13"/>
      <c r="H245" s="13"/>
      <c r="I245" s="13"/>
      <c r="J245" s="15"/>
      <c r="K245" s="15"/>
      <c r="L245" s="15"/>
      <c r="M245" s="15"/>
      <c r="N245" s="15"/>
      <c r="O245" s="15"/>
    </row>
    <row r="246" spans="1:15" ht="15" x14ac:dyDescent="0.25">
      <c r="A246" s="16"/>
      <c r="B246" s="10"/>
      <c r="G246" s="11">
        <v>3937013.9325000001</v>
      </c>
      <c r="H246" s="11">
        <v>205662.17789999998</v>
      </c>
      <c r="I246" s="11">
        <v>4142676.1104000001</v>
      </c>
    </row>
    <row r="247" spans="1:15" ht="15" x14ac:dyDescent="0.25">
      <c r="A247" s="17"/>
      <c r="B247" s="10"/>
      <c r="G247" s="11"/>
      <c r="H247" s="11"/>
      <c r="I247" s="11"/>
    </row>
    <row r="248" spans="1:15" ht="15" x14ac:dyDescent="0.25">
      <c r="A248" s="16">
        <v>44075</v>
      </c>
      <c r="B248" s="10" t="s">
        <v>16</v>
      </c>
      <c r="G248" s="11"/>
      <c r="H248" s="11"/>
      <c r="I248" s="11"/>
    </row>
    <row r="249" spans="1:15" ht="15.75" thickBot="1" x14ac:dyDescent="0.3">
      <c r="A249" s="16">
        <f>A248</f>
        <v>44075</v>
      </c>
      <c r="B249" s="10" t="s">
        <v>17</v>
      </c>
      <c r="C249" s="15"/>
      <c r="D249" s="15"/>
      <c r="E249" s="15"/>
      <c r="F249" s="15"/>
      <c r="G249" s="13"/>
      <c r="H249" s="13"/>
      <c r="I249" s="13"/>
      <c r="J249" s="15"/>
      <c r="K249" s="15"/>
      <c r="L249" s="15"/>
      <c r="M249" s="15"/>
      <c r="N249" s="15"/>
      <c r="O249" s="15"/>
    </row>
    <row r="250" spans="1:15" ht="15" x14ac:dyDescent="0.25">
      <c r="A250" s="16"/>
      <c r="B250" s="10"/>
      <c r="G250" s="11">
        <v>3721579.3706</v>
      </c>
      <c r="H250" s="11">
        <v>194932.25039999999</v>
      </c>
      <c r="I250" s="11">
        <v>3916511.6209999998</v>
      </c>
    </row>
    <row r="251" spans="1:15" ht="15" x14ac:dyDescent="0.25">
      <c r="A251" s="17"/>
      <c r="B251" s="10"/>
      <c r="G251" s="11"/>
      <c r="H251" s="11"/>
      <c r="I251" s="11"/>
    </row>
    <row r="252" spans="1:15" ht="15" x14ac:dyDescent="0.25">
      <c r="A252" s="16">
        <v>44105</v>
      </c>
      <c r="B252" s="10" t="s">
        <v>16</v>
      </c>
      <c r="G252" s="11"/>
      <c r="H252" s="11"/>
      <c r="I252" s="11"/>
    </row>
    <row r="253" spans="1:15" ht="15.75" thickBot="1" x14ac:dyDescent="0.3">
      <c r="A253" s="16">
        <f>A252</f>
        <v>44105</v>
      </c>
      <c r="B253" s="10" t="s">
        <v>17</v>
      </c>
      <c r="C253" s="15"/>
      <c r="D253" s="15"/>
      <c r="E253" s="15"/>
      <c r="F253" s="15"/>
      <c r="G253" s="13"/>
      <c r="H253" s="13"/>
      <c r="I253" s="13"/>
      <c r="J253" s="15"/>
      <c r="K253" s="15"/>
      <c r="L253" s="15"/>
      <c r="M253" s="15"/>
      <c r="N253" s="15"/>
      <c r="O253" s="15"/>
    </row>
    <row r="254" spans="1:15" ht="15" x14ac:dyDescent="0.25">
      <c r="A254" s="16"/>
      <c r="B254" s="10"/>
      <c r="G254" s="11">
        <v>3677132.5151</v>
      </c>
      <c r="H254" s="11">
        <v>175750.71099999998</v>
      </c>
      <c r="I254" s="11">
        <v>3852883.2261000001</v>
      </c>
    </row>
    <row r="255" spans="1:15" ht="15" x14ac:dyDescent="0.25">
      <c r="A255" s="17"/>
      <c r="B255" s="10"/>
      <c r="G255" s="11"/>
      <c r="H255" s="11"/>
      <c r="I255" s="11"/>
    </row>
    <row r="256" spans="1:15" ht="15" x14ac:dyDescent="0.25">
      <c r="A256" s="16">
        <v>44136</v>
      </c>
      <c r="B256" s="10" t="s">
        <v>16</v>
      </c>
      <c r="G256" s="11"/>
      <c r="H256" s="11"/>
      <c r="I256" s="11"/>
    </row>
    <row r="257" spans="1:15" ht="15.75" thickBot="1" x14ac:dyDescent="0.3">
      <c r="A257" s="16">
        <f>A256</f>
        <v>44136</v>
      </c>
      <c r="B257" s="10" t="s">
        <v>17</v>
      </c>
      <c r="C257" s="15"/>
      <c r="D257" s="15"/>
      <c r="E257" s="15"/>
      <c r="F257" s="15"/>
      <c r="G257" s="13"/>
      <c r="H257" s="13"/>
      <c r="I257" s="13"/>
      <c r="J257" s="15"/>
      <c r="K257" s="15"/>
      <c r="L257" s="15"/>
      <c r="M257" s="15"/>
      <c r="N257" s="15"/>
      <c r="O257" s="15"/>
    </row>
    <row r="258" spans="1:15" ht="15" x14ac:dyDescent="0.25">
      <c r="A258" s="16"/>
      <c r="B258" s="10"/>
      <c r="G258" s="11">
        <v>3644511.6472999998</v>
      </c>
      <c r="H258" s="11">
        <v>177301.27039999998</v>
      </c>
      <c r="I258" s="11">
        <v>3821812.9176999996</v>
      </c>
    </row>
    <row r="259" spans="1:15" ht="15" x14ac:dyDescent="0.25">
      <c r="A259" s="17"/>
      <c r="B259" s="10"/>
      <c r="G259" s="11"/>
      <c r="H259" s="11"/>
      <c r="I259" s="11"/>
    </row>
    <row r="260" spans="1:15" ht="15" x14ac:dyDescent="0.25">
      <c r="A260" s="16">
        <v>44166</v>
      </c>
      <c r="B260" s="10" t="s">
        <v>16</v>
      </c>
      <c r="G260" s="11"/>
      <c r="H260" s="11"/>
      <c r="I260" s="11"/>
    </row>
    <row r="261" spans="1:15" ht="15.75" thickBot="1" x14ac:dyDescent="0.3">
      <c r="A261" s="16">
        <f>A260</f>
        <v>44166</v>
      </c>
      <c r="B261" s="10" t="s">
        <v>17</v>
      </c>
      <c r="C261" s="15"/>
      <c r="D261" s="15"/>
      <c r="E261" s="15"/>
      <c r="F261" s="15"/>
      <c r="G261" s="13"/>
      <c r="H261" s="13"/>
      <c r="I261" s="13"/>
      <c r="J261" s="15"/>
      <c r="K261" s="15"/>
      <c r="L261" s="15"/>
      <c r="M261" s="15"/>
      <c r="N261" s="15"/>
      <c r="O261" s="15"/>
    </row>
    <row r="262" spans="1:15" ht="15" x14ac:dyDescent="0.25">
      <c r="A262" s="16"/>
      <c r="B262" s="10"/>
      <c r="G262" s="11">
        <v>3825531.3224999998</v>
      </c>
      <c r="H262" s="11">
        <v>232405.2487</v>
      </c>
      <c r="I262" s="11">
        <v>4057936.5711999997</v>
      </c>
    </row>
    <row r="263" spans="1:15" ht="15" x14ac:dyDescent="0.25">
      <c r="A263" s="17"/>
      <c r="B263" s="10"/>
      <c r="G263" s="11"/>
      <c r="H263" s="11"/>
      <c r="I263" s="11"/>
    </row>
    <row r="264" spans="1:15" ht="15" x14ac:dyDescent="0.25">
      <c r="A264" s="16">
        <v>44197</v>
      </c>
      <c r="B264" s="10" t="s">
        <v>16</v>
      </c>
      <c r="G264" s="11"/>
      <c r="H264" s="11"/>
      <c r="I264" s="11"/>
    </row>
    <row r="265" spans="1:15" ht="15.75" thickBot="1" x14ac:dyDescent="0.3">
      <c r="A265" s="16">
        <f>A264</f>
        <v>44197</v>
      </c>
      <c r="B265" s="10" t="s">
        <v>17</v>
      </c>
      <c r="C265" s="15"/>
      <c r="D265" s="15"/>
      <c r="E265" s="15"/>
      <c r="F265" s="15"/>
      <c r="G265" s="13"/>
      <c r="H265" s="13"/>
      <c r="I265" s="13"/>
      <c r="J265" s="15"/>
      <c r="K265" s="15"/>
      <c r="L265" s="15"/>
      <c r="M265" s="15"/>
      <c r="N265" s="15"/>
      <c r="O265" s="15"/>
    </row>
    <row r="266" spans="1:15" ht="15" x14ac:dyDescent="0.25">
      <c r="A266" s="16"/>
      <c r="B266" s="10"/>
      <c r="G266" s="11">
        <v>3700267.6941030002</v>
      </c>
      <c r="H266" s="11">
        <v>213537.214951</v>
      </c>
      <c r="I266" s="11">
        <v>3913804.9090540004</v>
      </c>
    </row>
    <row r="267" spans="1:15" ht="15" x14ac:dyDescent="0.25">
      <c r="A267" s="16"/>
      <c r="B267" s="10"/>
      <c r="G267" s="11"/>
      <c r="H267" s="11"/>
      <c r="I267" s="11"/>
    </row>
    <row r="268" spans="1:15" ht="15" x14ac:dyDescent="0.25">
      <c r="A268" s="16">
        <v>44228</v>
      </c>
      <c r="B268" s="10" t="s">
        <v>16</v>
      </c>
      <c r="G268" s="11"/>
      <c r="H268" s="11"/>
      <c r="I268" s="11"/>
    </row>
    <row r="269" spans="1:15" ht="15.75" thickBot="1" x14ac:dyDescent="0.3">
      <c r="A269" s="16">
        <f>A268</f>
        <v>44228</v>
      </c>
      <c r="B269" s="10" t="s">
        <v>17</v>
      </c>
      <c r="C269" s="15"/>
      <c r="D269" s="15"/>
      <c r="E269" s="15"/>
      <c r="F269" s="15"/>
      <c r="G269" s="13"/>
      <c r="H269" s="13"/>
      <c r="I269" s="13"/>
      <c r="J269" s="15"/>
      <c r="K269" s="15"/>
      <c r="L269" s="15"/>
      <c r="M269" s="15"/>
      <c r="N269" s="15"/>
      <c r="O269" s="15"/>
    </row>
    <row r="270" spans="1:15" ht="15" x14ac:dyDescent="0.25">
      <c r="A270" s="16"/>
      <c r="B270" s="10"/>
      <c r="G270" s="11">
        <v>3345530.6511530001</v>
      </c>
      <c r="H270" s="11">
        <v>170339.13852399998</v>
      </c>
      <c r="I270" s="11">
        <v>3515869.7896770001</v>
      </c>
    </row>
    <row r="271" spans="1:15" ht="15" x14ac:dyDescent="0.25">
      <c r="A271" s="17"/>
      <c r="B271" s="10"/>
      <c r="G271" s="11"/>
      <c r="H271" s="11"/>
      <c r="I271" s="11"/>
    </row>
    <row r="272" spans="1:15" ht="15" x14ac:dyDescent="0.25">
      <c r="A272" s="16">
        <v>44256</v>
      </c>
      <c r="B272" s="10" t="s">
        <v>16</v>
      </c>
      <c r="G272" s="11"/>
      <c r="H272" s="11"/>
      <c r="I272" s="11"/>
    </row>
    <row r="273" spans="1:15" ht="15.75" thickBot="1" x14ac:dyDescent="0.3">
      <c r="A273" s="16">
        <f>A272</f>
        <v>44256</v>
      </c>
      <c r="B273" s="10" t="s">
        <v>17</v>
      </c>
      <c r="C273" s="15"/>
      <c r="D273" s="15"/>
      <c r="E273" s="15"/>
      <c r="F273" s="15"/>
      <c r="G273" s="13"/>
      <c r="H273" s="13"/>
      <c r="I273" s="13"/>
      <c r="J273" s="15"/>
      <c r="K273" s="15"/>
      <c r="L273" s="15"/>
      <c r="M273" s="15"/>
      <c r="N273" s="15"/>
      <c r="O273" s="15"/>
    </row>
    <row r="274" spans="1:15" ht="15" x14ac:dyDescent="0.25">
      <c r="A274" s="16"/>
      <c r="B274" s="10"/>
      <c r="G274" s="11">
        <v>3667889.7453529998</v>
      </c>
      <c r="H274" s="11">
        <v>208255.44883699997</v>
      </c>
      <c r="I274" s="11">
        <v>3876145.1941899997</v>
      </c>
    </row>
    <row r="275" spans="1:15" ht="15" x14ac:dyDescent="0.25">
      <c r="A275" s="17"/>
      <c r="B275" s="10"/>
      <c r="G275" s="11"/>
      <c r="H275" s="11"/>
      <c r="I275" s="11"/>
    </row>
    <row r="276" spans="1:15" ht="15" x14ac:dyDescent="0.25">
      <c r="A276" s="18" t="s">
        <v>22</v>
      </c>
      <c r="B276" s="10" t="s">
        <v>16</v>
      </c>
      <c r="G276" s="11"/>
      <c r="H276" s="11"/>
      <c r="I276" s="11"/>
    </row>
    <row r="277" spans="1:15" ht="15.75" thickBot="1" x14ac:dyDescent="0.3">
      <c r="A277" s="18" t="s">
        <v>22</v>
      </c>
      <c r="B277" s="10" t="s">
        <v>17</v>
      </c>
      <c r="C277" s="15"/>
      <c r="D277" s="15"/>
      <c r="E277" s="15"/>
      <c r="F277" s="15"/>
      <c r="G277" s="13"/>
      <c r="H277" s="13"/>
      <c r="I277" s="13"/>
      <c r="J277" s="15"/>
      <c r="K277" s="15"/>
      <c r="L277" s="15"/>
      <c r="M277" s="15"/>
      <c r="N277" s="15"/>
      <c r="O277" s="15"/>
    </row>
    <row r="278" spans="1:15" x14ac:dyDescent="0.2">
      <c r="A278" s="19"/>
      <c r="G278" s="11">
        <f>G274+G270+G266+G262+G258+G254+G250+G246+G242+G238+G234+G230</f>
        <v>43974933.954109006</v>
      </c>
      <c r="H278" s="11">
        <f>H274+H270+H266+H262+H258+H254+H250+H246+H242+H238+H234+H230</f>
        <v>2385905.3732119999</v>
      </c>
      <c r="I278" s="11">
        <f>G278+H278</f>
        <v>46360839.327321008</v>
      </c>
    </row>
    <row r="291" spans="13:14" x14ac:dyDescent="0.2">
      <c r="M291" s="23"/>
      <c r="N291" s="23"/>
    </row>
  </sheetData>
  <mergeCells count="8">
    <mergeCell ref="A6:O7"/>
    <mergeCell ref="M11:O11"/>
    <mergeCell ref="A11:A12"/>
    <mergeCell ref="B11:B12"/>
    <mergeCell ref="C11:D11"/>
    <mergeCell ref="E11:F11"/>
    <mergeCell ref="G11:I11"/>
    <mergeCell ref="J11:L11"/>
  </mergeCells>
  <pageMargins left="0.2" right="0.2" top="0.25" bottom="0.25" header="0.05" footer="0.3"/>
  <pageSetup scale="75" orientation="landscape" horizontalDpi="1200" verticalDpi="1200" r:id="rId1"/>
  <headerFooter>
    <oddHeader>&amp;R&amp;"Times New Roman,Bold"KyPSC Case No. 2019-00271
STAFF-DR-01-038 Attachment
Page &amp;P of &amp;N</oddHeader>
  </headerFooter>
  <rowBreaks count="3" manualBreakCount="3">
    <brk id="140" max="14" man="1"/>
    <brk id="182" max="14" man="1"/>
    <brk id="26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fb86b3f3-0c45-4486-810b-39aa0a1cbbd7">Metzler</Witnes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774E59-922F-4BC4-9394-9209A40D2C7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1b08b4f-a83f-4c03-90bd-2a79b6ed54d4"/>
    <ds:schemaRef ds:uri="fb86b3f3-0c45-4486-810b-39aa0a1cbbd7"/>
    <ds:schemaRef ds:uri="http://www.w3.org/XML/1998/namespace"/>
    <ds:schemaRef ds:uri="http://purl.org/dc/dcmitype/"/>
  </ds:schemaRefs>
</ds:datastoreItem>
</file>

<file path=customXml/itemProps2.xml><?xml version="1.0" encoding="utf-8"?>
<ds:datastoreItem xmlns:ds="http://schemas.openxmlformats.org/officeDocument/2006/customXml" ds:itemID="{62F0B983-18B5-48B7-B159-BE87BCA69D0D}">
  <ds:schemaRefs>
    <ds:schemaRef ds:uri="http://schemas.microsoft.com/sharepoint/v3/contenttype/forms"/>
  </ds:schemaRefs>
</ds:datastoreItem>
</file>

<file path=customXml/itemProps3.xml><?xml version="1.0" encoding="utf-8"?>
<ds:datastoreItem xmlns:ds="http://schemas.openxmlformats.org/officeDocument/2006/customXml" ds:itemID="{8B863A4A-81E1-4C2B-9D8F-ED917D543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 J</vt:lpstr>
      <vt:lpstr>'Schedule J'!Print_Area</vt:lpstr>
      <vt:lpstr>'Schedule J'!Print_Titles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Schedule J</dc:subject>
  <dc:creator>Edwards, Jennifer J</dc:creator>
  <cp:lastModifiedBy>Minna Sunderman</cp:lastModifiedBy>
  <cp:lastPrinted>2019-09-13T17:53:06Z</cp:lastPrinted>
  <dcterms:created xsi:type="dcterms:W3CDTF">2019-08-30T16:51:30Z</dcterms:created>
  <dcterms:modified xsi:type="dcterms:W3CDTF">2019-09-13T17:53:50Z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0x01010009E323CE4F42204A9B662899E3EA5D1A</vt:lpwstr>
  </property>
</Properties>
</file>