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600" yWindow="300" windowWidth="11040" windowHeight="6540" tabRatio="602"/>
  </bookViews>
  <sheets>
    <sheet name="SCH_B1- Elec" sheetId="1" r:id="rId1"/>
    <sheet name="SCH_J1" sheetId="2" r:id="rId2"/>
    <sheet name="SCH_I1-Total Co." sheetId="3" state="hidden" r:id="rId3"/>
    <sheet name="Electric Income Statement" sheetId="4" r:id="rId4"/>
  </sheets>
  <externalReferences>
    <externalReference r:id="rId5"/>
  </externalReferences>
  <definedNames>
    <definedName name="_Dist_Bin" hidden="1">#REF!</definedName>
    <definedName name="_Dist_Values" hidden="1">#REF!</definedName>
    <definedName name="_NJP1">SCH_J1!#REF!</definedName>
    <definedName name="_WIT1">[1]LOGO!$G$6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ccountBP">'[1]BASE PERIOD'!$A$12:$A$217</definedName>
    <definedName name="AccountPP">'[1]PRIOR PERIOD'!$A$12:$A$213</definedName>
    <definedName name="AcctTAb1">'[1]BASE PERIOD'!$A$12:$Q$217</definedName>
    <definedName name="ALLOCTABLE">[1]ALLOCTABLE!$A$1:$D$34</definedName>
    <definedName name="AmountBP">'[1]BASE PERIOD'!$E$12:$E$217</definedName>
    <definedName name="AmountFP">'[1]FORECAST PERIOD'!$E$9:$E$173</definedName>
    <definedName name="Base1">'[1]BASE PERIOD'!$F$12:$F$217</definedName>
    <definedName name="Base10">'[1]BASE PERIOD'!$O$12:$O$217</definedName>
    <definedName name="Base11">'[1]BASE PERIOD'!$P$12:$P$217</definedName>
    <definedName name="Base12">'[1]BASE PERIOD'!$Q$12:$Q$217</definedName>
    <definedName name="Base2">'[1]BASE PERIOD'!$G$12:$G$217</definedName>
    <definedName name="Base3">'[1]BASE PERIOD'!$H$12:$H$217</definedName>
    <definedName name="Base4">'[1]BASE PERIOD'!$I$12:$I$217</definedName>
    <definedName name="Base5">'[1]BASE PERIOD'!$J$12:$J$217</definedName>
    <definedName name="Base6">'[1]BASE PERIOD'!$K$12:$K$217</definedName>
    <definedName name="Base7">'[1]BASE PERIOD'!$L$12:$L$217</definedName>
    <definedName name="Base8">'[1]BASE PERIOD'!$M$12:$M$217</definedName>
    <definedName name="Base9">'[1]BASE PERIOD'!$N$12:$N$217</definedName>
    <definedName name="BasePeriod">'[1]BASE PERIOD'!$A$11:$Q$217</definedName>
    <definedName name="Budget07">'[1]2007 Budget'!$A$2:$Q$145</definedName>
    <definedName name="C_1_PROEXP">[1]SCH_C1!$G$23</definedName>
    <definedName name="CalebBase">[1]CALEB!$A$3:$B$48</definedName>
    <definedName name="CalebPrior">[1]CALEB!$G$3:$H$47</definedName>
    <definedName name="CASE">[1]LOGO!$B$6</definedName>
    <definedName name="CODE">'[1]BASE PERIOD'!$B$12:$B$217</definedName>
    <definedName name="CodeF">'[1]FORECAST PERIOD'!$B$9:$B$173</definedName>
    <definedName name="CodePr">'[1]PRIOR PERIOD'!$B$12:$B$213</definedName>
    <definedName name="COMPANY">[1]LOGO!$B$5</definedName>
    <definedName name="D_1_INTADJ">[1]SCH_D2.18!$AF$99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'[1]Rate Base Ratios'!$J$49</definedName>
    <definedName name="ERBR_FP">'[1]Rate Base Ratios'!$W$108</definedName>
    <definedName name="FERCBP">'[1]BASE PERIOD'!$C$12:$C$217</definedName>
    <definedName name="FERCFP">'[1]FORECAST PERIOD'!$C$9:$C$173</definedName>
    <definedName name="FERCPP">'[1]PRIOR PERIOD'!$C$12:$C$213</definedName>
    <definedName name="FIT">[1]TAXTABLE!$D$5</definedName>
    <definedName name="Forecast">[1]LOGO!$B$11</definedName>
    <definedName name="Forecast1">'[1]FORECAST PERIOD'!$F$9:$F$173</definedName>
    <definedName name="Forecast10">'[1]FORECAST PERIOD'!$O$9:$O$173</definedName>
    <definedName name="Forecast11">'[1]FORECAST PERIOD'!$P$9:$P$173</definedName>
    <definedName name="Forecast12">'[1]FORECAST PERIOD'!$Q$9:$Q$173</definedName>
    <definedName name="Forecast2">'[1]FORECAST PERIOD'!$G$9:$G$173</definedName>
    <definedName name="Forecast3">'[1]FORECAST PERIOD'!$H$9:$H$173</definedName>
    <definedName name="forecast4">'[1]FORECAST PERIOD'!$I$9:$I$173</definedName>
    <definedName name="Forecast5">'[1]FORECAST PERIOD'!$J$9:$J$173</definedName>
    <definedName name="Forecast6">'[1]FORECAST PERIOD'!$K$9:$K$173</definedName>
    <definedName name="Forecast7">'[1]FORECAST PERIOD'!$L$9:$L$173</definedName>
    <definedName name="Forecast8">'[1]FORECAST PERIOD'!$M$9:$M$173</definedName>
    <definedName name="Forecast9">'[1]FORECAST PERIOD'!$N$9:$N$173</definedName>
    <definedName name="FPERIOD">'[1]FORECAST PERIOD'!$A$8:$Q$173</definedName>
    <definedName name="GasITC">SCH_J1!#REF!</definedName>
    <definedName name="GasITC1">SCH_J1!#REF!</definedName>
    <definedName name="LaborIncrease">[1]SCH_G3!$O$1</definedName>
    <definedName name="MINCR">[1]SCH_C1!$G$17</definedName>
    <definedName name="NJP">SCH_J1!#REF!</definedName>
    <definedName name="PayrollTax">[1]SCH_G2!$AB$3</definedName>
    <definedName name="PERIOD">[1]LOGO!$B$7</definedName>
    <definedName name="PeriodF">[1]LOGO!$B$8</definedName>
    <definedName name="PLANT_IN_SERVICE">[1]SCH_B1!$I$18</definedName>
    <definedName name="_xlnm.Print_Area" localSheetId="3">'Electric Income Statement'!$A$1:$J$62</definedName>
    <definedName name="_xlnm.Print_Area" localSheetId="0">'SCH_B1- Elec'!$A$1:$L$55</definedName>
    <definedName name="_xlnm.Print_Area" localSheetId="2">'SCH_I1-Total Co.'!$A$1:$J$59</definedName>
    <definedName name="_xlnm.Print_Area" localSheetId="1">SCH_J1!$A$1:$L$29</definedName>
    <definedName name="Prior1">'[1]PRIOR PERIOD'!$F$12:$F$213</definedName>
    <definedName name="Prior10">'[1]PRIOR PERIOD'!$O$12:$O$213</definedName>
    <definedName name="Prior11">'[1]PRIOR PERIOD'!$P$12:$P$213</definedName>
    <definedName name="Prior12">'[1]PRIOR PERIOD'!$Q$12:$Q$213</definedName>
    <definedName name="Prior2">'[1]PRIOR PERIOD'!$G$12:$G$213</definedName>
    <definedName name="Prior3">'[1]PRIOR PERIOD'!$H$12:$H$213</definedName>
    <definedName name="Prior4">'[1]PRIOR PERIOD'!$I$12:$I$213</definedName>
    <definedName name="Prior5">'[1]PRIOR PERIOD'!$J$12:$J$213</definedName>
    <definedName name="Prior6">'[1]PRIOR PERIOD'!$K$12:$K$213</definedName>
    <definedName name="Prior7">'[1]PRIOR PERIOD'!$L$12:$L$213</definedName>
    <definedName name="Prior8">'[1]PRIOR PERIOD'!$M$12:$M$213</definedName>
    <definedName name="Prior9">'[1]PRIOR PERIOD'!$N$12:$N$213</definedName>
    <definedName name="PriorPeriod">'[1]PRIOR PERIOD'!$A$11:$Q$213</definedName>
    <definedName name="RBRatio">SCH_J1!#REF!</definedName>
    <definedName name="RBRatio1">SCH_J1!#REF!</definedName>
    <definedName name="SIT">[1]TAXTABLE!$D$4</definedName>
    <definedName name="SITFP">[1]TAXTABLE!$E$4</definedName>
    <definedName name="TESTYR">[1]LOGO!$B$10</definedName>
    <definedName name="Type">[1]LOGO!$B$15</definedName>
  </definedNames>
  <calcPr calcId="171027"/>
</workbook>
</file>

<file path=xl/calcChain.xml><?xml version="1.0" encoding="utf-8"?>
<calcChain xmlns="http://schemas.openxmlformats.org/spreadsheetml/2006/main">
  <c r="A1" i="2" l="1"/>
  <c r="I1" i="2" l="1"/>
  <c r="K43" i="1"/>
  <c r="I22" i="4" l="1"/>
  <c r="I21" i="4"/>
  <c r="E26" i="3" l="1"/>
  <c r="G1" i="4"/>
  <c r="K17" i="3" l="1"/>
  <c r="I17" i="3"/>
  <c r="G26" i="3"/>
  <c r="I37" i="4"/>
  <c r="I38" i="4"/>
  <c r="E39" i="4"/>
  <c r="G39" i="4"/>
  <c r="I39" i="4" l="1"/>
  <c r="I46" i="1" l="1"/>
  <c r="G46" i="1"/>
  <c r="I23" i="1"/>
  <c r="G23" i="1"/>
  <c r="K45" i="1"/>
  <c r="K41" i="1"/>
  <c r="K39" i="1"/>
  <c r="K37" i="1"/>
  <c r="K33" i="1"/>
  <c r="K29" i="1"/>
  <c r="K27" i="1"/>
  <c r="K25" i="1"/>
  <c r="K22" i="1"/>
  <c r="K21" i="1"/>
  <c r="K18" i="1"/>
  <c r="K16" i="1"/>
  <c r="K13" i="1"/>
  <c r="K23" i="1" l="1"/>
  <c r="K46" i="1"/>
  <c r="I16" i="3" l="1"/>
  <c r="K16" i="3"/>
  <c r="I20" i="4"/>
  <c r="I19" i="4"/>
  <c r="G9" i="2"/>
  <c r="E8" i="3" s="1"/>
  <c r="E8" i="4" s="1"/>
  <c r="G17" i="2"/>
  <c r="I17" i="2"/>
  <c r="K14" i="2"/>
  <c r="K15" i="2"/>
  <c r="K13" i="2"/>
  <c r="A1" i="4"/>
  <c r="G2" i="3"/>
  <c r="A1" i="3"/>
  <c r="E65" i="3"/>
  <c r="E67" i="3" s="1"/>
  <c r="E68" i="3" s="1"/>
  <c r="E27" i="3"/>
  <c r="E35" i="3"/>
  <c r="E39" i="3"/>
  <c r="E47" i="3"/>
  <c r="E57" i="3"/>
  <c r="E45" i="4"/>
  <c r="G45" i="4"/>
  <c r="E34" i="4"/>
  <c r="G34" i="4"/>
  <c r="G17" i="4"/>
  <c r="E17" i="4"/>
  <c r="I44" i="4"/>
  <c r="I43" i="4"/>
  <c r="I42" i="4"/>
  <c r="I33" i="4"/>
  <c r="I32" i="4"/>
  <c r="I29" i="4"/>
  <c r="I26" i="4"/>
  <c r="I25" i="4"/>
  <c r="I24" i="4"/>
  <c r="I23" i="4"/>
  <c r="I41" i="3"/>
  <c r="I42" i="3"/>
  <c r="I43" i="3"/>
  <c r="I44" i="3"/>
  <c r="I45" i="3"/>
  <c r="I46" i="3"/>
  <c r="G47" i="3"/>
  <c r="K46" i="3"/>
  <c r="I24" i="3"/>
  <c r="K24" i="3"/>
  <c r="I25" i="3"/>
  <c r="K25" i="3"/>
  <c r="I12" i="3"/>
  <c r="I13" i="3"/>
  <c r="I14" i="3"/>
  <c r="I15" i="3"/>
  <c r="I18" i="3"/>
  <c r="I19" i="3"/>
  <c r="I20" i="3"/>
  <c r="I21" i="3"/>
  <c r="I22" i="3"/>
  <c r="I23" i="3"/>
  <c r="I16" i="4"/>
  <c r="I15" i="4"/>
  <c r="I10" i="4"/>
  <c r="I30" i="3"/>
  <c r="I31" i="3"/>
  <c r="I32" i="3"/>
  <c r="I33" i="3"/>
  <c r="I34" i="3"/>
  <c r="I37" i="3"/>
  <c r="I38" i="3"/>
  <c r="I50" i="3"/>
  <c r="I51" i="3"/>
  <c r="I52" i="3"/>
  <c r="I53" i="3"/>
  <c r="I54" i="3"/>
  <c r="I55" i="3"/>
  <c r="I56" i="3"/>
  <c r="I10" i="3"/>
  <c r="K10" i="3"/>
  <c r="K12" i="3"/>
  <c r="K13" i="3"/>
  <c r="K14" i="3"/>
  <c r="K15" i="3"/>
  <c r="K18" i="3"/>
  <c r="K19" i="3"/>
  <c r="K20" i="3"/>
  <c r="K21" i="3"/>
  <c r="K22" i="3"/>
  <c r="K23" i="3"/>
  <c r="K26" i="3"/>
  <c r="G27" i="3"/>
  <c r="K30" i="3"/>
  <c r="K31" i="3"/>
  <c r="K32" i="3"/>
  <c r="K33" i="3"/>
  <c r="K34" i="3"/>
  <c r="G35" i="3"/>
  <c r="K37" i="3"/>
  <c r="K38" i="3"/>
  <c r="G39" i="3"/>
  <c r="K41" i="3"/>
  <c r="K42" i="3"/>
  <c r="K43" i="3"/>
  <c r="K44" i="3"/>
  <c r="K45" i="3"/>
  <c r="G48" i="3"/>
  <c r="K50" i="3"/>
  <c r="K51" i="3"/>
  <c r="K52" i="3"/>
  <c r="K53" i="3"/>
  <c r="K54" i="3"/>
  <c r="K55" i="3"/>
  <c r="K56" i="3"/>
  <c r="G57" i="3"/>
  <c r="K57" i="3" l="1"/>
  <c r="K47" i="3"/>
  <c r="E48" i="3"/>
  <c r="K48" i="3" s="1"/>
  <c r="K35" i="3"/>
  <c r="G34" i="1"/>
  <c r="G48" i="1" s="1"/>
  <c r="E27" i="4"/>
  <c r="E47" i="4" s="1"/>
  <c r="G27" i="4"/>
  <c r="G47" i="4" s="1"/>
  <c r="K17" i="2"/>
  <c r="I39" i="3"/>
  <c r="K27" i="3"/>
  <c r="I34" i="1"/>
  <c r="I45" i="4"/>
  <c r="I57" i="3"/>
  <c r="I47" i="3"/>
  <c r="K39" i="3"/>
  <c r="I35" i="3"/>
  <c r="I26" i="3"/>
  <c r="I27" i="3" s="1"/>
  <c r="G58" i="3"/>
  <c r="I17" i="4"/>
  <c r="I34" i="4"/>
  <c r="I48" i="1" l="1"/>
  <c r="E58" i="3"/>
  <c r="K58" i="3" s="1"/>
  <c r="I47" i="4"/>
  <c r="E49" i="4"/>
  <c r="I27" i="4"/>
  <c r="K31" i="1"/>
  <c r="I48" i="3"/>
  <c r="I58" i="3" s="1"/>
  <c r="G49" i="4"/>
  <c r="K34" i="1" l="1"/>
  <c r="I49" i="4"/>
  <c r="K22" i="2"/>
  <c r="K21" i="2"/>
  <c r="K48" i="1" l="1"/>
  <c r="G24" i="2"/>
  <c r="K20" i="2" l="1"/>
  <c r="I24" i="2" l="1"/>
  <c r="K24" i="2"/>
</calcChain>
</file>

<file path=xl/comments1.xml><?xml version="1.0" encoding="utf-8"?>
<comments xmlns="http://schemas.openxmlformats.org/spreadsheetml/2006/main">
  <authors>
    <author>Czupik, Ted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HFM - Conslbsa_detail
-Total Equity
Per Base Period Update filing in Case No. 2018-00261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Per Base Period Update filing in Case No. 2018-00261
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 xml:space="preserve">Per Base Period Update filing in Case No. 2018-00261
</t>
        </r>
      </text>
    </comment>
  </commentList>
</comments>
</file>

<file path=xl/sharedStrings.xml><?xml version="1.0" encoding="utf-8"?>
<sst xmlns="http://schemas.openxmlformats.org/spreadsheetml/2006/main" count="226" uniqueCount="179">
  <si>
    <t>SUPPORTING</t>
  </si>
  <si>
    <t>LINE</t>
  </si>
  <si>
    <t>SCHEDULE</t>
  </si>
  <si>
    <t>BASE</t>
  </si>
  <si>
    <t xml:space="preserve"> NO.</t>
  </si>
  <si>
    <t>RATE BASE COMPONENT</t>
  </si>
  <si>
    <t>REFERENCE</t>
  </si>
  <si>
    <t>PERIOD</t>
  </si>
  <si>
    <t>Cash Working Capital Allowance</t>
  </si>
  <si>
    <t>%</t>
  </si>
  <si>
    <t>CLASS OF CAPITAL</t>
  </si>
  <si>
    <t>Common Equity</t>
  </si>
  <si>
    <t>Long-Term Debt</t>
  </si>
  <si>
    <t>J-3</t>
  </si>
  <si>
    <t>Short-Term Debt</t>
  </si>
  <si>
    <t>J-2</t>
  </si>
  <si>
    <t xml:space="preserve">   Total Capital</t>
  </si>
  <si>
    <t>NO.</t>
  </si>
  <si>
    <t xml:space="preserve">  DESCRIPTION</t>
  </si>
  <si>
    <t>CHANGE</t>
  </si>
  <si>
    <t xml:space="preserve"> </t>
  </si>
  <si>
    <t>VARIANCE</t>
  </si>
  <si>
    <t>AS OF</t>
  </si>
  <si>
    <t>CAPITAL STRUCTURE</t>
  </si>
  <si>
    <t>TOTAL COMPANY INCOME STATEMENT</t>
  </si>
  <si>
    <t>ENDING</t>
  </si>
  <si>
    <t>Total Company</t>
  </si>
  <si>
    <t>PAGE 4 OF 5</t>
  </si>
  <si>
    <t>OPERATING REVENUE</t>
  </si>
  <si>
    <t>OPERATING EXPENSES</t>
  </si>
  <si>
    <t xml:space="preserve"> Operation and Maintenance Expenses</t>
  </si>
  <si>
    <t>Production Expenses</t>
  </si>
  <si>
    <t xml:space="preserve">          Purchased Power Cost</t>
  </si>
  <si>
    <t>Transmission Expense</t>
  </si>
  <si>
    <t>Distribution Expense</t>
  </si>
  <si>
    <t>Customer Accounts Expense</t>
  </si>
  <si>
    <t>Customer Service &amp; Information Expense</t>
  </si>
  <si>
    <t>Sales Expense</t>
  </si>
  <si>
    <t>Administrative &amp; General Expense</t>
  </si>
  <si>
    <t xml:space="preserve">Other </t>
  </si>
  <si>
    <t xml:space="preserve">   Total Operation and Maintenance Expense</t>
  </si>
  <si>
    <t>Depreciation Expense</t>
  </si>
  <si>
    <t>Taxes Other Than Income Taxes</t>
  </si>
  <si>
    <t xml:space="preserve">  Other Federal Taxes</t>
  </si>
  <si>
    <t xml:space="preserve">  State and Other Taxes</t>
  </si>
  <si>
    <t xml:space="preserve">   Total Taxes Other Than Income Taxes</t>
  </si>
  <si>
    <t>State Income Taxes</t>
  </si>
  <si>
    <t xml:space="preserve">  State Income Tax - Current</t>
  </si>
  <si>
    <t xml:space="preserve">  Provision for Deferred Income Taxes - Net</t>
  </si>
  <si>
    <t xml:space="preserve">   Total State Income Tax Expense</t>
  </si>
  <si>
    <t>Federal Income Taxes</t>
  </si>
  <si>
    <t xml:space="preserve">  Federal Income Tax - Current</t>
  </si>
  <si>
    <t xml:space="preserve">  Amortization of Investment Tax Credit</t>
  </si>
  <si>
    <t xml:space="preserve">   Total Federal Income Tax Expense</t>
  </si>
  <si>
    <t>Total Operating Expenses and Taxes</t>
  </si>
  <si>
    <t>Net Operating Income</t>
  </si>
  <si>
    <t>Utility Operating Income</t>
  </si>
  <si>
    <t xml:space="preserve">  Operating Revenues</t>
  </si>
  <si>
    <t xml:space="preserve">  Operating Expenses</t>
  </si>
  <si>
    <t xml:space="preserve">    Operation Expenses</t>
  </si>
  <si>
    <t xml:space="preserve">    Maintenance Expenses</t>
  </si>
  <si>
    <t xml:space="preserve">    Depreciation Expense</t>
  </si>
  <si>
    <t xml:space="preserve">    Taxes Other Than Income Taxes</t>
  </si>
  <si>
    <t xml:space="preserve">    Income Taxes - Federal</t>
  </si>
  <si>
    <t xml:space="preserve">    Income Taxes - Other</t>
  </si>
  <si>
    <t xml:space="preserve">    Investment Tax Credit Adj - Net</t>
  </si>
  <si>
    <t xml:space="preserve">      Total Utility Operating Expenses</t>
  </si>
  <si>
    <t xml:space="preserve">      Net Utility Operating Income</t>
  </si>
  <si>
    <t>Other Income And Deductions</t>
  </si>
  <si>
    <t xml:space="preserve">  Other Income</t>
  </si>
  <si>
    <t xml:space="preserve">    Nonutility Operating Income</t>
  </si>
  <si>
    <t xml:space="preserve">    Miscellaneous Nonoperating Income</t>
  </si>
  <si>
    <t xml:space="preserve">      Total Other Income</t>
  </si>
  <si>
    <t xml:space="preserve">  Other Income Deductions</t>
  </si>
  <si>
    <t xml:space="preserve">    Miscellaneous Income Deductions</t>
  </si>
  <si>
    <t xml:space="preserve">      Total Other Income Deductions</t>
  </si>
  <si>
    <t xml:space="preserve">                                   - Other</t>
  </si>
  <si>
    <t xml:space="preserve">      Net Other Income And Deductions</t>
  </si>
  <si>
    <t xml:space="preserve">  Interest Charges</t>
  </si>
  <si>
    <t xml:space="preserve">    Other Interest Expense</t>
  </si>
  <si>
    <t xml:space="preserve">      Net Interest Charges</t>
  </si>
  <si>
    <t xml:space="preserve">      Net Income</t>
  </si>
  <si>
    <t xml:space="preserve">    Amort. &amp; Depl. of Utility Plant</t>
  </si>
  <si>
    <t xml:space="preserve">    Interest and Dividend Income</t>
  </si>
  <si>
    <t xml:space="preserve">    Provision for Deferred Income Taxes</t>
  </si>
  <si>
    <t xml:space="preserve">    Provision for Deferred Income Taxes - Credit</t>
  </si>
  <si>
    <t xml:space="preserve">    Allowance for Funds Used During Const</t>
  </si>
  <si>
    <t xml:space="preserve">    Gain on Disposition Of Property</t>
  </si>
  <si>
    <t xml:space="preserve">    Loss on Disposition of Property</t>
  </si>
  <si>
    <t xml:space="preserve">  Taxes Applicable to Other Income and Deductions</t>
  </si>
  <si>
    <t xml:space="preserve">      Total Taxes on Other Income and Deductions</t>
  </si>
  <si>
    <t xml:space="preserve">    Interest on Long Term Debt</t>
  </si>
  <si>
    <t xml:space="preserve">    Amortization of Debt Discount and Expense</t>
  </si>
  <si>
    <t xml:space="preserve">    Amortization of Loss on Reacquired Debt </t>
  </si>
  <si>
    <t xml:space="preserve">    Amortization of Premium on Debt - Credit</t>
  </si>
  <si>
    <t xml:space="preserve">    Interest on Debt to Assoc. Companies</t>
  </si>
  <si>
    <t xml:space="preserve">    Allow for Brwd Funds Used During Const - Credit</t>
  </si>
  <si>
    <t>Total Utility Plant in Service (Accts 101 &amp; 106)</t>
  </si>
  <si>
    <t>Sch B-2</t>
  </si>
  <si>
    <t>Additions:</t>
  </si>
  <si>
    <t xml:space="preserve"> Construction Work in Progress (Account 107)</t>
  </si>
  <si>
    <t>Sch B-4</t>
  </si>
  <si>
    <t xml:space="preserve"> Fuel Inventory</t>
  </si>
  <si>
    <t>Sch B-5</t>
  </si>
  <si>
    <t xml:space="preserve"> Materials &amp; Supplies - </t>
  </si>
  <si>
    <t xml:space="preserve">   Propane Inventory (Account 151) (A)</t>
  </si>
  <si>
    <t>WPB-5.1b</t>
  </si>
  <si>
    <t xml:space="preserve">   Other Material and Supplies (Accts. 154 &amp; 163) (A)</t>
  </si>
  <si>
    <t>Total Materials &amp; Supplies</t>
  </si>
  <si>
    <t>Gas Stored Underground (Account 164) (A)</t>
  </si>
  <si>
    <t>WPB-5.1g</t>
  </si>
  <si>
    <t>Prepayments (Account 165) (A)</t>
  </si>
  <si>
    <t>Sch B-5.1</t>
  </si>
  <si>
    <t>Emission Allowances (Account 158) (A)</t>
  </si>
  <si>
    <t>WPB-5.1a</t>
  </si>
  <si>
    <t>Other Rate Base Items</t>
  </si>
  <si>
    <t>Sch B-6</t>
  </si>
  <si>
    <t>Total Additions</t>
  </si>
  <si>
    <t>Deductions:</t>
  </si>
  <si>
    <t xml:space="preserve"> Reserve for Accumulated Depreciation (Acct 108)</t>
  </si>
  <si>
    <t>Sch B-3</t>
  </si>
  <si>
    <t xml:space="preserve"> Accum. Deferred Income Taxes (Accts 190, 282, &amp; 283)</t>
  </si>
  <si>
    <t xml:space="preserve"> Customer Advances for Construction (Account 252)</t>
  </si>
  <si>
    <t>Total Deductions</t>
  </si>
  <si>
    <t xml:space="preserve">    Gains From Disp Of Allow - Credit</t>
  </si>
  <si>
    <t xml:space="preserve">    Accretion Expense</t>
  </si>
  <si>
    <t>Schedule I-1</t>
  </si>
  <si>
    <t>FR 6(9)</t>
  </si>
  <si>
    <t>"Sch A" folder</t>
  </si>
  <si>
    <t>Fuel and Purchased Power Expense - for Cash W.C. calculation</t>
  </si>
  <si>
    <t>Total O&amp;M</t>
  </si>
  <si>
    <t>Cash Working Capital</t>
  </si>
  <si>
    <t>Total O&amp;M - Excluding Fuel and PP</t>
  </si>
  <si>
    <t xml:space="preserve"> Investment Tax Credits (Account 255)</t>
  </si>
  <si>
    <t>(1)</t>
  </si>
  <si>
    <t>(2)</t>
  </si>
  <si>
    <t>(3)</t>
  </si>
  <si>
    <t>(4)</t>
  </si>
  <si>
    <t>(5)</t>
  </si>
  <si>
    <t>ATTACHMENT KyPSC-DR-01-009</t>
  </si>
  <si>
    <t xml:space="preserve">    Regulatory Debits</t>
  </si>
  <si>
    <t>DUKE ENERGY KENTUCKY, INC.</t>
  </si>
  <si>
    <t>Electric Jurisdictional Rate Base</t>
  </si>
  <si>
    <t>ELECTRIC JURISDICTIONAL RATE BASE</t>
  </si>
  <si>
    <t>Electric Jurisdictional</t>
  </si>
  <si>
    <t>ELECTRIC INCOME STATEMENT</t>
  </si>
  <si>
    <t xml:space="preserve">  Fuel and Purchased Power Expense</t>
  </si>
  <si>
    <t xml:space="preserve">  Other Production Expenses</t>
  </si>
  <si>
    <t>Total Power Production Expense</t>
  </si>
  <si>
    <t>Regional Market Expense</t>
  </si>
  <si>
    <t xml:space="preserve">   Total Jurisdictional Electric Capital</t>
  </si>
  <si>
    <t xml:space="preserve">    Regulatory Credits</t>
  </si>
  <si>
    <t>(6)</t>
  </si>
  <si>
    <t>(5)  The variance is due to higher plant in service during the base period.</t>
  </si>
  <si>
    <t xml:space="preserve">(1)  These variances are driven by adjustments made to the base period. Per Schedules B-2.2 and B-3.1, adjustments were made to eliminate ARO, </t>
  </si>
  <si>
    <t>Excess ADIT (254)</t>
  </si>
  <si>
    <t xml:space="preserve">(2)  The primary reason for the variance is planned debt issuances in July and September 2019. </t>
  </si>
  <si>
    <t xml:space="preserve">       FERC Order 494 credits being booked in August and September of 2018 and</t>
  </si>
  <si>
    <t xml:space="preserve">       NITS expense budget in the base period higher than actuals.</t>
  </si>
  <si>
    <t>KyPSC Case No. 2019-00271</t>
  </si>
  <si>
    <t>STAFF-DR-01-021 Attachment</t>
  </si>
  <si>
    <t>Page 1 of 3</t>
  </si>
  <si>
    <t>Page 2 of 3</t>
  </si>
  <si>
    <t>Page 3 of 3</t>
  </si>
  <si>
    <t>(2)  The variance is due to lower fuel expense in the base period due to lower unit costs as</t>
  </si>
  <si>
    <t xml:space="preserve">      usage in the prior period was higher driven by abnormal weather.</t>
  </si>
  <si>
    <t xml:space="preserve">(3)  The variance is due to RTEP expense not being included in the base period budget,  </t>
  </si>
  <si>
    <t>(4)  The variance is due to increased coal ash ARO amortization in the base period.</t>
  </si>
  <si>
    <t>(6)  The variance is due to the base period not including adjustments related to prior years.</t>
  </si>
  <si>
    <t>(1)  The variance in common equity is driven by net income during the period.</t>
  </si>
  <si>
    <t xml:space="preserve">(3)  The variance in short-term debt is primarily due to the maturity of a $100 million debenture which </t>
  </si>
  <si>
    <t xml:space="preserve">       was included in short-term debt as of November 30, 2018. Fluctuations in notes payable to </t>
  </si>
  <si>
    <t xml:space="preserve">       associated companies also contributed to the variance.</t>
  </si>
  <si>
    <t xml:space="preserve">       certain street lighting, and to remove assets recovered through the ESM rider. Also, additions to plant in service and accumulated depreciation </t>
  </si>
  <si>
    <t xml:space="preserve">       during the period are contributing to the increases in the base period.</t>
  </si>
  <si>
    <t>(3)  The variance is due to the timing of certain O&amp;M credits in 2018 not expected to repeat.</t>
  </si>
  <si>
    <t>(4)  The variance is primarily due to book/tax income differences occuring across the periods, including bonus depreciation.</t>
  </si>
  <si>
    <t>(2)  The variance is due to increases in fuel oil inventory since November 30, 2018.</t>
  </si>
  <si>
    <t>(1)  The variance is due to higher energy usage in the prior period, driven by abnormal weather.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</si>
</sst>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_)"/>
    <numFmt numFmtId="166" formatCode="General_)"/>
    <numFmt numFmtId="167" formatCode="0.00%;\(0.00\)%"/>
    <numFmt numFmtId="168" formatCode="0.00%;\(0.00\)%;&quot;-&quot;"/>
  </numFmts>
  <fonts count="3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/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sz val="12"/>
      <color rgb="FF0000FF"/>
      <name val="Arial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FF"/>
      <name val="Arial"/>
      <family val="2"/>
    </font>
    <font>
      <sz val="9"/>
      <color indexed="81"/>
      <name val="Tahoma"/>
      <family val="2"/>
    </font>
    <font>
      <b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705">
    <xf numFmtId="0" fontId="0" fillId="0" borderId="0"/>
    <xf numFmtId="0" fontId="6" fillId="0" borderId="0"/>
    <xf numFmtId="166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17" fillId="0" borderId="14">
      <alignment horizontal="center"/>
    </xf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8" applyNumberFormat="0" applyAlignment="0" applyProtection="0"/>
    <xf numFmtId="0" fontId="22" fillId="8" borderId="1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4" borderId="0"/>
    <xf numFmtId="0" fontId="29" fillId="6" borderId="8" applyNumberFormat="0" applyAlignment="0" applyProtection="0"/>
    <xf numFmtId="0" fontId="30" fillId="0" borderId="10" applyNumberFormat="0" applyFill="0" applyAlignment="0" applyProtection="0"/>
    <xf numFmtId="0" fontId="31" fillId="5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" borderId="12" applyNumberFormat="0" applyFont="0" applyAlignment="0" applyProtection="0"/>
    <xf numFmtId="0" fontId="33" fillId="7" borderId="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7" fillId="0" borderId="0" xfId="3" applyFont="1" applyFill="1"/>
    <xf numFmtId="0" fontId="7" fillId="0" borderId="0" xfId="3" applyFont="1" applyAlignment="1" applyProtection="1">
      <alignment horizontal="left"/>
    </xf>
    <xf numFmtId="37" fontId="7" fillId="0" borderId="0" xfId="3" applyNumberFormat="1" applyFont="1" applyFill="1" applyProtection="1"/>
    <xf numFmtId="0" fontId="7" fillId="0" borderId="0" xfId="6" applyFont="1" applyFill="1" applyAlignment="1">
      <alignment horizontal="centerContinuous"/>
    </xf>
    <xf numFmtId="0" fontId="7" fillId="0" borderId="0" xfId="6" applyFont="1" applyFill="1" applyAlignment="1">
      <alignment horizontal="left"/>
    </xf>
    <xf numFmtId="0" fontId="7" fillId="0" borderId="0" xfId="6" applyFont="1" applyFill="1"/>
    <xf numFmtId="0" fontId="7" fillId="0" borderId="0" xfId="6" applyFont="1" applyFill="1" applyAlignment="1">
      <alignment horizontal="center"/>
    </xf>
    <xf numFmtId="0" fontId="7" fillId="0" borderId="0" xfId="6" applyFont="1" applyFill="1" applyAlignment="1" applyProtection="1">
      <alignment horizontal="left"/>
    </xf>
    <xf numFmtId="0" fontId="7" fillId="0" borderId="1" xfId="6" applyFont="1" applyFill="1" applyBorder="1" applyAlignment="1" applyProtection="1">
      <alignment horizontal="fill"/>
    </xf>
    <xf numFmtId="0" fontId="7" fillId="0" borderId="0" xfId="6" applyFont="1" applyFill="1" applyAlignment="1" applyProtection="1">
      <alignment horizontal="center"/>
    </xf>
    <xf numFmtId="0" fontId="7" fillId="0" borderId="0" xfId="6" applyFont="1" applyFill="1" applyBorder="1" applyAlignment="1" applyProtection="1">
      <alignment horizontal="center"/>
    </xf>
    <xf numFmtId="0" fontId="7" fillId="0" borderId="1" xfId="6" applyFont="1" applyFill="1" applyBorder="1" applyAlignment="1" applyProtection="1">
      <alignment horizontal="center"/>
    </xf>
    <xf numFmtId="0" fontId="7" fillId="0" borderId="0" xfId="6" applyFont="1" applyFill="1" applyAlignment="1" applyProtection="1"/>
    <xf numFmtId="0" fontId="7" fillId="0" borderId="0" xfId="6" applyFont="1" applyFill="1" applyAlignment="1"/>
    <xf numFmtId="37" fontId="7" fillId="0" borderId="0" xfId="6" applyNumberFormat="1" applyFont="1" applyFill="1" applyAlignment="1" applyProtection="1">
      <alignment horizontal="center"/>
    </xf>
    <xf numFmtId="37" fontId="7" fillId="0" borderId="0" xfId="6" applyNumberFormat="1" applyFont="1" applyFill="1" applyProtection="1"/>
    <xf numFmtId="0" fontId="7" fillId="0" borderId="0" xfId="6" applyFont="1" applyFill="1" applyBorder="1" applyAlignment="1" applyProtection="1">
      <alignment horizontal="left"/>
    </xf>
    <xf numFmtId="0" fontId="7" fillId="0" borderId="0" xfId="5" applyFont="1" applyFill="1"/>
    <xf numFmtId="0" fontId="7" fillId="0" borderId="0" xfId="6" applyFont="1" applyFill="1" applyBorder="1"/>
    <xf numFmtId="0" fontId="8" fillId="0" borderId="0" xfId="6" applyFont="1" applyFill="1" applyBorder="1" applyAlignment="1" applyProtection="1">
      <alignment horizontal="center"/>
    </xf>
    <xf numFmtId="166" fontId="7" fillId="0" borderId="0" xfId="2" applyFont="1" applyFill="1" applyAlignment="1">
      <alignment horizontal="centerContinuous"/>
    </xf>
    <xf numFmtId="166" fontId="7" fillId="0" borderId="0" xfId="2" applyFont="1" applyFill="1" applyBorder="1" applyAlignment="1">
      <alignment horizontal="centerContinuous"/>
    </xf>
    <xf numFmtId="167" fontId="7" fillId="0" borderId="0" xfId="2" applyNumberFormat="1" applyFont="1" applyFill="1" applyAlignment="1">
      <alignment horizontal="centerContinuous"/>
    </xf>
    <xf numFmtId="166" fontId="7" fillId="0" borderId="0" xfId="2" applyFont="1" applyFill="1"/>
    <xf numFmtId="166" fontId="7" fillId="0" borderId="0" xfId="2" applyFont="1" applyFill="1" applyAlignment="1" applyProtection="1">
      <alignment horizontal="left"/>
    </xf>
    <xf numFmtId="167" fontId="7" fillId="0" borderId="0" xfId="2" applyNumberFormat="1" applyFont="1" applyFill="1"/>
    <xf numFmtId="0" fontId="7" fillId="0" borderId="0" xfId="1" applyFont="1" applyFill="1"/>
    <xf numFmtId="166" fontId="7" fillId="0" borderId="0" xfId="2" applyFont="1" applyFill="1" applyBorder="1"/>
    <xf numFmtId="166" fontId="7" fillId="0" borderId="0" xfId="2" applyFont="1" applyFill="1" applyAlignment="1" applyProtection="1">
      <alignment horizontal="center"/>
    </xf>
    <xf numFmtId="166" fontId="7" fillId="0" borderId="0" xfId="2" applyFont="1" applyFill="1" applyAlignment="1">
      <alignment horizontal="center"/>
    </xf>
    <xf numFmtId="167" fontId="7" fillId="0" borderId="0" xfId="2" applyNumberFormat="1" applyFont="1" applyFill="1" applyAlignment="1" applyProtection="1">
      <alignment horizontal="center"/>
    </xf>
    <xf numFmtId="166" fontId="7" fillId="0" borderId="1" xfId="2" applyFont="1" applyFill="1" applyBorder="1" applyAlignment="1" applyProtection="1">
      <alignment horizontal="center"/>
    </xf>
    <xf numFmtId="166" fontId="7" fillId="0" borderId="1" xfId="2" applyFont="1" applyFill="1" applyBorder="1" applyAlignment="1">
      <alignment horizontal="center"/>
    </xf>
    <xf numFmtId="166" fontId="7" fillId="0" borderId="1" xfId="2" applyNumberFormat="1" applyFont="1" applyFill="1" applyBorder="1" applyAlignment="1" applyProtection="1">
      <alignment horizontal="center"/>
      <protection locked="0"/>
    </xf>
    <xf numFmtId="167" fontId="7" fillId="0" borderId="1" xfId="2" applyNumberFormat="1" applyFont="1" applyFill="1" applyBorder="1" applyAlignment="1" applyProtection="1">
      <alignment horizontal="center"/>
    </xf>
    <xf numFmtId="37" fontId="7" fillId="0" borderId="0" xfId="2" applyNumberFormat="1" applyFont="1" applyFill="1" applyProtection="1"/>
    <xf numFmtId="167" fontId="7" fillId="0" borderId="0" xfId="2" applyNumberFormat="1" applyFont="1" applyFill="1" applyAlignment="1" applyProtection="1">
      <alignment horizontal="right"/>
    </xf>
    <xf numFmtId="167" fontId="7" fillId="0" borderId="0" xfId="2" applyNumberFormat="1" applyFont="1" applyFill="1" applyProtection="1"/>
    <xf numFmtId="37" fontId="7" fillId="0" borderId="0" xfId="2" applyNumberFormat="1" applyFont="1" applyFill="1" applyProtection="1">
      <protection locked="0"/>
    </xf>
    <xf numFmtId="37" fontId="7" fillId="0" borderId="1" xfId="2" applyNumberFormat="1" applyFont="1" applyFill="1" applyBorder="1" applyProtection="1"/>
    <xf numFmtId="168" fontId="7" fillId="0" borderId="0" xfId="2" quotePrefix="1" applyNumberFormat="1" applyFont="1" applyFill="1" applyBorder="1" applyAlignment="1" applyProtection="1">
      <alignment horizontal="right"/>
    </xf>
    <xf numFmtId="37" fontId="7" fillId="0" borderId="0" xfId="2" applyNumberFormat="1" applyFont="1" applyFill="1" applyAlignment="1" applyProtection="1">
      <alignment horizontal="left"/>
    </xf>
    <xf numFmtId="37" fontId="7" fillId="0" borderId="3" xfId="2" applyNumberFormat="1" applyFont="1" applyFill="1" applyBorder="1" applyProtection="1"/>
    <xf numFmtId="37" fontId="7" fillId="0" borderId="2" xfId="2" applyNumberFormat="1" applyFont="1" applyFill="1" applyBorder="1" applyProtection="1"/>
    <xf numFmtId="166" fontId="7" fillId="0" borderId="0" xfId="2" quotePrefix="1" applyFont="1" applyFill="1" applyAlignment="1">
      <alignment horizontal="left"/>
    </xf>
    <xf numFmtId="37" fontId="7" fillId="0" borderId="0" xfId="2" applyNumberFormat="1" applyFont="1" applyFill="1" applyBorder="1" applyProtection="1"/>
    <xf numFmtId="166" fontId="7" fillId="0" borderId="0" xfId="2" quotePrefix="1" applyNumberFormat="1" applyFont="1" applyFill="1" applyAlignment="1" applyProtection="1">
      <alignment horizontal="left"/>
      <protection locked="0"/>
    </xf>
    <xf numFmtId="37" fontId="7" fillId="0" borderId="0" xfId="2" applyNumberFormat="1" applyFont="1" applyFill="1" applyBorder="1" applyProtection="1">
      <protection locked="0"/>
    </xf>
    <xf numFmtId="0" fontId="10" fillId="0" borderId="1" xfId="1" applyFont="1" applyFill="1" applyBorder="1" applyAlignment="1">
      <alignment horizontal="center"/>
    </xf>
    <xf numFmtId="14" fontId="7" fillId="0" borderId="0" xfId="6" applyNumberFormat="1" applyFont="1" applyFill="1" applyBorder="1" applyAlignment="1" applyProtection="1">
      <alignment horizontal="center"/>
    </xf>
    <xf numFmtId="0" fontId="7" fillId="0" borderId="0" xfId="6" applyFont="1" applyFill="1" applyBorder="1" applyAlignment="1">
      <alignment horizontal="centerContinuous"/>
    </xf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 applyProtection="1">
      <alignment horizontal="fill"/>
    </xf>
    <xf numFmtId="0" fontId="12" fillId="0" borderId="0" xfId="6" applyFont="1" applyFill="1"/>
    <xf numFmtId="0" fontId="7" fillId="0" borderId="0" xfId="1" applyFont="1" applyFill="1" applyAlignment="1">
      <alignment horizontal="center"/>
    </xf>
    <xf numFmtId="37" fontId="7" fillId="0" borderId="0" xfId="4" quotePrefix="1" applyNumberFormat="1" applyFont="1" applyFill="1" applyProtection="1"/>
    <xf numFmtId="37" fontId="7" fillId="0" borderId="3" xfId="4" applyNumberFormat="1" applyFont="1" applyFill="1" applyBorder="1" applyProtection="1"/>
    <xf numFmtId="37" fontId="7" fillId="0" borderId="0" xfId="4" applyNumberFormat="1" applyFont="1" applyFill="1" applyAlignment="1" applyProtection="1">
      <alignment horizontal="right"/>
    </xf>
    <xf numFmtId="37" fontId="7" fillId="0" borderId="0" xfId="4" applyNumberFormat="1" applyFont="1" applyFill="1" applyProtection="1"/>
    <xf numFmtId="37" fontId="7" fillId="0" borderId="1" xfId="4" quotePrefix="1" applyNumberFormat="1" applyFont="1" applyFill="1" applyBorder="1" applyProtection="1"/>
    <xf numFmtId="37" fontId="7" fillId="0" borderId="0" xfId="4" applyNumberFormat="1" applyFont="1" applyFill="1" applyBorder="1" applyProtection="1"/>
    <xf numFmtId="0" fontId="7" fillId="0" borderId="0" xfId="4" applyFont="1" applyFill="1"/>
    <xf numFmtId="37" fontId="7" fillId="0" borderId="1" xfId="4" applyNumberFormat="1" applyFont="1" applyFill="1" applyBorder="1" applyProtection="1"/>
    <xf numFmtId="37" fontId="7" fillId="0" borderId="2" xfId="4" quotePrefix="1" applyNumberFormat="1" applyFont="1" applyFill="1" applyBorder="1" applyProtection="1"/>
    <xf numFmtId="166" fontId="13" fillId="0" borderId="0" xfId="2" applyFont="1" applyFill="1" applyAlignment="1">
      <alignment horizontal="left"/>
    </xf>
    <xf numFmtId="37" fontId="9" fillId="0" borderId="0" xfId="2" applyNumberFormat="1" applyFont="1" applyFill="1" applyProtection="1"/>
    <xf numFmtId="0" fontId="7" fillId="0" borderId="0" xfId="4" applyFont="1" applyFill="1" applyAlignment="1" applyProtection="1">
      <alignment horizontal="left"/>
    </xf>
    <xf numFmtId="0" fontId="7" fillId="0" borderId="0" xfId="4" applyFont="1" applyFill="1" applyBorder="1"/>
    <xf numFmtId="37" fontId="7" fillId="0" borderId="0" xfId="4" quotePrefix="1" applyNumberFormat="1" applyFont="1" applyFill="1" applyBorder="1" applyProtection="1"/>
    <xf numFmtId="37" fontId="7" fillId="0" borderId="0" xfId="2" applyNumberFormat="1" applyFont="1" applyFill="1" applyAlignment="1" applyProtection="1">
      <alignment horizontal="center"/>
    </xf>
    <xf numFmtId="37" fontId="7" fillId="0" borderId="0" xfId="3" applyNumberFormat="1" applyFont="1" applyFill="1"/>
    <xf numFmtId="0" fontId="7" fillId="0" borderId="0" xfId="4" applyFont="1" applyFill="1" applyAlignment="1" applyProtection="1">
      <alignment horizontal="center"/>
    </xf>
    <xf numFmtId="167" fontId="7" fillId="0" borderId="0" xfId="2" applyNumberFormat="1" applyFont="1" applyFill="1" applyAlignment="1">
      <alignment horizontal="center"/>
    </xf>
    <xf numFmtId="0" fontId="7" fillId="0" borderId="0" xfId="3" applyFont="1" applyFill="1" applyAlignment="1">
      <alignment horizontal="centerContinuous"/>
    </xf>
    <xf numFmtId="0" fontId="7" fillId="0" borderId="1" xfId="3" applyFont="1" applyFill="1" applyBorder="1" applyAlignment="1" applyProtection="1">
      <alignment horizontal="fill"/>
    </xf>
    <xf numFmtId="167" fontId="7" fillId="0" borderId="0" xfId="2" applyNumberFormat="1" applyFont="1" applyFill="1" applyBorder="1" applyAlignment="1">
      <alignment horizontal="centerContinuous"/>
    </xf>
    <xf numFmtId="14" fontId="7" fillId="0" borderId="1" xfId="2" quotePrefix="1" applyNumberFormat="1" applyFont="1" applyFill="1" applyBorder="1" applyAlignment="1" applyProtection="1">
      <alignment horizontal="center"/>
    </xf>
    <xf numFmtId="166" fontId="7" fillId="0" borderId="0" xfId="2" quotePrefix="1" applyFont="1" applyFill="1"/>
    <xf numFmtId="168" fontId="7" fillId="0" borderId="0" xfId="2" quotePrefix="1" applyNumberFormat="1" applyFont="1" applyFill="1" applyBorder="1" applyAlignment="1" applyProtection="1">
      <alignment horizontal="center"/>
    </xf>
    <xf numFmtId="166" fontId="7" fillId="0" borderId="0" xfId="2" applyFont="1" applyFill="1" applyBorder="1" applyAlignment="1" applyProtection="1">
      <alignment horizontal="fill"/>
    </xf>
    <xf numFmtId="166" fontId="7" fillId="0" borderId="0" xfId="2" applyFont="1" applyFill="1" applyBorder="1" applyAlignment="1" applyProtection="1">
      <alignment horizontal="left"/>
    </xf>
    <xf numFmtId="166" fontId="7" fillId="0" borderId="0" xfId="2" applyFont="1" applyFill="1" applyBorder="1" applyAlignment="1" applyProtection="1">
      <alignment horizontal="center"/>
    </xf>
    <xf numFmtId="166" fontId="7" fillId="0" borderId="0" xfId="2" applyFont="1" applyFill="1" applyBorder="1" applyAlignment="1">
      <alignment horizontal="center"/>
    </xf>
    <xf numFmtId="166" fontId="7" fillId="0" borderId="0" xfId="2" quotePrefix="1" applyFont="1" applyFill="1" applyBorder="1" applyAlignment="1" applyProtection="1">
      <alignment horizontal="center"/>
    </xf>
    <xf numFmtId="0" fontId="7" fillId="0" borderId="0" xfId="4" quotePrefix="1" applyFont="1" applyFill="1"/>
    <xf numFmtId="37" fontId="7" fillId="2" borderId="0" xfId="2" applyNumberFormat="1" applyFont="1" applyFill="1" applyProtection="1"/>
    <xf numFmtId="37" fontId="9" fillId="2" borderId="1" xfId="2" applyNumberFormat="1" applyFont="1" applyFill="1" applyBorder="1" applyProtection="1"/>
    <xf numFmtId="37" fontId="9" fillId="2" borderId="0" xfId="2" applyNumberFormat="1" applyFont="1" applyFill="1" applyProtection="1"/>
    <xf numFmtId="37" fontId="7" fillId="2" borderId="3" xfId="2" applyNumberFormat="1" applyFont="1" applyFill="1" applyBorder="1" applyProtection="1"/>
    <xf numFmtId="37" fontId="7" fillId="2" borderId="1" xfId="2" applyNumberFormat="1" applyFont="1" applyFill="1" applyBorder="1" applyProtection="1"/>
    <xf numFmtId="166" fontId="7" fillId="2" borderId="0" xfId="2" applyFont="1" applyFill="1"/>
    <xf numFmtId="37" fontId="7" fillId="2" borderId="2" xfId="2" applyNumberFormat="1" applyFont="1" applyFill="1" applyBorder="1" applyProtection="1"/>
    <xf numFmtId="0" fontId="7" fillId="0" borderId="0" xfId="3" applyFont="1" applyFill="1" applyAlignment="1" applyProtection="1">
      <alignment horizontal="left"/>
    </xf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 applyProtection="1">
      <alignment horizontal="center"/>
    </xf>
    <xf numFmtId="0" fontId="7" fillId="0" borderId="0" xfId="3" applyFont="1" applyFill="1" applyAlignment="1" applyProtection="1">
      <alignment horizontal="center"/>
    </xf>
    <xf numFmtId="0" fontId="7" fillId="0" borderId="0" xfId="3" applyFont="1" applyFill="1" applyBorder="1" applyAlignment="1">
      <alignment horizontal="center"/>
    </xf>
    <xf numFmtId="0" fontId="8" fillId="0" borderId="0" xfId="3" applyFont="1" applyFill="1" applyAlignment="1">
      <alignment horizontal="centerContinuous"/>
    </xf>
    <xf numFmtId="0" fontId="7" fillId="0" borderId="0" xfId="3" applyFont="1" applyFill="1" applyAlignment="1" applyProtection="1">
      <alignment horizontal="centerContinuous"/>
    </xf>
    <xf numFmtId="0" fontId="7" fillId="0" borderId="1" xfId="3" applyFont="1" applyFill="1" applyBorder="1" applyAlignment="1" applyProtection="1">
      <alignment horizontal="center"/>
    </xf>
    <xf numFmtId="37" fontId="7" fillId="0" borderId="0" xfId="3" applyNumberFormat="1" applyFont="1" applyFill="1" applyAlignment="1" applyProtection="1">
      <alignment horizontal="center"/>
    </xf>
    <xf numFmtId="0" fontId="7" fillId="0" borderId="0" xfId="3" applyFont="1" applyFill="1" applyAlignment="1" applyProtection="1"/>
    <xf numFmtId="0" fontId="7" fillId="0" borderId="0" xfId="3" applyFont="1" applyFill="1" applyAlignment="1"/>
    <xf numFmtId="166" fontId="16" fillId="0" borderId="0" xfId="2" applyFont="1" applyFill="1" applyAlignment="1" applyProtection="1">
      <alignment horizontal="left"/>
    </xf>
    <xf numFmtId="14" fontId="7" fillId="0" borderId="1" xfId="6" applyNumberFormat="1" applyFont="1" applyFill="1" applyBorder="1" applyAlignment="1" applyProtection="1">
      <alignment horizontal="center"/>
    </xf>
    <xf numFmtId="14" fontId="36" fillId="0" borderId="0" xfId="3" applyNumberFormat="1" applyFont="1" applyFill="1" applyAlignment="1">
      <alignment horizontal="center"/>
    </xf>
    <xf numFmtId="37" fontId="16" fillId="0" borderId="0" xfId="4" applyNumberFormat="1" applyFont="1" applyFill="1" applyAlignment="1" applyProtection="1">
      <alignment horizontal="right"/>
    </xf>
    <xf numFmtId="37" fontId="16" fillId="0" borderId="0" xfId="4" applyNumberFormat="1" applyFont="1" applyFill="1" applyProtection="1"/>
    <xf numFmtId="5" fontId="7" fillId="0" borderId="2" xfId="3" applyNumberFormat="1" applyFont="1" applyFill="1" applyBorder="1" applyProtection="1"/>
    <xf numFmtId="164" fontId="7" fillId="0" borderId="0" xfId="6" applyNumberFormat="1" applyFont="1" applyFill="1"/>
    <xf numFmtId="5" fontId="7" fillId="0" borderId="1" xfId="3" applyNumberFormat="1" applyFont="1" applyFill="1" applyBorder="1" applyProtection="1">
      <protection locked="0"/>
    </xf>
    <xf numFmtId="0" fontId="7" fillId="0" borderId="0" xfId="3" applyFont="1" applyFill="1"/>
    <xf numFmtId="37" fontId="7" fillId="0" borderId="0" xfId="3" applyNumberFormat="1" applyFont="1" applyFill="1" applyProtection="1"/>
    <xf numFmtId="37" fontId="7" fillId="0" borderId="2" xfId="1" applyNumberFormat="1" applyFont="1" applyFill="1" applyBorder="1" applyProtection="1"/>
    <xf numFmtId="37" fontId="7" fillId="0" borderId="0" xfId="1" applyNumberFormat="1" applyFont="1" applyFill="1" applyBorder="1" applyProtection="1"/>
    <xf numFmtId="37" fontId="7" fillId="0" borderId="0" xfId="1" applyNumberFormat="1" applyFont="1" applyFill="1" applyProtection="1"/>
    <xf numFmtId="0" fontId="7" fillId="0" borderId="0" xfId="1" applyFont="1" applyFill="1" applyProtection="1">
      <protection locked="0"/>
    </xf>
    <xf numFmtId="37" fontId="7" fillId="0" borderId="0" xfId="1" applyNumberFormat="1" applyFont="1" applyFill="1" applyProtection="1">
      <protection locked="0"/>
    </xf>
    <xf numFmtId="37" fontId="7" fillId="0" borderId="4" xfId="1" applyNumberFormat="1" applyFont="1" applyFill="1" applyBorder="1" applyProtection="1"/>
    <xf numFmtId="37" fontId="7" fillId="0" borderId="3" xfId="1" applyNumberFormat="1" applyFont="1" applyFill="1" applyBorder="1" applyProtection="1"/>
    <xf numFmtId="37" fontId="9" fillId="0" borderId="0" xfId="1" applyNumberFormat="1" applyFont="1" applyFill="1" applyBorder="1" applyProtection="1"/>
    <xf numFmtId="37" fontId="9" fillId="0" borderId="0" xfId="1" applyNumberFormat="1" applyFont="1" applyFill="1" applyProtection="1"/>
    <xf numFmtId="37" fontId="9" fillId="0" borderId="0" xfId="1" applyNumberFormat="1" applyFont="1" applyFill="1" applyProtection="1">
      <protection locked="0"/>
    </xf>
    <xf numFmtId="37" fontId="7" fillId="0" borderId="0" xfId="3" quotePrefix="1" applyNumberFormat="1" applyFont="1" applyFill="1" applyAlignment="1" applyProtection="1">
      <alignment horizontal="center"/>
    </xf>
    <xf numFmtId="37" fontId="7" fillId="0" borderId="0" xfId="3" applyNumberFormat="1" applyFont="1" applyFill="1" applyAlignment="1" applyProtection="1">
      <alignment horizontal="center"/>
    </xf>
    <xf numFmtId="5" fontId="7" fillId="0" borderId="0" xfId="3" applyNumberFormat="1" applyFont="1" applyFill="1" applyProtection="1">
      <protection locked="0"/>
    </xf>
    <xf numFmtId="0" fontId="7" fillId="0" borderId="0" xfId="3" applyFont="1" applyFill="1"/>
    <xf numFmtId="0" fontId="7" fillId="0" borderId="0" xfId="6" applyFont="1" applyFill="1"/>
    <xf numFmtId="0" fontId="7" fillId="0" borderId="0" xfId="6" applyFont="1" applyFill="1" applyAlignment="1">
      <alignment horizontal="center"/>
    </xf>
    <xf numFmtId="10" fontId="7" fillId="0" borderId="0" xfId="6" applyNumberFormat="1" applyFont="1" applyFill="1" applyProtection="1"/>
    <xf numFmtId="165" fontId="9" fillId="0" borderId="0" xfId="6" applyNumberFormat="1" applyFont="1" applyFill="1" applyProtection="1">
      <protection locked="0"/>
    </xf>
    <xf numFmtId="0" fontId="7" fillId="0" borderId="0" xfId="6" applyFont="1" applyFill="1" applyBorder="1" applyAlignment="1" applyProtection="1">
      <alignment horizontal="left"/>
    </xf>
    <xf numFmtId="0" fontId="7" fillId="0" borderId="0" xfId="6" applyFont="1" applyFill="1" applyBorder="1"/>
    <xf numFmtId="37" fontId="7" fillId="0" borderId="0" xfId="6" applyNumberFormat="1" applyFont="1" applyFill="1" applyBorder="1" applyProtection="1">
      <protection locked="0"/>
    </xf>
    <xf numFmtId="164" fontId="7" fillId="0" borderId="0" xfId="6" applyNumberFormat="1" applyFont="1" applyFill="1" applyBorder="1"/>
    <xf numFmtId="0" fontId="7" fillId="0" borderId="0" xfId="6" quotePrefix="1" applyFont="1" applyFill="1" applyAlignment="1">
      <alignment horizontal="center"/>
    </xf>
    <xf numFmtId="5" fontId="7" fillId="0" borderId="0" xfId="3" applyNumberFormat="1" applyFont="1" applyFill="1" applyBorder="1" applyProtection="1">
      <protection locked="0"/>
    </xf>
    <xf numFmtId="5" fontId="7" fillId="0" borderId="0" xfId="3" applyNumberFormat="1" applyFont="1" applyFill="1" applyBorder="1" applyProtection="1"/>
    <xf numFmtId="0" fontId="7" fillId="0" borderId="0" xfId="6" applyFont="1" applyFill="1"/>
    <xf numFmtId="0" fontId="7" fillId="0" borderId="0" xfId="6" quotePrefix="1" applyFont="1" applyFill="1"/>
    <xf numFmtId="166" fontId="7" fillId="0" borderId="0" xfId="2" applyFont="1" applyFill="1"/>
    <xf numFmtId="166" fontId="7" fillId="0" borderId="0" xfId="2" applyFont="1" applyFill="1" applyBorder="1"/>
    <xf numFmtId="37" fontId="7" fillId="0" borderId="0" xfId="4" quotePrefix="1" applyNumberFormat="1" applyFont="1" applyFill="1" applyBorder="1" applyProtection="1"/>
    <xf numFmtId="0" fontId="7" fillId="0" borderId="0" xfId="4" quotePrefix="1" applyFont="1" applyFill="1"/>
    <xf numFmtId="0" fontId="7" fillId="0" borderId="0" xfId="3" quotePrefix="1" applyFont="1" applyFill="1"/>
    <xf numFmtId="166" fontId="7" fillId="0" borderId="0" xfId="2" quotePrefix="1" applyFont="1" applyFill="1" applyBorder="1" applyAlignment="1">
      <alignment horizontal="center"/>
    </xf>
    <xf numFmtId="5" fontId="9" fillId="0" borderId="0" xfId="3" applyNumberFormat="1" applyFont="1" applyFill="1" applyProtection="1">
      <protection locked="0"/>
    </xf>
    <xf numFmtId="37" fontId="9" fillId="0" borderId="0" xfId="6" applyNumberFormat="1" applyFont="1" applyFill="1" applyProtection="1">
      <protection locked="0"/>
    </xf>
    <xf numFmtId="37" fontId="9" fillId="0" borderId="1" xfId="6" applyNumberFormat="1" applyFont="1" applyFill="1" applyBorder="1" applyProtection="1">
      <protection locked="0"/>
    </xf>
    <xf numFmtId="0" fontId="7" fillId="0" borderId="0" xfId="1" applyFont="1" applyFill="1" applyAlignment="1" applyProtection="1">
      <alignment horizontal="left"/>
    </xf>
    <xf numFmtId="37" fontId="16" fillId="0" borderId="0" xfId="4" quotePrefix="1" applyNumberFormat="1" applyFont="1" applyFill="1" applyProtection="1"/>
    <xf numFmtId="37" fontId="16" fillId="0" borderId="1" xfId="4" quotePrefix="1" applyNumberFormat="1" applyFont="1" applyFill="1" applyBorder="1" applyProtection="1"/>
    <xf numFmtId="37" fontId="16" fillId="0" borderId="0" xfId="4" applyNumberFormat="1" applyFont="1" applyFill="1" applyBorder="1" applyProtection="1"/>
    <xf numFmtId="0" fontId="14" fillId="0" borderId="0" xfId="4" quotePrefix="1" applyFont="1" applyFill="1"/>
    <xf numFmtId="5" fontId="16" fillId="0" borderId="0" xfId="3" applyNumberFormat="1" applyFont="1" applyFill="1" applyProtection="1">
      <protection locked="0"/>
    </xf>
    <xf numFmtId="5" fontId="16" fillId="0" borderId="0" xfId="3" applyNumberFormat="1" applyFont="1" applyFill="1" applyBorder="1" applyProtection="1">
      <protection locked="0"/>
    </xf>
    <xf numFmtId="37" fontId="16" fillId="0" borderId="0" xfId="6" applyNumberFormat="1" applyFont="1" applyFill="1" applyBorder="1" applyProtection="1">
      <protection locked="0"/>
    </xf>
    <xf numFmtId="5" fontId="16" fillId="0" borderId="1" xfId="3" applyNumberFormat="1" applyFont="1" applyFill="1" applyBorder="1" applyProtection="1">
      <protection locked="0"/>
    </xf>
    <xf numFmtId="166" fontId="7" fillId="0" borderId="0" xfId="2" applyFont="1" applyFill="1" applyAlignment="1">
      <alignment horizontal="left"/>
    </xf>
    <xf numFmtId="37" fontId="16" fillId="0" borderId="1" xfId="4" applyNumberFormat="1" applyFont="1" applyFill="1" applyBorder="1" applyProtection="1"/>
    <xf numFmtId="166" fontId="16" fillId="0" borderId="0" xfId="2" applyFont="1" applyFill="1" applyBorder="1" applyAlignment="1" applyProtection="1">
      <alignment horizontal="left"/>
    </xf>
    <xf numFmtId="5" fontId="7" fillId="0" borderId="0" xfId="6" applyNumberFormat="1" applyFont="1" applyFill="1"/>
    <xf numFmtId="0" fontId="38" fillId="0" borderId="0" xfId="3" applyFont="1" applyFill="1" applyAlignment="1" applyProtection="1">
      <alignment horizontal="left"/>
    </xf>
    <xf numFmtId="0" fontId="38" fillId="0" borderId="0" xfId="3" applyFont="1" applyFill="1"/>
    <xf numFmtId="0" fontId="38" fillId="0" borderId="0" xfId="6" applyFont="1" applyFill="1" applyAlignment="1" applyProtection="1">
      <alignment horizontal="left"/>
    </xf>
    <xf numFmtId="166" fontId="38" fillId="0" borderId="0" xfId="2" applyFont="1" applyFill="1" applyAlignment="1" applyProtection="1">
      <alignment horizontal="left"/>
    </xf>
  </cellXfs>
  <cellStyles count="9705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 2" xfId="15"/>
    <cellStyle name="Comma 3" xfId="44"/>
    <cellStyle name="Comma 3 2" xfId="45"/>
    <cellStyle name="Comma 3 3" xfId="46"/>
    <cellStyle name="Comma 3 3 10" xfId="47"/>
    <cellStyle name="Comma 3 3 10 2" xfId="48"/>
    <cellStyle name="Comma 3 3 10 2 2" xfId="49"/>
    <cellStyle name="Comma 3 3 10 3" xfId="50"/>
    <cellStyle name="Comma 3 3 10 3 2" xfId="51"/>
    <cellStyle name="Comma 3 3 10 4" xfId="52"/>
    <cellStyle name="Comma 3 3 11" xfId="53"/>
    <cellStyle name="Comma 3 3 11 2" xfId="54"/>
    <cellStyle name="Comma 3 3 11 3" xfId="55"/>
    <cellStyle name="Comma 3 3 12" xfId="56"/>
    <cellStyle name="Comma 3 3 12 2" xfId="57"/>
    <cellStyle name="Comma 3 3 13" xfId="58"/>
    <cellStyle name="Comma 3 3 13 2" xfId="59"/>
    <cellStyle name="Comma 3 3 14" xfId="60"/>
    <cellStyle name="Comma 3 3 2" xfId="61"/>
    <cellStyle name="Comma 3 3 2 10" xfId="62"/>
    <cellStyle name="Comma 3 3 2 10 2" xfId="63"/>
    <cellStyle name="Comma 3 3 2 11" xfId="64"/>
    <cellStyle name="Comma 3 3 2 11 2" xfId="65"/>
    <cellStyle name="Comma 3 3 2 12" xfId="66"/>
    <cellStyle name="Comma 3 3 2 2" xfId="67"/>
    <cellStyle name="Comma 3 3 2 2 10" xfId="68"/>
    <cellStyle name="Comma 3 3 2 2 2" xfId="69"/>
    <cellStyle name="Comma 3 3 2 2 2 2" xfId="70"/>
    <cellStyle name="Comma 3 3 2 2 2 2 2" xfId="71"/>
    <cellStyle name="Comma 3 3 2 2 2 2 2 2" xfId="72"/>
    <cellStyle name="Comma 3 3 2 2 2 2 2 3" xfId="73"/>
    <cellStyle name="Comma 3 3 2 2 2 2 3" xfId="74"/>
    <cellStyle name="Comma 3 3 2 2 2 2 3 2" xfId="75"/>
    <cellStyle name="Comma 3 3 2 2 2 2 4" xfId="76"/>
    <cellStyle name="Comma 3 3 2 2 2 2 4 2" xfId="77"/>
    <cellStyle name="Comma 3 3 2 2 2 2 5" xfId="78"/>
    <cellStyle name="Comma 3 3 2 2 2 3" xfId="79"/>
    <cellStyle name="Comma 3 3 2 2 2 3 2" xfId="80"/>
    <cellStyle name="Comma 3 3 2 2 2 3 2 2" xfId="81"/>
    <cellStyle name="Comma 3 3 2 2 2 3 3" xfId="82"/>
    <cellStyle name="Comma 3 3 2 2 2 3 3 2" xfId="83"/>
    <cellStyle name="Comma 3 3 2 2 2 3 4" xfId="84"/>
    <cellStyle name="Comma 3 3 2 2 2 4" xfId="85"/>
    <cellStyle name="Comma 3 3 2 2 2 4 2" xfId="86"/>
    <cellStyle name="Comma 3 3 2 2 2 4 3" xfId="87"/>
    <cellStyle name="Comma 3 3 2 2 2 5" xfId="88"/>
    <cellStyle name="Comma 3 3 2 2 2 5 2" xfId="89"/>
    <cellStyle name="Comma 3 3 2 2 2 6" xfId="90"/>
    <cellStyle name="Comma 3 3 2 2 2 6 2" xfId="91"/>
    <cellStyle name="Comma 3 3 2 2 2 7" xfId="92"/>
    <cellStyle name="Comma 3 3 2 2 3" xfId="93"/>
    <cellStyle name="Comma 3 3 2 2 3 2" xfId="94"/>
    <cellStyle name="Comma 3 3 2 2 3 2 2" xfId="95"/>
    <cellStyle name="Comma 3 3 2 2 3 2 2 2" xfId="96"/>
    <cellStyle name="Comma 3 3 2 2 3 2 2 3" xfId="97"/>
    <cellStyle name="Comma 3 3 2 2 3 2 3" xfId="98"/>
    <cellStyle name="Comma 3 3 2 2 3 2 3 2" xfId="99"/>
    <cellStyle name="Comma 3 3 2 2 3 2 4" xfId="100"/>
    <cellStyle name="Comma 3 3 2 2 3 2 4 2" xfId="101"/>
    <cellStyle name="Comma 3 3 2 2 3 2 5" xfId="102"/>
    <cellStyle name="Comma 3 3 2 2 3 3" xfId="103"/>
    <cellStyle name="Comma 3 3 2 2 3 3 2" xfId="104"/>
    <cellStyle name="Comma 3 3 2 2 3 3 2 2" xfId="105"/>
    <cellStyle name="Comma 3 3 2 2 3 3 3" xfId="106"/>
    <cellStyle name="Comma 3 3 2 2 3 3 3 2" xfId="107"/>
    <cellStyle name="Comma 3 3 2 2 3 3 4" xfId="108"/>
    <cellStyle name="Comma 3 3 2 2 3 4" xfId="109"/>
    <cellStyle name="Comma 3 3 2 2 3 4 2" xfId="110"/>
    <cellStyle name="Comma 3 3 2 2 3 4 3" xfId="111"/>
    <cellStyle name="Comma 3 3 2 2 3 5" xfId="112"/>
    <cellStyle name="Comma 3 3 2 2 3 5 2" xfId="113"/>
    <cellStyle name="Comma 3 3 2 2 3 6" xfId="114"/>
    <cellStyle name="Comma 3 3 2 2 3 6 2" xfId="115"/>
    <cellStyle name="Comma 3 3 2 2 3 7" xfId="116"/>
    <cellStyle name="Comma 3 3 2 2 4" xfId="117"/>
    <cellStyle name="Comma 3 3 2 2 4 2" xfId="118"/>
    <cellStyle name="Comma 3 3 2 2 4 2 2" xfId="119"/>
    <cellStyle name="Comma 3 3 2 2 4 2 2 2" xfId="120"/>
    <cellStyle name="Comma 3 3 2 2 4 2 3" xfId="121"/>
    <cellStyle name="Comma 3 3 2 2 4 2 3 2" xfId="122"/>
    <cellStyle name="Comma 3 3 2 2 4 2 4" xfId="123"/>
    <cellStyle name="Comma 3 3 2 2 4 3" xfId="124"/>
    <cellStyle name="Comma 3 3 2 2 4 3 2" xfId="125"/>
    <cellStyle name="Comma 3 3 2 2 4 3 3" xfId="126"/>
    <cellStyle name="Comma 3 3 2 2 4 4" xfId="127"/>
    <cellStyle name="Comma 3 3 2 2 4 4 2" xfId="128"/>
    <cellStyle name="Comma 3 3 2 2 4 5" xfId="129"/>
    <cellStyle name="Comma 3 3 2 2 4 5 2" xfId="130"/>
    <cellStyle name="Comma 3 3 2 2 4 6" xfId="131"/>
    <cellStyle name="Comma 3 3 2 2 5" xfId="132"/>
    <cellStyle name="Comma 3 3 2 2 5 2" xfId="133"/>
    <cellStyle name="Comma 3 3 2 2 5 2 2" xfId="134"/>
    <cellStyle name="Comma 3 3 2 2 5 3" xfId="135"/>
    <cellStyle name="Comma 3 3 2 2 5 3 2" xfId="136"/>
    <cellStyle name="Comma 3 3 2 2 5 4" xfId="137"/>
    <cellStyle name="Comma 3 3 2 2 6" xfId="138"/>
    <cellStyle name="Comma 3 3 2 2 6 2" xfId="139"/>
    <cellStyle name="Comma 3 3 2 2 6 2 2" xfId="140"/>
    <cellStyle name="Comma 3 3 2 2 6 3" xfId="141"/>
    <cellStyle name="Comma 3 3 2 2 6 3 2" xfId="142"/>
    <cellStyle name="Comma 3 3 2 2 6 4" xfId="143"/>
    <cellStyle name="Comma 3 3 2 2 7" xfId="144"/>
    <cellStyle name="Comma 3 3 2 2 7 2" xfId="145"/>
    <cellStyle name="Comma 3 3 2 2 7 3" xfId="146"/>
    <cellStyle name="Comma 3 3 2 2 8" xfId="147"/>
    <cellStyle name="Comma 3 3 2 2 8 2" xfId="148"/>
    <cellStyle name="Comma 3 3 2 2 9" xfId="149"/>
    <cellStyle name="Comma 3 3 2 2 9 2" xfId="150"/>
    <cellStyle name="Comma 3 3 2 3" xfId="151"/>
    <cellStyle name="Comma 3 3 2 3 2" xfId="152"/>
    <cellStyle name="Comma 3 3 2 3 2 2" xfId="153"/>
    <cellStyle name="Comma 3 3 2 3 2 2 2" xfId="154"/>
    <cellStyle name="Comma 3 3 2 3 2 2 2 2" xfId="155"/>
    <cellStyle name="Comma 3 3 2 3 2 2 2 3" xfId="156"/>
    <cellStyle name="Comma 3 3 2 3 2 2 3" xfId="157"/>
    <cellStyle name="Comma 3 3 2 3 2 2 3 2" xfId="158"/>
    <cellStyle name="Comma 3 3 2 3 2 2 4" xfId="159"/>
    <cellStyle name="Comma 3 3 2 3 2 2 4 2" xfId="160"/>
    <cellStyle name="Comma 3 3 2 3 2 2 5" xfId="161"/>
    <cellStyle name="Comma 3 3 2 3 2 3" xfId="162"/>
    <cellStyle name="Comma 3 3 2 3 2 3 2" xfId="163"/>
    <cellStyle name="Comma 3 3 2 3 2 3 2 2" xfId="164"/>
    <cellStyle name="Comma 3 3 2 3 2 3 3" xfId="165"/>
    <cellStyle name="Comma 3 3 2 3 2 3 3 2" xfId="166"/>
    <cellStyle name="Comma 3 3 2 3 2 3 4" xfId="167"/>
    <cellStyle name="Comma 3 3 2 3 2 4" xfId="168"/>
    <cellStyle name="Comma 3 3 2 3 2 4 2" xfId="169"/>
    <cellStyle name="Comma 3 3 2 3 2 4 3" xfId="170"/>
    <cellStyle name="Comma 3 3 2 3 2 5" xfId="171"/>
    <cellStyle name="Comma 3 3 2 3 2 5 2" xfId="172"/>
    <cellStyle name="Comma 3 3 2 3 2 6" xfId="173"/>
    <cellStyle name="Comma 3 3 2 3 2 6 2" xfId="174"/>
    <cellStyle name="Comma 3 3 2 3 2 7" xfId="175"/>
    <cellStyle name="Comma 3 3 2 3 3" xfId="176"/>
    <cellStyle name="Comma 3 3 2 3 3 2" xfId="177"/>
    <cellStyle name="Comma 3 3 2 3 3 2 2" xfId="178"/>
    <cellStyle name="Comma 3 3 2 3 3 2 3" xfId="179"/>
    <cellStyle name="Comma 3 3 2 3 3 3" xfId="180"/>
    <cellStyle name="Comma 3 3 2 3 3 3 2" xfId="181"/>
    <cellStyle name="Comma 3 3 2 3 3 4" xfId="182"/>
    <cellStyle name="Comma 3 3 2 3 3 4 2" xfId="183"/>
    <cellStyle name="Comma 3 3 2 3 3 5" xfId="184"/>
    <cellStyle name="Comma 3 3 2 3 4" xfId="185"/>
    <cellStyle name="Comma 3 3 2 3 4 2" xfId="186"/>
    <cellStyle name="Comma 3 3 2 3 4 2 2" xfId="187"/>
    <cellStyle name="Comma 3 3 2 3 4 3" xfId="188"/>
    <cellStyle name="Comma 3 3 2 3 4 3 2" xfId="189"/>
    <cellStyle name="Comma 3 3 2 3 4 4" xfId="190"/>
    <cellStyle name="Comma 3 3 2 3 5" xfId="191"/>
    <cellStyle name="Comma 3 3 2 3 5 2" xfId="192"/>
    <cellStyle name="Comma 3 3 2 3 5 3" xfId="193"/>
    <cellStyle name="Comma 3 3 2 3 6" xfId="194"/>
    <cellStyle name="Comma 3 3 2 3 6 2" xfId="195"/>
    <cellStyle name="Comma 3 3 2 3 7" xfId="196"/>
    <cellStyle name="Comma 3 3 2 3 7 2" xfId="197"/>
    <cellStyle name="Comma 3 3 2 3 8" xfId="198"/>
    <cellStyle name="Comma 3 3 2 4" xfId="199"/>
    <cellStyle name="Comma 3 3 2 4 2" xfId="200"/>
    <cellStyle name="Comma 3 3 2 4 2 2" xfId="201"/>
    <cellStyle name="Comma 3 3 2 4 2 2 2" xfId="202"/>
    <cellStyle name="Comma 3 3 2 4 2 2 3" xfId="203"/>
    <cellStyle name="Comma 3 3 2 4 2 3" xfId="204"/>
    <cellStyle name="Comma 3 3 2 4 2 3 2" xfId="205"/>
    <cellStyle name="Comma 3 3 2 4 2 4" xfId="206"/>
    <cellStyle name="Comma 3 3 2 4 2 4 2" xfId="207"/>
    <cellStyle name="Comma 3 3 2 4 2 5" xfId="208"/>
    <cellStyle name="Comma 3 3 2 4 3" xfId="209"/>
    <cellStyle name="Comma 3 3 2 4 3 2" xfId="210"/>
    <cellStyle name="Comma 3 3 2 4 3 2 2" xfId="211"/>
    <cellStyle name="Comma 3 3 2 4 3 3" xfId="212"/>
    <cellStyle name="Comma 3 3 2 4 3 3 2" xfId="213"/>
    <cellStyle name="Comma 3 3 2 4 3 4" xfId="214"/>
    <cellStyle name="Comma 3 3 2 4 4" xfId="215"/>
    <cellStyle name="Comma 3 3 2 4 4 2" xfId="216"/>
    <cellStyle name="Comma 3 3 2 4 4 3" xfId="217"/>
    <cellStyle name="Comma 3 3 2 4 5" xfId="218"/>
    <cellStyle name="Comma 3 3 2 4 5 2" xfId="219"/>
    <cellStyle name="Comma 3 3 2 4 6" xfId="220"/>
    <cellStyle name="Comma 3 3 2 4 6 2" xfId="221"/>
    <cellStyle name="Comma 3 3 2 4 7" xfId="222"/>
    <cellStyle name="Comma 3 3 2 5" xfId="223"/>
    <cellStyle name="Comma 3 3 2 5 2" xfId="224"/>
    <cellStyle name="Comma 3 3 2 5 2 2" xfId="225"/>
    <cellStyle name="Comma 3 3 2 5 2 2 2" xfId="226"/>
    <cellStyle name="Comma 3 3 2 5 2 2 3" xfId="227"/>
    <cellStyle name="Comma 3 3 2 5 2 3" xfId="228"/>
    <cellStyle name="Comma 3 3 2 5 2 3 2" xfId="229"/>
    <cellStyle name="Comma 3 3 2 5 2 4" xfId="230"/>
    <cellStyle name="Comma 3 3 2 5 2 4 2" xfId="231"/>
    <cellStyle name="Comma 3 3 2 5 2 5" xfId="232"/>
    <cellStyle name="Comma 3 3 2 5 3" xfId="233"/>
    <cellStyle name="Comma 3 3 2 5 3 2" xfId="234"/>
    <cellStyle name="Comma 3 3 2 5 3 2 2" xfId="235"/>
    <cellStyle name="Comma 3 3 2 5 3 3" xfId="236"/>
    <cellStyle name="Comma 3 3 2 5 3 3 2" xfId="237"/>
    <cellStyle name="Comma 3 3 2 5 3 4" xfId="238"/>
    <cellStyle name="Comma 3 3 2 5 4" xfId="239"/>
    <cellStyle name="Comma 3 3 2 5 4 2" xfId="240"/>
    <cellStyle name="Comma 3 3 2 5 4 3" xfId="241"/>
    <cellStyle name="Comma 3 3 2 5 5" xfId="242"/>
    <cellStyle name="Comma 3 3 2 5 5 2" xfId="243"/>
    <cellStyle name="Comma 3 3 2 5 6" xfId="244"/>
    <cellStyle name="Comma 3 3 2 5 6 2" xfId="245"/>
    <cellStyle name="Comma 3 3 2 5 7" xfId="246"/>
    <cellStyle name="Comma 3 3 2 6" xfId="247"/>
    <cellStyle name="Comma 3 3 2 6 2" xfId="248"/>
    <cellStyle name="Comma 3 3 2 6 2 2" xfId="249"/>
    <cellStyle name="Comma 3 3 2 6 2 2 2" xfId="250"/>
    <cellStyle name="Comma 3 3 2 6 2 3" xfId="251"/>
    <cellStyle name="Comma 3 3 2 6 2 3 2" xfId="252"/>
    <cellStyle name="Comma 3 3 2 6 2 4" xfId="253"/>
    <cellStyle name="Comma 3 3 2 6 3" xfId="254"/>
    <cellStyle name="Comma 3 3 2 6 3 2" xfId="255"/>
    <cellStyle name="Comma 3 3 2 6 3 3" xfId="256"/>
    <cellStyle name="Comma 3 3 2 6 4" xfId="257"/>
    <cellStyle name="Comma 3 3 2 6 4 2" xfId="258"/>
    <cellStyle name="Comma 3 3 2 6 5" xfId="259"/>
    <cellStyle name="Comma 3 3 2 6 5 2" xfId="260"/>
    <cellStyle name="Comma 3 3 2 6 6" xfId="261"/>
    <cellStyle name="Comma 3 3 2 7" xfId="262"/>
    <cellStyle name="Comma 3 3 2 7 2" xfId="263"/>
    <cellStyle name="Comma 3 3 2 7 2 2" xfId="264"/>
    <cellStyle name="Comma 3 3 2 7 3" xfId="265"/>
    <cellStyle name="Comma 3 3 2 7 3 2" xfId="266"/>
    <cellStyle name="Comma 3 3 2 7 4" xfId="267"/>
    <cellStyle name="Comma 3 3 2 8" xfId="268"/>
    <cellStyle name="Comma 3 3 2 8 2" xfId="269"/>
    <cellStyle name="Comma 3 3 2 8 2 2" xfId="270"/>
    <cellStyle name="Comma 3 3 2 8 3" xfId="271"/>
    <cellStyle name="Comma 3 3 2 8 3 2" xfId="272"/>
    <cellStyle name="Comma 3 3 2 8 4" xfId="273"/>
    <cellStyle name="Comma 3 3 2 9" xfId="274"/>
    <cellStyle name="Comma 3 3 2 9 2" xfId="275"/>
    <cellStyle name="Comma 3 3 2 9 3" xfId="276"/>
    <cellStyle name="Comma 3 3 3" xfId="277"/>
    <cellStyle name="Comma 3 3 3 10" xfId="278"/>
    <cellStyle name="Comma 3 3 3 10 2" xfId="279"/>
    <cellStyle name="Comma 3 3 3 11" xfId="280"/>
    <cellStyle name="Comma 3 3 3 2" xfId="281"/>
    <cellStyle name="Comma 3 3 3 2 2" xfId="282"/>
    <cellStyle name="Comma 3 3 3 2 2 2" xfId="283"/>
    <cellStyle name="Comma 3 3 3 2 2 2 2" xfId="284"/>
    <cellStyle name="Comma 3 3 3 2 2 2 2 2" xfId="285"/>
    <cellStyle name="Comma 3 3 3 2 2 2 2 3" xfId="286"/>
    <cellStyle name="Comma 3 3 3 2 2 2 3" xfId="287"/>
    <cellStyle name="Comma 3 3 3 2 2 2 3 2" xfId="288"/>
    <cellStyle name="Comma 3 3 3 2 2 2 4" xfId="289"/>
    <cellStyle name="Comma 3 3 3 2 2 2 4 2" xfId="290"/>
    <cellStyle name="Comma 3 3 3 2 2 2 5" xfId="291"/>
    <cellStyle name="Comma 3 3 3 2 2 3" xfId="292"/>
    <cellStyle name="Comma 3 3 3 2 2 3 2" xfId="293"/>
    <cellStyle name="Comma 3 3 3 2 2 3 2 2" xfId="294"/>
    <cellStyle name="Comma 3 3 3 2 2 3 3" xfId="295"/>
    <cellStyle name="Comma 3 3 3 2 2 3 3 2" xfId="296"/>
    <cellStyle name="Comma 3 3 3 2 2 3 4" xfId="297"/>
    <cellStyle name="Comma 3 3 3 2 2 4" xfId="298"/>
    <cellStyle name="Comma 3 3 3 2 2 4 2" xfId="299"/>
    <cellStyle name="Comma 3 3 3 2 2 4 3" xfId="300"/>
    <cellStyle name="Comma 3 3 3 2 2 5" xfId="301"/>
    <cellStyle name="Comma 3 3 3 2 2 5 2" xfId="302"/>
    <cellStyle name="Comma 3 3 3 2 2 6" xfId="303"/>
    <cellStyle name="Comma 3 3 3 2 2 6 2" xfId="304"/>
    <cellStyle name="Comma 3 3 3 2 2 7" xfId="305"/>
    <cellStyle name="Comma 3 3 3 2 3" xfId="306"/>
    <cellStyle name="Comma 3 3 3 2 3 2" xfId="307"/>
    <cellStyle name="Comma 3 3 3 2 3 2 2" xfId="308"/>
    <cellStyle name="Comma 3 3 3 2 3 2 3" xfId="309"/>
    <cellStyle name="Comma 3 3 3 2 3 3" xfId="310"/>
    <cellStyle name="Comma 3 3 3 2 3 3 2" xfId="311"/>
    <cellStyle name="Comma 3 3 3 2 3 4" xfId="312"/>
    <cellStyle name="Comma 3 3 3 2 3 4 2" xfId="313"/>
    <cellStyle name="Comma 3 3 3 2 3 5" xfId="314"/>
    <cellStyle name="Comma 3 3 3 2 4" xfId="315"/>
    <cellStyle name="Comma 3 3 3 2 4 2" xfId="316"/>
    <cellStyle name="Comma 3 3 3 2 4 2 2" xfId="317"/>
    <cellStyle name="Comma 3 3 3 2 4 3" xfId="318"/>
    <cellStyle name="Comma 3 3 3 2 4 3 2" xfId="319"/>
    <cellStyle name="Comma 3 3 3 2 4 4" xfId="320"/>
    <cellStyle name="Comma 3 3 3 2 5" xfId="321"/>
    <cellStyle name="Comma 3 3 3 2 5 2" xfId="322"/>
    <cellStyle name="Comma 3 3 3 2 5 3" xfId="323"/>
    <cellStyle name="Comma 3 3 3 2 6" xfId="324"/>
    <cellStyle name="Comma 3 3 3 2 6 2" xfId="325"/>
    <cellStyle name="Comma 3 3 3 2 7" xfId="326"/>
    <cellStyle name="Comma 3 3 3 2 7 2" xfId="327"/>
    <cellStyle name="Comma 3 3 3 2 8" xfId="328"/>
    <cellStyle name="Comma 3 3 3 3" xfId="329"/>
    <cellStyle name="Comma 3 3 3 3 2" xfId="330"/>
    <cellStyle name="Comma 3 3 3 3 2 2" xfId="331"/>
    <cellStyle name="Comma 3 3 3 3 2 2 2" xfId="332"/>
    <cellStyle name="Comma 3 3 3 3 2 2 3" xfId="333"/>
    <cellStyle name="Comma 3 3 3 3 2 3" xfId="334"/>
    <cellStyle name="Comma 3 3 3 3 2 3 2" xfId="335"/>
    <cellStyle name="Comma 3 3 3 3 2 4" xfId="336"/>
    <cellStyle name="Comma 3 3 3 3 2 4 2" xfId="337"/>
    <cellStyle name="Comma 3 3 3 3 2 5" xfId="338"/>
    <cellStyle name="Comma 3 3 3 3 3" xfId="339"/>
    <cellStyle name="Comma 3 3 3 3 3 2" xfId="340"/>
    <cellStyle name="Comma 3 3 3 3 3 2 2" xfId="341"/>
    <cellStyle name="Comma 3 3 3 3 3 3" xfId="342"/>
    <cellStyle name="Comma 3 3 3 3 3 3 2" xfId="343"/>
    <cellStyle name="Comma 3 3 3 3 3 4" xfId="344"/>
    <cellStyle name="Comma 3 3 3 3 4" xfId="345"/>
    <cellStyle name="Comma 3 3 3 3 4 2" xfId="346"/>
    <cellStyle name="Comma 3 3 3 3 4 3" xfId="347"/>
    <cellStyle name="Comma 3 3 3 3 5" xfId="348"/>
    <cellStyle name="Comma 3 3 3 3 5 2" xfId="349"/>
    <cellStyle name="Comma 3 3 3 3 6" xfId="350"/>
    <cellStyle name="Comma 3 3 3 3 6 2" xfId="351"/>
    <cellStyle name="Comma 3 3 3 3 7" xfId="352"/>
    <cellStyle name="Comma 3 3 3 4" xfId="353"/>
    <cellStyle name="Comma 3 3 3 4 2" xfId="354"/>
    <cellStyle name="Comma 3 3 3 4 2 2" xfId="355"/>
    <cellStyle name="Comma 3 3 3 4 2 2 2" xfId="356"/>
    <cellStyle name="Comma 3 3 3 4 2 2 3" xfId="357"/>
    <cellStyle name="Comma 3 3 3 4 2 3" xfId="358"/>
    <cellStyle name="Comma 3 3 3 4 2 3 2" xfId="359"/>
    <cellStyle name="Comma 3 3 3 4 2 4" xfId="360"/>
    <cellStyle name="Comma 3 3 3 4 2 4 2" xfId="361"/>
    <cellStyle name="Comma 3 3 3 4 2 5" xfId="362"/>
    <cellStyle name="Comma 3 3 3 4 3" xfId="363"/>
    <cellStyle name="Comma 3 3 3 4 3 2" xfId="364"/>
    <cellStyle name="Comma 3 3 3 4 3 2 2" xfId="365"/>
    <cellStyle name="Comma 3 3 3 4 3 3" xfId="366"/>
    <cellStyle name="Comma 3 3 3 4 3 3 2" xfId="367"/>
    <cellStyle name="Comma 3 3 3 4 3 4" xfId="368"/>
    <cellStyle name="Comma 3 3 3 4 4" xfId="369"/>
    <cellStyle name="Comma 3 3 3 4 4 2" xfId="370"/>
    <cellStyle name="Comma 3 3 3 4 4 3" xfId="371"/>
    <cellStyle name="Comma 3 3 3 4 5" xfId="372"/>
    <cellStyle name="Comma 3 3 3 4 5 2" xfId="373"/>
    <cellStyle name="Comma 3 3 3 4 6" xfId="374"/>
    <cellStyle name="Comma 3 3 3 4 6 2" xfId="375"/>
    <cellStyle name="Comma 3 3 3 4 7" xfId="376"/>
    <cellStyle name="Comma 3 3 3 5" xfId="377"/>
    <cellStyle name="Comma 3 3 3 5 2" xfId="378"/>
    <cellStyle name="Comma 3 3 3 5 2 2" xfId="379"/>
    <cellStyle name="Comma 3 3 3 5 2 2 2" xfId="380"/>
    <cellStyle name="Comma 3 3 3 5 2 3" xfId="381"/>
    <cellStyle name="Comma 3 3 3 5 2 3 2" xfId="382"/>
    <cellStyle name="Comma 3 3 3 5 2 4" xfId="383"/>
    <cellStyle name="Comma 3 3 3 5 3" xfId="384"/>
    <cellStyle name="Comma 3 3 3 5 3 2" xfId="385"/>
    <cellStyle name="Comma 3 3 3 5 3 3" xfId="386"/>
    <cellStyle name="Comma 3 3 3 5 4" xfId="387"/>
    <cellStyle name="Comma 3 3 3 5 4 2" xfId="388"/>
    <cellStyle name="Comma 3 3 3 5 5" xfId="389"/>
    <cellStyle name="Comma 3 3 3 5 5 2" xfId="390"/>
    <cellStyle name="Comma 3 3 3 5 6" xfId="391"/>
    <cellStyle name="Comma 3 3 3 6" xfId="392"/>
    <cellStyle name="Comma 3 3 3 6 2" xfId="393"/>
    <cellStyle name="Comma 3 3 3 6 2 2" xfId="394"/>
    <cellStyle name="Comma 3 3 3 6 3" xfId="395"/>
    <cellStyle name="Comma 3 3 3 6 3 2" xfId="396"/>
    <cellStyle name="Comma 3 3 3 6 4" xfId="397"/>
    <cellStyle name="Comma 3 3 3 7" xfId="398"/>
    <cellStyle name="Comma 3 3 3 7 2" xfId="399"/>
    <cellStyle name="Comma 3 3 3 7 2 2" xfId="400"/>
    <cellStyle name="Comma 3 3 3 7 3" xfId="401"/>
    <cellStyle name="Comma 3 3 3 7 3 2" xfId="402"/>
    <cellStyle name="Comma 3 3 3 7 4" xfId="403"/>
    <cellStyle name="Comma 3 3 3 8" xfId="404"/>
    <cellStyle name="Comma 3 3 3 8 2" xfId="405"/>
    <cellStyle name="Comma 3 3 3 8 3" xfId="406"/>
    <cellStyle name="Comma 3 3 3 9" xfId="407"/>
    <cellStyle name="Comma 3 3 3 9 2" xfId="408"/>
    <cellStyle name="Comma 3 3 4" xfId="409"/>
    <cellStyle name="Comma 3 3 4 10" xfId="410"/>
    <cellStyle name="Comma 3 3 4 2" xfId="411"/>
    <cellStyle name="Comma 3 3 4 2 2" xfId="412"/>
    <cellStyle name="Comma 3 3 4 2 2 2" xfId="413"/>
    <cellStyle name="Comma 3 3 4 2 2 2 2" xfId="414"/>
    <cellStyle name="Comma 3 3 4 2 2 2 3" xfId="415"/>
    <cellStyle name="Comma 3 3 4 2 2 3" xfId="416"/>
    <cellStyle name="Comma 3 3 4 2 2 3 2" xfId="417"/>
    <cellStyle name="Comma 3 3 4 2 2 4" xfId="418"/>
    <cellStyle name="Comma 3 3 4 2 2 4 2" xfId="419"/>
    <cellStyle name="Comma 3 3 4 2 2 5" xfId="420"/>
    <cellStyle name="Comma 3 3 4 2 3" xfId="421"/>
    <cellStyle name="Comma 3 3 4 2 3 2" xfId="422"/>
    <cellStyle name="Comma 3 3 4 2 3 2 2" xfId="423"/>
    <cellStyle name="Comma 3 3 4 2 3 3" xfId="424"/>
    <cellStyle name="Comma 3 3 4 2 3 3 2" xfId="425"/>
    <cellStyle name="Comma 3 3 4 2 3 4" xfId="426"/>
    <cellStyle name="Comma 3 3 4 2 4" xfId="427"/>
    <cellStyle name="Comma 3 3 4 2 4 2" xfId="428"/>
    <cellStyle name="Comma 3 3 4 2 4 3" xfId="429"/>
    <cellStyle name="Comma 3 3 4 2 5" xfId="430"/>
    <cellStyle name="Comma 3 3 4 2 5 2" xfId="431"/>
    <cellStyle name="Comma 3 3 4 2 6" xfId="432"/>
    <cellStyle name="Comma 3 3 4 2 6 2" xfId="433"/>
    <cellStyle name="Comma 3 3 4 2 7" xfId="434"/>
    <cellStyle name="Comma 3 3 4 3" xfId="435"/>
    <cellStyle name="Comma 3 3 4 3 2" xfId="436"/>
    <cellStyle name="Comma 3 3 4 3 2 2" xfId="437"/>
    <cellStyle name="Comma 3 3 4 3 2 2 2" xfId="438"/>
    <cellStyle name="Comma 3 3 4 3 2 2 3" xfId="439"/>
    <cellStyle name="Comma 3 3 4 3 2 3" xfId="440"/>
    <cellStyle name="Comma 3 3 4 3 2 3 2" xfId="441"/>
    <cellStyle name="Comma 3 3 4 3 2 4" xfId="442"/>
    <cellStyle name="Comma 3 3 4 3 2 4 2" xfId="443"/>
    <cellStyle name="Comma 3 3 4 3 2 5" xfId="444"/>
    <cellStyle name="Comma 3 3 4 3 3" xfId="445"/>
    <cellStyle name="Comma 3 3 4 3 3 2" xfId="446"/>
    <cellStyle name="Comma 3 3 4 3 3 2 2" xfId="447"/>
    <cellStyle name="Comma 3 3 4 3 3 3" xfId="448"/>
    <cellStyle name="Comma 3 3 4 3 3 3 2" xfId="449"/>
    <cellStyle name="Comma 3 3 4 3 3 4" xfId="450"/>
    <cellStyle name="Comma 3 3 4 3 4" xfId="451"/>
    <cellStyle name="Comma 3 3 4 3 4 2" xfId="452"/>
    <cellStyle name="Comma 3 3 4 3 4 3" xfId="453"/>
    <cellStyle name="Comma 3 3 4 3 5" xfId="454"/>
    <cellStyle name="Comma 3 3 4 3 5 2" xfId="455"/>
    <cellStyle name="Comma 3 3 4 3 6" xfId="456"/>
    <cellStyle name="Comma 3 3 4 3 6 2" xfId="457"/>
    <cellStyle name="Comma 3 3 4 3 7" xfId="458"/>
    <cellStyle name="Comma 3 3 4 4" xfId="459"/>
    <cellStyle name="Comma 3 3 4 4 2" xfId="460"/>
    <cellStyle name="Comma 3 3 4 4 2 2" xfId="461"/>
    <cellStyle name="Comma 3 3 4 4 2 2 2" xfId="462"/>
    <cellStyle name="Comma 3 3 4 4 2 3" xfId="463"/>
    <cellStyle name="Comma 3 3 4 4 2 3 2" xfId="464"/>
    <cellStyle name="Comma 3 3 4 4 2 4" xfId="465"/>
    <cellStyle name="Comma 3 3 4 4 3" xfId="466"/>
    <cellStyle name="Comma 3 3 4 4 3 2" xfId="467"/>
    <cellStyle name="Comma 3 3 4 4 3 3" xfId="468"/>
    <cellStyle name="Comma 3 3 4 4 4" xfId="469"/>
    <cellStyle name="Comma 3 3 4 4 4 2" xfId="470"/>
    <cellStyle name="Comma 3 3 4 4 5" xfId="471"/>
    <cellStyle name="Comma 3 3 4 4 5 2" xfId="472"/>
    <cellStyle name="Comma 3 3 4 4 6" xfId="473"/>
    <cellStyle name="Comma 3 3 4 5" xfId="474"/>
    <cellStyle name="Comma 3 3 4 5 2" xfId="475"/>
    <cellStyle name="Comma 3 3 4 5 2 2" xfId="476"/>
    <cellStyle name="Comma 3 3 4 5 3" xfId="477"/>
    <cellStyle name="Comma 3 3 4 5 3 2" xfId="478"/>
    <cellStyle name="Comma 3 3 4 5 4" xfId="479"/>
    <cellStyle name="Comma 3 3 4 6" xfId="480"/>
    <cellStyle name="Comma 3 3 4 6 2" xfId="481"/>
    <cellStyle name="Comma 3 3 4 6 2 2" xfId="482"/>
    <cellStyle name="Comma 3 3 4 6 3" xfId="483"/>
    <cellStyle name="Comma 3 3 4 6 3 2" xfId="484"/>
    <cellStyle name="Comma 3 3 4 6 4" xfId="485"/>
    <cellStyle name="Comma 3 3 4 7" xfId="486"/>
    <cellStyle name="Comma 3 3 4 7 2" xfId="487"/>
    <cellStyle name="Comma 3 3 4 7 3" xfId="488"/>
    <cellStyle name="Comma 3 3 4 8" xfId="489"/>
    <cellStyle name="Comma 3 3 4 8 2" xfId="490"/>
    <cellStyle name="Comma 3 3 4 9" xfId="491"/>
    <cellStyle name="Comma 3 3 4 9 2" xfId="492"/>
    <cellStyle name="Comma 3 3 5" xfId="493"/>
    <cellStyle name="Comma 3 3 5 2" xfId="494"/>
    <cellStyle name="Comma 3 3 5 2 2" xfId="495"/>
    <cellStyle name="Comma 3 3 5 2 2 2" xfId="496"/>
    <cellStyle name="Comma 3 3 5 2 2 2 2" xfId="497"/>
    <cellStyle name="Comma 3 3 5 2 2 2 3" xfId="498"/>
    <cellStyle name="Comma 3 3 5 2 2 3" xfId="499"/>
    <cellStyle name="Comma 3 3 5 2 2 3 2" xfId="500"/>
    <cellStyle name="Comma 3 3 5 2 2 4" xfId="501"/>
    <cellStyle name="Comma 3 3 5 2 2 4 2" xfId="502"/>
    <cellStyle name="Comma 3 3 5 2 2 5" xfId="503"/>
    <cellStyle name="Comma 3 3 5 2 3" xfId="504"/>
    <cellStyle name="Comma 3 3 5 2 3 2" xfId="505"/>
    <cellStyle name="Comma 3 3 5 2 3 2 2" xfId="506"/>
    <cellStyle name="Comma 3 3 5 2 3 3" xfId="507"/>
    <cellStyle name="Comma 3 3 5 2 3 3 2" xfId="508"/>
    <cellStyle name="Comma 3 3 5 2 3 4" xfId="509"/>
    <cellStyle name="Comma 3 3 5 2 4" xfId="510"/>
    <cellStyle name="Comma 3 3 5 2 4 2" xfId="511"/>
    <cellStyle name="Comma 3 3 5 2 4 3" xfId="512"/>
    <cellStyle name="Comma 3 3 5 2 5" xfId="513"/>
    <cellStyle name="Comma 3 3 5 2 5 2" xfId="514"/>
    <cellStyle name="Comma 3 3 5 2 6" xfId="515"/>
    <cellStyle name="Comma 3 3 5 2 6 2" xfId="516"/>
    <cellStyle name="Comma 3 3 5 2 7" xfId="517"/>
    <cellStyle name="Comma 3 3 5 3" xfId="518"/>
    <cellStyle name="Comma 3 3 5 3 2" xfId="519"/>
    <cellStyle name="Comma 3 3 5 3 2 2" xfId="520"/>
    <cellStyle name="Comma 3 3 5 3 2 3" xfId="521"/>
    <cellStyle name="Comma 3 3 5 3 3" xfId="522"/>
    <cellStyle name="Comma 3 3 5 3 3 2" xfId="523"/>
    <cellStyle name="Comma 3 3 5 3 4" xfId="524"/>
    <cellStyle name="Comma 3 3 5 3 4 2" xfId="525"/>
    <cellStyle name="Comma 3 3 5 3 5" xfId="526"/>
    <cellStyle name="Comma 3 3 5 4" xfId="527"/>
    <cellStyle name="Comma 3 3 5 4 2" xfId="528"/>
    <cellStyle name="Comma 3 3 5 4 2 2" xfId="529"/>
    <cellStyle name="Comma 3 3 5 4 3" xfId="530"/>
    <cellStyle name="Comma 3 3 5 4 3 2" xfId="531"/>
    <cellStyle name="Comma 3 3 5 4 4" xfId="532"/>
    <cellStyle name="Comma 3 3 5 5" xfId="533"/>
    <cellStyle name="Comma 3 3 5 5 2" xfId="534"/>
    <cellStyle name="Comma 3 3 5 5 3" xfId="535"/>
    <cellStyle name="Comma 3 3 5 6" xfId="536"/>
    <cellStyle name="Comma 3 3 5 6 2" xfId="537"/>
    <cellStyle name="Comma 3 3 5 7" xfId="538"/>
    <cellStyle name="Comma 3 3 5 7 2" xfId="539"/>
    <cellStyle name="Comma 3 3 5 8" xfId="540"/>
    <cellStyle name="Comma 3 3 6" xfId="541"/>
    <cellStyle name="Comma 3 3 6 2" xfId="542"/>
    <cellStyle name="Comma 3 3 6 2 2" xfId="543"/>
    <cellStyle name="Comma 3 3 6 2 2 2" xfId="544"/>
    <cellStyle name="Comma 3 3 6 2 2 3" xfId="545"/>
    <cellStyle name="Comma 3 3 6 2 3" xfId="546"/>
    <cellStyle name="Comma 3 3 6 2 3 2" xfId="547"/>
    <cellStyle name="Comma 3 3 6 2 4" xfId="548"/>
    <cellStyle name="Comma 3 3 6 2 4 2" xfId="549"/>
    <cellStyle name="Comma 3 3 6 2 5" xfId="550"/>
    <cellStyle name="Comma 3 3 6 3" xfId="551"/>
    <cellStyle name="Comma 3 3 6 3 2" xfId="552"/>
    <cellStyle name="Comma 3 3 6 3 2 2" xfId="553"/>
    <cellStyle name="Comma 3 3 6 3 3" xfId="554"/>
    <cellStyle name="Comma 3 3 6 3 3 2" xfId="555"/>
    <cellStyle name="Comma 3 3 6 3 4" xfId="556"/>
    <cellStyle name="Comma 3 3 6 4" xfId="557"/>
    <cellStyle name="Comma 3 3 6 4 2" xfId="558"/>
    <cellStyle name="Comma 3 3 6 4 3" xfId="559"/>
    <cellStyle name="Comma 3 3 6 5" xfId="560"/>
    <cellStyle name="Comma 3 3 6 5 2" xfId="561"/>
    <cellStyle name="Comma 3 3 6 6" xfId="562"/>
    <cellStyle name="Comma 3 3 6 6 2" xfId="563"/>
    <cellStyle name="Comma 3 3 6 7" xfId="564"/>
    <cellStyle name="Comma 3 3 7" xfId="565"/>
    <cellStyle name="Comma 3 3 7 2" xfId="566"/>
    <cellStyle name="Comma 3 3 7 2 2" xfId="567"/>
    <cellStyle name="Comma 3 3 7 2 2 2" xfId="568"/>
    <cellStyle name="Comma 3 3 7 2 2 3" xfId="569"/>
    <cellStyle name="Comma 3 3 7 2 3" xfId="570"/>
    <cellStyle name="Comma 3 3 7 2 3 2" xfId="571"/>
    <cellStyle name="Comma 3 3 7 2 4" xfId="572"/>
    <cellStyle name="Comma 3 3 7 2 4 2" xfId="573"/>
    <cellStyle name="Comma 3 3 7 2 5" xfId="574"/>
    <cellStyle name="Comma 3 3 7 3" xfId="575"/>
    <cellStyle name="Comma 3 3 7 3 2" xfId="576"/>
    <cellStyle name="Comma 3 3 7 3 2 2" xfId="577"/>
    <cellStyle name="Comma 3 3 7 3 3" xfId="578"/>
    <cellStyle name="Comma 3 3 7 3 3 2" xfId="579"/>
    <cellStyle name="Comma 3 3 7 3 4" xfId="580"/>
    <cellStyle name="Comma 3 3 7 4" xfId="581"/>
    <cellStyle name="Comma 3 3 7 4 2" xfId="582"/>
    <cellStyle name="Comma 3 3 7 4 3" xfId="583"/>
    <cellStyle name="Comma 3 3 7 5" xfId="584"/>
    <cellStyle name="Comma 3 3 7 5 2" xfId="585"/>
    <cellStyle name="Comma 3 3 7 6" xfId="586"/>
    <cellStyle name="Comma 3 3 7 6 2" xfId="587"/>
    <cellStyle name="Comma 3 3 7 7" xfId="588"/>
    <cellStyle name="Comma 3 3 8" xfId="589"/>
    <cellStyle name="Comma 3 3 8 2" xfId="590"/>
    <cellStyle name="Comma 3 3 8 2 2" xfId="591"/>
    <cellStyle name="Comma 3 3 8 2 2 2" xfId="592"/>
    <cellStyle name="Comma 3 3 8 2 3" xfId="593"/>
    <cellStyle name="Comma 3 3 8 2 3 2" xfId="594"/>
    <cellStyle name="Comma 3 3 8 2 4" xfId="595"/>
    <cellStyle name="Comma 3 3 8 3" xfId="596"/>
    <cellStyle name="Comma 3 3 8 3 2" xfId="597"/>
    <cellStyle name="Comma 3 3 8 3 3" xfId="598"/>
    <cellStyle name="Comma 3 3 8 4" xfId="599"/>
    <cellStyle name="Comma 3 3 8 4 2" xfId="600"/>
    <cellStyle name="Comma 3 3 8 5" xfId="601"/>
    <cellStyle name="Comma 3 3 8 5 2" xfId="602"/>
    <cellStyle name="Comma 3 3 8 6" xfId="603"/>
    <cellStyle name="Comma 3 3 9" xfId="604"/>
    <cellStyle name="Comma 3 3 9 2" xfId="605"/>
    <cellStyle name="Comma 3 3 9 2 2" xfId="606"/>
    <cellStyle name="Comma 3 3 9 3" xfId="607"/>
    <cellStyle name="Comma 3 3 9 3 2" xfId="608"/>
    <cellStyle name="Comma 3 3 9 4" xfId="609"/>
    <cellStyle name="Comma 3 4" xfId="610"/>
    <cellStyle name="Comma 3 4 10" xfId="611"/>
    <cellStyle name="Comma 3 4 10 2" xfId="612"/>
    <cellStyle name="Comma 3 4 11" xfId="613"/>
    <cellStyle name="Comma 3 4 2" xfId="614"/>
    <cellStyle name="Comma 3 4 2 2" xfId="615"/>
    <cellStyle name="Comma 3 4 2 2 2" xfId="616"/>
    <cellStyle name="Comma 3 4 2 2 2 2" xfId="617"/>
    <cellStyle name="Comma 3 4 2 2 2 2 2" xfId="618"/>
    <cellStyle name="Comma 3 4 2 2 2 2 3" xfId="619"/>
    <cellStyle name="Comma 3 4 2 2 2 3" xfId="620"/>
    <cellStyle name="Comma 3 4 2 2 2 3 2" xfId="621"/>
    <cellStyle name="Comma 3 4 2 2 2 4" xfId="622"/>
    <cellStyle name="Comma 3 4 2 2 2 4 2" xfId="623"/>
    <cellStyle name="Comma 3 4 2 2 2 5" xfId="624"/>
    <cellStyle name="Comma 3 4 2 2 3" xfId="625"/>
    <cellStyle name="Comma 3 4 2 2 3 2" xfId="626"/>
    <cellStyle name="Comma 3 4 2 2 3 2 2" xfId="627"/>
    <cellStyle name="Comma 3 4 2 2 3 3" xfId="628"/>
    <cellStyle name="Comma 3 4 2 2 3 3 2" xfId="629"/>
    <cellStyle name="Comma 3 4 2 2 3 4" xfId="630"/>
    <cellStyle name="Comma 3 4 2 2 4" xfId="631"/>
    <cellStyle name="Comma 3 4 2 2 4 2" xfId="632"/>
    <cellStyle name="Comma 3 4 2 2 4 3" xfId="633"/>
    <cellStyle name="Comma 3 4 2 2 5" xfId="634"/>
    <cellStyle name="Comma 3 4 2 2 5 2" xfId="635"/>
    <cellStyle name="Comma 3 4 2 2 6" xfId="636"/>
    <cellStyle name="Comma 3 4 2 2 6 2" xfId="637"/>
    <cellStyle name="Comma 3 4 2 2 7" xfId="638"/>
    <cellStyle name="Comma 3 4 2 3" xfId="639"/>
    <cellStyle name="Comma 3 4 2 3 2" xfId="640"/>
    <cellStyle name="Comma 3 4 2 3 2 2" xfId="641"/>
    <cellStyle name="Comma 3 4 2 3 2 3" xfId="642"/>
    <cellStyle name="Comma 3 4 2 3 3" xfId="643"/>
    <cellStyle name="Comma 3 4 2 3 3 2" xfId="644"/>
    <cellStyle name="Comma 3 4 2 3 4" xfId="645"/>
    <cellStyle name="Comma 3 4 2 3 4 2" xfId="646"/>
    <cellStyle name="Comma 3 4 2 3 5" xfId="647"/>
    <cellStyle name="Comma 3 4 2 4" xfId="648"/>
    <cellStyle name="Comma 3 4 2 4 2" xfId="649"/>
    <cellStyle name="Comma 3 4 2 4 2 2" xfId="650"/>
    <cellStyle name="Comma 3 4 2 4 3" xfId="651"/>
    <cellStyle name="Comma 3 4 2 4 3 2" xfId="652"/>
    <cellStyle name="Comma 3 4 2 4 4" xfId="653"/>
    <cellStyle name="Comma 3 4 2 5" xfId="654"/>
    <cellStyle name="Comma 3 4 2 5 2" xfId="655"/>
    <cellStyle name="Comma 3 4 2 5 3" xfId="656"/>
    <cellStyle name="Comma 3 4 2 6" xfId="657"/>
    <cellStyle name="Comma 3 4 2 6 2" xfId="658"/>
    <cellStyle name="Comma 3 4 2 7" xfId="659"/>
    <cellStyle name="Comma 3 4 2 7 2" xfId="660"/>
    <cellStyle name="Comma 3 4 2 8" xfId="661"/>
    <cellStyle name="Comma 3 4 3" xfId="662"/>
    <cellStyle name="Comma 3 4 3 2" xfId="663"/>
    <cellStyle name="Comma 3 4 3 2 2" xfId="664"/>
    <cellStyle name="Comma 3 4 3 2 2 2" xfId="665"/>
    <cellStyle name="Comma 3 4 3 2 2 3" xfId="666"/>
    <cellStyle name="Comma 3 4 3 2 3" xfId="667"/>
    <cellStyle name="Comma 3 4 3 2 3 2" xfId="668"/>
    <cellStyle name="Comma 3 4 3 2 4" xfId="669"/>
    <cellStyle name="Comma 3 4 3 2 4 2" xfId="670"/>
    <cellStyle name="Comma 3 4 3 2 5" xfId="671"/>
    <cellStyle name="Comma 3 4 3 3" xfId="672"/>
    <cellStyle name="Comma 3 4 3 3 2" xfId="673"/>
    <cellStyle name="Comma 3 4 3 3 2 2" xfId="674"/>
    <cellStyle name="Comma 3 4 3 3 3" xfId="675"/>
    <cellStyle name="Comma 3 4 3 3 3 2" xfId="676"/>
    <cellStyle name="Comma 3 4 3 3 4" xfId="677"/>
    <cellStyle name="Comma 3 4 3 4" xfId="678"/>
    <cellStyle name="Comma 3 4 3 4 2" xfId="679"/>
    <cellStyle name="Comma 3 4 3 4 3" xfId="680"/>
    <cellStyle name="Comma 3 4 3 5" xfId="681"/>
    <cellStyle name="Comma 3 4 3 5 2" xfId="682"/>
    <cellStyle name="Comma 3 4 3 6" xfId="683"/>
    <cellStyle name="Comma 3 4 3 6 2" xfId="684"/>
    <cellStyle name="Comma 3 4 3 7" xfId="685"/>
    <cellStyle name="Comma 3 4 4" xfId="686"/>
    <cellStyle name="Comma 3 4 4 2" xfId="687"/>
    <cellStyle name="Comma 3 4 4 2 2" xfId="688"/>
    <cellStyle name="Comma 3 4 4 2 2 2" xfId="689"/>
    <cellStyle name="Comma 3 4 4 2 2 3" xfId="690"/>
    <cellStyle name="Comma 3 4 4 2 3" xfId="691"/>
    <cellStyle name="Comma 3 4 4 2 3 2" xfId="692"/>
    <cellStyle name="Comma 3 4 4 2 4" xfId="693"/>
    <cellStyle name="Comma 3 4 4 2 4 2" xfId="694"/>
    <cellStyle name="Comma 3 4 4 2 5" xfId="695"/>
    <cellStyle name="Comma 3 4 4 3" xfId="696"/>
    <cellStyle name="Comma 3 4 4 3 2" xfId="697"/>
    <cellStyle name="Comma 3 4 4 3 2 2" xfId="698"/>
    <cellStyle name="Comma 3 4 4 3 3" xfId="699"/>
    <cellStyle name="Comma 3 4 4 3 3 2" xfId="700"/>
    <cellStyle name="Comma 3 4 4 3 4" xfId="701"/>
    <cellStyle name="Comma 3 4 4 4" xfId="702"/>
    <cellStyle name="Comma 3 4 4 4 2" xfId="703"/>
    <cellStyle name="Comma 3 4 4 4 3" xfId="704"/>
    <cellStyle name="Comma 3 4 4 5" xfId="705"/>
    <cellStyle name="Comma 3 4 4 5 2" xfId="706"/>
    <cellStyle name="Comma 3 4 4 6" xfId="707"/>
    <cellStyle name="Comma 3 4 4 6 2" xfId="708"/>
    <cellStyle name="Comma 3 4 4 7" xfId="709"/>
    <cellStyle name="Comma 3 4 5" xfId="710"/>
    <cellStyle name="Comma 3 4 5 2" xfId="711"/>
    <cellStyle name="Comma 3 4 5 2 2" xfId="712"/>
    <cellStyle name="Comma 3 4 5 2 2 2" xfId="713"/>
    <cellStyle name="Comma 3 4 5 2 3" xfId="714"/>
    <cellStyle name="Comma 3 4 5 2 3 2" xfId="715"/>
    <cellStyle name="Comma 3 4 5 2 4" xfId="716"/>
    <cellStyle name="Comma 3 4 5 3" xfId="717"/>
    <cellStyle name="Comma 3 4 5 3 2" xfId="718"/>
    <cellStyle name="Comma 3 4 5 3 3" xfId="719"/>
    <cellStyle name="Comma 3 4 5 4" xfId="720"/>
    <cellStyle name="Comma 3 4 5 4 2" xfId="721"/>
    <cellStyle name="Comma 3 4 5 5" xfId="722"/>
    <cellStyle name="Comma 3 4 5 5 2" xfId="723"/>
    <cellStyle name="Comma 3 4 5 6" xfId="724"/>
    <cellStyle name="Comma 3 4 6" xfId="725"/>
    <cellStyle name="Comma 3 4 6 2" xfId="726"/>
    <cellStyle name="Comma 3 4 6 2 2" xfId="727"/>
    <cellStyle name="Comma 3 4 6 3" xfId="728"/>
    <cellStyle name="Comma 3 4 6 3 2" xfId="729"/>
    <cellStyle name="Comma 3 4 6 4" xfId="730"/>
    <cellStyle name="Comma 3 4 7" xfId="731"/>
    <cellStyle name="Comma 3 4 7 2" xfId="732"/>
    <cellStyle name="Comma 3 4 7 2 2" xfId="733"/>
    <cellStyle name="Comma 3 4 7 3" xfId="734"/>
    <cellStyle name="Comma 3 4 7 3 2" xfId="735"/>
    <cellStyle name="Comma 3 4 7 4" xfId="736"/>
    <cellStyle name="Comma 3 4 8" xfId="737"/>
    <cellStyle name="Comma 3 4 8 2" xfId="738"/>
    <cellStyle name="Comma 3 4 8 3" xfId="739"/>
    <cellStyle name="Comma 3 4 9" xfId="740"/>
    <cellStyle name="Comma 3 4 9 2" xfId="741"/>
    <cellStyle name="Comma 3 5" xfId="742"/>
    <cellStyle name="Comma 3 5 10" xfId="743"/>
    <cellStyle name="Comma 3 5 2" xfId="744"/>
    <cellStyle name="Comma 3 5 2 2" xfId="745"/>
    <cellStyle name="Comma 3 5 2 2 2" xfId="746"/>
    <cellStyle name="Comma 3 5 2 2 2 2" xfId="747"/>
    <cellStyle name="Comma 3 5 2 2 2 3" xfId="748"/>
    <cellStyle name="Comma 3 5 2 2 3" xfId="749"/>
    <cellStyle name="Comma 3 5 2 2 3 2" xfId="750"/>
    <cellStyle name="Comma 3 5 2 2 4" xfId="751"/>
    <cellStyle name="Comma 3 5 2 2 4 2" xfId="752"/>
    <cellStyle name="Comma 3 5 2 2 5" xfId="753"/>
    <cellStyle name="Comma 3 5 2 3" xfId="754"/>
    <cellStyle name="Comma 3 5 2 3 2" xfId="755"/>
    <cellStyle name="Comma 3 5 2 3 2 2" xfId="756"/>
    <cellStyle name="Comma 3 5 2 3 3" xfId="757"/>
    <cellStyle name="Comma 3 5 2 3 3 2" xfId="758"/>
    <cellStyle name="Comma 3 5 2 3 4" xfId="759"/>
    <cellStyle name="Comma 3 5 2 4" xfId="760"/>
    <cellStyle name="Comma 3 5 2 4 2" xfId="761"/>
    <cellStyle name="Comma 3 5 2 4 3" xfId="762"/>
    <cellStyle name="Comma 3 5 2 5" xfId="763"/>
    <cellStyle name="Comma 3 5 2 5 2" xfId="764"/>
    <cellStyle name="Comma 3 5 2 6" xfId="765"/>
    <cellStyle name="Comma 3 5 2 6 2" xfId="766"/>
    <cellStyle name="Comma 3 5 2 7" xfId="767"/>
    <cellStyle name="Comma 3 5 3" xfId="768"/>
    <cellStyle name="Comma 3 5 3 2" xfId="769"/>
    <cellStyle name="Comma 3 5 3 2 2" xfId="770"/>
    <cellStyle name="Comma 3 5 3 2 2 2" xfId="771"/>
    <cellStyle name="Comma 3 5 3 2 2 3" xfId="772"/>
    <cellStyle name="Comma 3 5 3 2 3" xfId="773"/>
    <cellStyle name="Comma 3 5 3 2 3 2" xfId="774"/>
    <cellStyle name="Comma 3 5 3 2 4" xfId="775"/>
    <cellStyle name="Comma 3 5 3 2 4 2" xfId="776"/>
    <cellStyle name="Comma 3 5 3 2 5" xfId="777"/>
    <cellStyle name="Comma 3 5 3 3" xfId="778"/>
    <cellStyle name="Comma 3 5 3 3 2" xfId="779"/>
    <cellStyle name="Comma 3 5 3 3 2 2" xfId="780"/>
    <cellStyle name="Comma 3 5 3 3 3" xfId="781"/>
    <cellStyle name="Comma 3 5 3 3 3 2" xfId="782"/>
    <cellStyle name="Comma 3 5 3 3 4" xfId="783"/>
    <cellStyle name="Comma 3 5 3 4" xfId="784"/>
    <cellStyle name="Comma 3 5 3 4 2" xfId="785"/>
    <cellStyle name="Comma 3 5 3 4 3" xfId="786"/>
    <cellStyle name="Comma 3 5 3 5" xfId="787"/>
    <cellStyle name="Comma 3 5 3 5 2" xfId="788"/>
    <cellStyle name="Comma 3 5 3 6" xfId="789"/>
    <cellStyle name="Comma 3 5 3 6 2" xfId="790"/>
    <cellStyle name="Comma 3 5 3 7" xfId="791"/>
    <cellStyle name="Comma 3 5 4" xfId="792"/>
    <cellStyle name="Comma 3 5 4 2" xfId="793"/>
    <cellStyle name="Comma 3 5 4 2 2" xfId="794"/>
    <cellStyle name="Comma 3 5 4 2 2 2" xfId="795"/>
    <cellStyle name="Comma 3 5 4 2 3" xfId="796"/>
    <cellStyle name="Comma 3 5 4 2 3 2" xfId="797"/>
    <cellStyle name="Comma 3 5 4 2 4" xfId="798"/>
    <cellStyle name="Comma 3 5 4 3" xfId="799"/>
    <cellStyle name="Comma 3 5 4 3 2" xfId="800"/>
    <cellStyle name="Comma 3 5 4 3 3" xfId="801"/>
    <cellStyle name="Comma 3 5 4 4" xfId="802"/>
    <cellStyle name="Comma 3 5 4 4 2" xfId="803"/>
    <cellStyle name="Comma 3 5 4 5" xfId="804"/>
    <cellStyle name="Comma 3 5 4 5 2" xfId="805"/>
    <cellStyle name="Comma 3 5 4 6" xfId="806"/>
    <cellStyle name="Comma 3 5 5" xfId="807"/>
    <cellStyle name="Comma 3 5 5 2" xfId="808"/>
    <cellStyle name="Comma 3 5 5 2 2" xfId="809"/>
    <cellStyle name="Comma 3 5 5 3" xfId="810"/>
    <cellStyle name="Comma 3 5 5 3 2" xfId="811"/>
    <cellStyle name="Comma 3 5 5 4" xfId="812"/>
    <cellStyle name="Comma 3 5 6" xfId="813"/>
    <cellStyle name="Comma 3 5 6 2" xfId="814"/>
    <cellStyle name="Comma 3 5 6 2 2" xfId="815"/>
    <cellStyle name="Comma 3 5 6 3" xfId="816"/>
    <cellStyle name="Comma 3 5 6 3 2" xfId="817"/>
    <cellStyle name="Comma 3 5 6 4" xfId="818"/>
    <cellStyle name="Comma 3 5 7" xfId="819"/>
    <cellStyle name="Comma 3 5 7 2" xfId="820"/>
    <cellStyle name="Comma 3 5 7 3" xfId="821"/>
    <cellStyle name="Comma 3 5 8" xfId="822"/>
    <cellStyle name="Comma 3 5 8 2" xfId="823"/>
    <cellStyle name="Comma 3 5 9" xfId="824"/>
    <cellStyle name="Comma 3 5 9 2" xfId="825"/>
    <cellStyle name="Comma 3 6" xfId="826"/>
    <cellStyle name="Comma 3 6 2" xfId="827"/>
    <cellStyle name="Comma 3 6 2 2" xfId="828"/>
    <cellStyle name="Comma 3 6 2 2 2" xfId="829"/>
    <cellStyle name="Comma 3 6 2 3" xfId="830"/>
    <cellStyle name="Comma 3 6 2 3 2" xfId="831"/>
    <cellStyle name="Comma 3 6 2 4" xfId="832"/>
    <cellStyle name="Comma 3 6 3" xfId="833"/>
    <cellStyle name="Comma 3 6 3 2" xfId="834"/>
    <cellStyle name="Comma 3 6 3 3" xfId="835"/>
    <cellStyle name="Comma 3 6 4" xfId="836"/>
    <cellStyle name="Comma 3 6 4 2" xfId="837"/>
    <cellStyle name="Comma 3 6 5" xfId="838"/>
    <cellStyle name="Comma 3 6 5 2" xfId="839"/>
    <cellStyle name="Comma 3 6 6" xfId="840"/>
    <cellStyle name="Comma 3 7" xfId="841"/>
    <cellStyle name="Comma 3 7 2" xfId="842"/>
    <cellStyle name="Comma 3 7 2 2" xfId="843"/>
    <cellStyle name="Comma 3 7 3" xfId="844"/>
    <cellStyle name="Comma 3 7 3 2" xfId="845"/>
    <cellStyle name="Comma 3 7 4" xfId="846"/>
    <cellStyle name="Comma 3 8" xfId="847"/>
    <cellStyle name="Comma 3 8 2" xfId="848"/>
    <cellStyle name="Comma 3 9" xfId="849"/>
    <cellStyle name="Comma 4" xfId="850"/>
    <cellStyle name="Comma 4 10" xfId="851"/>
    <cellStyle name="Comma 4 10 2" xfId="852"/>
    <cellStyle name="Comma 4 10 2 2" xfId="853"/>
    <cellStyle name="Comma 4 10 3" xfId="854"/>
    <cellStyle name="Comma 4 10 3 2" xfId="855"/>
    <cellStyle name="Comma 4 10 4" xfId="856"/>
    <cellStyle name="Comma 4 11" xfId="857"/>
    <cellStyle name="Comma 4 11 2" xfId="858"/>
    <cellStyle name="Comma 4 11 3" xfId="859"/>
    <cellStyle name="Comma 4 12" xfId="860"/>
    <cellStyle name="Comma 4 12 2" xfId="861"/>
    <cellStyle name="Comma 4 13" xfId="862"/>
    <cellStyle name="Comma 4 13 2" xfId="863"/>
    <cellStyle name="Comma 4 14" xfId="864"/>
    <cellStyle name="Comma 4 2" xfId="865"/>
    <cellStyle name="Comma 4 2 10" xfId="866"/>
    <cellStyle name="Comma 4 2 10 2" xfId="867"/>
    <cellStyle name="Comma 4 2 11" xfId="868"/>
    <cellStyle name="Comma 4 2 11 2" xfId="869"/>
    <cellStyle name="Comma 4 2 12" xfId="870"/>
    <cellStyle name="Comma 4 2 2" xfId="871"/>
    <cellStyle name="Comma 4 2 2 10" xfId="872"/>
    <cellStyle name="Comma 4 2 2 2" xfId="873"/>
    <cellStyle name="Comma 4 2 2 2 2" xfId="874"/>
    <cellStyle name="Comma 4 2 2 2 2 2" xfId="875"/>
    <cellStyle name="Comma 4 2 2 2 2 2 2" xfId="876"/>
    <cellStyle name="Comma 4 2 2 2 2 2 3" xfId="877"/>
    <cellStyle name="Comma 4 2 2 2 2 3" xfId="878"/>
    <cellStyle name="Comma 4 2 2 2 2 3 2" xfId="879"/>
    <cellStyle name="Comma 4 2 2 2 2 4" xfId="880"/>
    <cellStyle name="Comma 4 2 2 2 2 4 2" xfId="881"/>
    <cellStyle name="Comma 4 2 2 2 2 5" xfId="882"/>
    <cellStyle name="Comma 4 2 2 2 3" xfId="883"/>
    <cellStyle name="Comma 4 2 2 2 3 2" xfId="884"/>
    <cellStyle name="Comma 4 2 2 2 3 2 2" xfId="885"/>
    <cellStyle name="Comma 4 2 2 2 3 3" xfId="886"/>
    <cellStyle name="Comma 4 2 2 2 3 3 2" xfId="887"/>
    <cellStyle name="Comma 4 2 2 2 3 4" xfId="888"/>
    <cellStyle name="Comma 4 2 2 2 4" xfId="889"/>
    <cellStyle name="Comma 4 2 2 2 4 2" xfId="890"/>
    <cellStyle name="Comma 4 2 2 2 4 3" xfId="891"/>
    <cellStyle name="Comma 4 2 2 2 5" xfId="892"/>
    <cellStyle name="Comma 4 2 2 2 5 2" xfId="893"/>
    <cellStyle name="Comma 4 2 2 2 6" xfId="894"/>
    <cellStyle name="Comma 4 2 2 2 6 2" xfId="895"/>
    <cellStyle name="Comma 4 2 2 2 7" xfId="896"/>
    <cellStyle name="Comma 4 2 2 3" xfId="897"/>
    <cellStyle name="Comma 4 2 2 3 2" xfId="898"/>
    <cellStyle name="Comma 4 2 2 3 2 2" xfId="899"/>
    <cellStyle name="Comma 4 2 2 3 2 2 2" xfId="900"/>
    <cellStyle name="Comma 4 2 2 3 2 2 3" xfId="901"/>
    <cellStyle name="Comma 4 2 2 3 2 3" xfId="902"/>
    <cellStyle name="Comma 4 2 2 3 2 3 2" xfId="903"/>
    <cellStyle name="Comma 4 2 2 3 2 4" xfId="904"/>
    <cellStyle name="Comma 4 2 2 3 2 4 2" xfId="905"/>
    <cellStyle name="Comma 4 2 2 3 2 5" xfId="906"/>
    <cellStyle name="Comma 4 2 2 3 3" xfId="907"/>
    <cellStyle name="Comma 4 2 2 3 3 2" xfId="908"/>
    <cellStyle name="Comma 4 2 2 3 3 2 2" xfId="909"/>
    <cellStyle name="Comma 4 2 2 3 3 3" xfId="910"/>
    <cellStyle name="Comma 4 2 2 3 3 3 2" xfId="911"/>
    <cellStyle name="Comma 4 2 2 3 3 4" xfId="912"/>
    <cellStyle name="Comma 4 2 2 3 4" xfId="913"/>
    <cellStyle name="Comma 4 2 2 3 4 2" xfId="914"/>
    <cellStyle name="Comma 4 2 2 3 4 3" xfId="915"/>
    <cellStyle name="Comma 4 2 2 3 5" xfId="916"/>
    <cellStyle name="Comma 4 2 2 3 5 2" xfId="917"/>
    <cellStyle name="Comma 4 2 2 3 6" xfId="918"/>
    <cellStyle name="Comma 4 2 2 3 6 2" xfId="919"/>
    <cellStyle name="Comma 4 2 2 3 7" xfId="920"/>
    <cellStyle name="Comma 4 2 2 4" xfId="921"/>
    <cellStyle name="Comma 4 2 2 4 2" xfId="922"/>
    <cellStyle name="Comma 4 2 2 4 2 2" xfId="923"/>
    <cellStyle name="Comma 4 2 2 4 2 2 2" xfId="924"/>
    <cellStyle name="Comma 4 2 2 4 2 3" xfId="925"/>
    <cellStyle name="Comma 4 2 2 4 2 3 2" xfId="926"/>
    <cellStyle name="Comma 4 2 2 4 2 4" xfId="927"/>
    <cellStyle name="Comma 4 2 2 4 3" xfId="928"/>
    <cellStyle name="Comma 4 2 2 4 3 2" xfId="929"/>
    <cellStyle name="Comma 4 2 2 4 3 3" xfId="930"/>
    <cellStyle name="Comma 4 2 2 4 4" xfId="931"/>
    <cellStyle name="Comma 4 2 2 4 4 2" xfId="932"/>
    <cellStyle name="Comma 4 2 2 4 5" xfId="933"/>
    <cellStyle name="Comma 4 2 2 4 5 2" xfId="934"/>
    <cellStyle name="Comma 4 2 2 4 6" xfId="935"/>
    <cellStyle name="Comma 4 2 2 5" xfId="936"/>
    <cellStyle name="Comma 4 2 2 5 2" xfId="937"/>
    <cellStyle name="Comma 4 2 2 5 2 2" xfId="938"/>
    <cellStyle name="Comma 4 2 2 5 3" xfId="939"/>
    <cellStyle name="Comma 4 2 2 5 3 2" xfId="940"/>
    <cellStyle name="Comma 4 2 2 5 4" xfId="941"/>
    <cellStyle name="Comma 4 2 2 6" xfId="942"/>
    <cellStyle name="Comma 4 2 2 6 2" xfId="943"/>
    <cellStyle name="Comma 4 2 2 6 2 2" xfId="944"/>
    <cellStyle name="Comma 4 2 2 6 3" xfId="945"/>
    <cellStyle name="Comma 4 2 2 6 3 2" xfId="946"/>
    <cellStyle name="Comma 4 2 2 6 4" xfId="947"/>
    <cellStyle name="Comma 4 2 2 7" xfId="948"/>
    <cellStyle name="Comma 4 2 2 7 2" xfId="949"/>
    <cellStyle name="Comma 4 2 2 7 3" xfId="950"/>
    <cellStyle name="Comma 4 2 2 8" xfId="951"/>
    <cellStyle name="Comma 4 2 2 8 2" xfId="952"/>
    <cellStyle name="Comma 4 2 2 9" xfId="953"/>
    <cellStyle name="Comma 4 2 2 9 2" xfId="954"/>
    <cellStyle name="Comma 4 2 3" xfId="955"/>
    <cellStyle name="Comma 4 2 3 2" xfId="956"/>
    <cellStyle name="Comma 4 2 3 2 2" xfId="957"/>
    <cellStyle name="Comma 4 2 3 2 2 2" xfId="958"/>
    <cellStyle name="Comma 4 2 3 2 2 2 2" xfId="959"/>
    <cellStyle name="Comma 4 2 3 2 2 2 3" xfId="960"/>
    <cellStyle name="Comma 4 2 3 2 2 3" xfId="961"/>
    <cellStyle name="Comma 4 2 3 2 2 3 2" xfId="962"/>
    <cellStyle name="Comma 4 2 3 2 2 4" xfId="963"/>
    <cellStyle name="Comma 4 2 3 2 2 4 2" xfId="964"/>
    <cellStyle name="Comma 4 2 3 2 2 5" xfId="965"/>
    <cellStyle name="Comma 4 2 3 2 3" xfId="966"/>
    <cellStyle name="Comma 4 2 3 2 3 2" xfId="967"/>
    <cellStyle name="Comma 4 2 3 2 3 2 2" xfId="968"/>
    <cellStyle name="Comma 4 2 3 2 3 3" xfId="969"/>
    <cellStyle name="Comma 4 2 3 2 3 3 2" xfId="970"/>
    <cellStyle name="Comma 4 2 3 2 3 4" xfId="971"/>
    <cellStyle name="Comma 4 2 3 2 4" xfId="972"/>
    <cellStyle name="Comma 4 2 3 2 4 2" xfId="973"/>
    <cellStyle name="Comma 4 2 3 2 4 3" xfId="974"/>
    <cellStyle name="Comma 4 2 3 2 5" xfId="975"/>
    <cellStyle name="Comma 4 2 3 2 5 2" xfId="976"/>
    <cellStyle name="Comma 4 2 3 2 6" xfId="977"/>
    <cellStyle name="Comma 4 2 3 2 6 2" xfId="978"/>
    <cellStyle name="Comma 4 2 3 2 7" xfId="979"/>
    <cellStyle name="Comma 4 2 3 3" xfId="980"/>
    <cellStyle name="Comma 4 2 3 3 2" xfId="981"/>
    <cellStyle name="Comma 4 2 3 3 2 2" xfId="982"/>
    <cellStyle name="Comma 4 2 3 3 2 3" xfId="983"/>
    <cellStyle name="Comma 4 2 3 3 3" xfId="984"/>
    <cellStyle name="Comma 4 2 3 3 3 2" xfId="985"/>
    <cellStyle name="Comma 4 2 3 3 4" xfId="986"/>
    <cellStyle name="Comma 4 2 3 3 4 2" xfId="987"/>
    <cellStyle name="Comma 4 2 3 3 5" xfId="988"/>
    <cellStyle name="Comma 4 2 3 4" xfId="989"/>
    <cellStyle name="Comma 4 2 3 4 2" xfId="990"/>
    <cellStyle name="Comma 4 2 3 4 2 2" xfId="991"/>
    <cellStyle name="Comma 4 2 3 4 3" xfId="992"/>
    <cellStyle name="Comma 4 2 3 4 3 2" xfId="993"/>
    <cellStyle name="Comma 4 2 3 4 4" xfId="994"/>
    <cellStyle name="Comma 4 2 3 5" xfId="995"/>
    <cellStyle name="Comma 4 2 3 5 2" xfId="996"/>
    <cellStyle name="Comma 4 2 3 5 3" xfId="997"/>
    <cellStyle name="Comma 4 2 3 6" xfId="998"/>
    <cellStyle name="Comma 4 2 3 6 2" xfId="999"/>
    <cellStyle name="Comma 4 2 3 7" xfId="1000"/>
    <cellStyle name="Comma 4 2 3 7 2" xfId="1001"/>
    <cellStyle name="Comma 4 2 3 8" xfId="1002"/>
    <cellStyle name="Comma 4 2 4" xfId="1003"/>
    <cellStyle name="Comma 4 2 4 2" xfId="1004"/>
    <cellStyle name="Comma 4 2 4 2 2" xfId="1005"/>
    <cellStyle name="Comma 4 2 4 2 2 2" xfId="1006"/>
    <cellStyle name="Comma 4 2 4 2 2 3" xfId="1007"/>
    <cellStyle name="Comma 4 2 4 2 3" xfId="1008"/>
    <cellStyle name="Comma 4 2 4 2 3 2" xfId="1009"/>
    <cellStyle name="Comma 4 2 4 2 4" xfId="1010"/>
    <cellStyle name="Comma 4 2 4 2 4 2" xfId="1011"/>
    <cellStyle name="Comma 4 2 4 2 5" xfId="1012"/>
    <cellStyle name="Comma 4 2 4 3" xfId="1013"/>
    <cellStyle name="Comma 4 2 4 3 2" xfId="1014"/>
    <cellStyle name="Comma 4 2 4 3 2 2" xfId="1015"/>
    <cellStyle name="Comma 4 2 4 3 3" xfId="1016"/>
    <cellStyle name="Comma 4 2 4 3 3 2" xfId="1017"/>
    <cellStyle name="Comma 4 2 4 3 4" xfId="1018"/>
    <cellStyle name="Comma 4 2 4 4" xfId="1019"/>
    <cellStyle name="Comma 4 2 4 4 2" xfId="1020"/>
    <cellStyle name="Comma 4 2 4 4 3" xfId="1021"/>
    <cellStyle name="Comma 4 2 4 5" xfId="1022"/>
    <cellStyle name="Comma 4 2 4 5 2" xfId="1023"/>
    <cellStyle name="Comma 4 2 4 6" xfId="1024"/>
    <cellStyle name="Comma 4 2 4 6 2" xfId="1025"/>
    <cellStyle name="Comma 4 2 4 7" xfId="1026"/>
    <cellStyle name="Comma 4 2 5" xfId="1027"/>
    <cellStyle name="Comma 4 2 5 2" xfId="1028"/>
    <cellStyle name="Comma 4 2 5 2 2" xfId="1029"/>
    <cellStyle name="Comma 4 2 5 2 2 2" xfId="1030"/>
    <cellStyle name="Comma 4 2 5 2 2 3" xfId="1031"/>
    <cellStyle name="Comma 4 2 5 2 3" xfId="1032"/>
    <cellStyle name="Comma 4 2 5 2 3 2" xfId="1033"/>
    <cellStyle name="Comma 4 2 5 2 4" xfId="1034"/>
    <cellStyle name="Comma 4 2 5 2 4 2" xfId="1035"/>
    <cellStyle name="Comma 4 2 5 2 5" xfId="1036"/>
    <cellStyle name="Comma 4 2 5 3" xfId="1037"/>
    <cellStyle name="Comma 4 2 5 3 2" xfId="1038"/>
    <cellStyle name="Comma 4 2 5 3 2 2" xfId="1039"/>
    <cellStyle name="Comma 4 2 5 3 3" xfId="1040"/>
    <cellStyle name="Comma 4 2 5 3 3 2" xfId="1041"/>
    <cellStyle name="Comma 4 2 5 3 4" xfId="1042"/>
    <cellStyle name="Comma 4 2 5 4" xfId="1043"/>
    <cellStyle name="Comma 4 2 5 4 2" xfId="1044"/>
    <cellStyle name="Comma 4 2 5 4 3" xfId="1045"/>
    <cellStyle name="Comma 4 2 5 5" xfId="1046"/>
    <cellStyle name="Comma 4 2 5 5 2" xfId="1047"/>
    <cellStyle name="Comma 4 2 5 6" xfId="1048"/>
    <cellStyle name="Comma 4 2 5 6 2" xfId="1049"/>
    <cellStyle name="Comma 4 2 5 7" xfId="1050"/>
    <cellStyle name="Comma 4 2 6" xfId="1051"/>
    <cellStyle name="Comma 4 2 6 2" xfId="1052"/>
    <cellStyle name="Comma 4 2 6 2 2" xfId="1053"/>
    <cellStyle name="Comma 4 2 6 2 2 2" xfId="1054"/>
    <cellStyle name="Comma 4 2 6 2 3" xfId="1055"/>
    <cellStyle name="Comma 4 2 6 2 3 2" xfId="1056"/>
    <cellStyle name="Comma 4 2 6 2 4" xfId="1057"/>
    <cellStyle name="Comma 4 2 6 3" xfId="1058"/>
    <cellStyle name="Comma 4 2 6 3 2" xfId="1059"/>
    <cellStyle name="Comma 4 2 6 3 3" xfId="1060"/>
    <cellStyle name="Comma 4 2 6 4" xfId="1061"/>
    <cellStyle name="Comma 4 2 6 4 2" xfId="1062"/>
    <cellStyle name="Comma 4 2 6 5" xfId="1063"/>
    <cellStyle name="Comma 4 2 6 5 2" xfId="1064"/>
    <cellStyle name="Comma 4 2 6 6" xfId="1065"/>
    <cellStyle name="Comma 4 2 7" xfId="1066"/>
    <cellStyle name="Comma 4 2 7 2" xfId="1067"/>
    <cellStyle name="Comma 4 2 7 2 2" xfId="1068"/>
    <cellStyle name="Comma 4 2 7 3" xfId="1069"/>
    <cellStyle name="Comma 4 2 7 3 2" xfId="1070"/>
    <cellStyle name="Comma 4 2 7 4" xfId="1071"/>
    <cellStyle name="Comma 4 2 8" xfId="1072"/>
    <cellStyle name="Comma 4 2 8 2" xfId="1073"/>
    <cellStyle name="Comma 4 2 8 2 2" xfId="1074"/>
    <cellStyle name="Comma 4 2 8 3" xfId="1075"/>
    <cellStyle name="Comma 4 2 8 3 2" xfId="1076"/>
    <cellStyle name="Comma 4 2 8 4" xfId="1077"/>
    <cellStyle name="Comma 4 2 9" xfId="1078"/>
    <cellStyle name="Comma 4 2 9 2" xfId="1079"/>
    <cellStyle name="Comma 4 2 9 3" xfId="1080"/>
    <cellStyle name="Comma 4 3" xfId="1081"/>
    <cellStyle name="Comma 4 3 10" xfId="1082"/>
    <cellStyle name="Comma 4 3 10 2" xfId="1083"/>
    <cellStyle name="Comma 4 3 11" xfId="1084"/>
    <cellStyle name="Comma 4 3 2" xfId="1085"/>
    <cellStyle name="Comma 4 3 2 2" xfId="1086"/>
    <cellStyle name="Comma 4 3 2 2 2" xfId="1087"/>
    <cellStyle name="Comma 4 3 2 2 2 2" xfId="1088"/>
    <cellStyle name="Comma 4 3 2 2 2 2 2" xfId="1089"/>
    <cellStyle name="Comma 4 3 2 2 2 2 3" xfId="1090"/>
    <cellStyle name="Comma 4 3 2 2 2 3" xfId="1091"/>
    <cellStyle name="Comma 4 3 2 2 2 3 2" xfId="1092"/>
    <cellStyle name="Comma 4 3 2 2 2 4" xfId="1093"/>
    <cellStyle name="Comma 4 3 2 2 2 4 2" xfId="1094"/>
    <cellStyle name="Comma 4 3 2 2 2 5" xfId="1095"/>
    <cellStyle name="Comma 4 3 2 2 3" xfId="1096"/>
    <cellStyle name="Comma 4 3 2 2 3 2" xfId="1097"/>
    <cellStyle name="Comma 4 3 2 2 3 2 2" xfId="1098"/>
    <cellStyle name="Comma 4 3 2 2 3 3" xfId="1099"/>
    <cellStyle name="Comma 4 3 2 2 3 3 2" xfId="1100"/>
    <cellStyle name="Comma 4 3 2 2 3 4" xfId="1101"/>
    <cellStyle name="Comma 4 3 2 2 4" xfId="1102"/>
    <cellStyle name="Comma 4 3 2 2 4 2" xfId="1103"/>
    <cellStyle name="Comma 4 3 2 2 4 3" xfId="1104"/>
    <cellStyle name="Comma 4 3 2 2 5" xfId="1105"/>
    <cellStyle name="Comma 4 3 2 2 5 2" xfId="1106"/>
    <cellStyle name="Comma 4 3 2 2 6" xfId="1107"/>
    <cellStyle name="Comma 4 3 2 2 6 2" xfId="1108"/>
    <cellStyle name="Comma 4 3 2 2 7" xfId="1109"/>
    <cellStyle name="Comma 4 3 2 3" xfId="1110"/>
    <cellStyle name="Comma 4 3 2 3 2" xfId="1111"/>
    <cellStyle name="Comma 4 3 2 3 2 2" xfId="1112"/>
    <cellStyle name="Comma 4 3 2 3 2 3" xfId="1113"/>
    <cellStyle name="Comma 4 3 2 3 3" xfId="1114"/>
    <cellStyle name="Comma 4 3 2 3 3 2" xfId="1115"/>
    <cellStyle name="Comma 4 3 2 3 4" xfId="1116"/>
    <cellStyle name="Comma 4 3 2 3 4 2" xfId="1117"/>
    <cellStyle name="Comma 4 3 2 3 5" xfId="1118"/>
    <cellStyle name="Comma 4 3 2 4" xfId="1119"/>
    <cellStyle name="Comma 4 3 2 4 2" xfId="1120"/>
    <cellStyle name="Comma 4 3 2 4 2 2" xfId="1121"/>
    <cellStyle name="Comma 4 3 2 4 3" xfId="1122"/>
    <cellStyle name="Comma 4 3 2 4 3 2" xfId="1123"/>
    <cellStyle name="Comma 4 3 2 4 4" xfId="1124"/>
    <cellStyle name="Comma 4 3 2 5" xfId="1125"/>
    <cellStyle name="Comma 4 3 2 5 2" xfId="1126"/>
    <cellStyle name="Comma 4 3 2 5 3" xfId="1127"/>
    <cellStyle name="Comma 4 3 2 6" xfId="1128"/>
    <cellStyle name="Comma 4 3 2 6 2" xfId="1129"/>
    <cellStyle name="Comma 4 3 2 7" xfId="1130"/>
    <cellStyle name="Comma 4 3 2 7 2" xfId="1131"/>
    <cellStyle name="Comma 4 3 2 8" xfId="1132"/>
    <cellStyle name="Comma 4 3 3" xfId="1133"/>
    <cellStyle name="Comma 4 3 3 2" xfId="1134"/>
    <cellStyle name="Comma 4 3 3 2 2" xfId="1135"/>
    <cellStyle name="Comma 4 3 3 2 2 2" xfId="1136"/>
    <cellStyle name="Comma 4 3 3 2 2 3" xfId="1137"/>
    <cellStyle name="Comma 4 3 3 2 3" xfId="1138"/>
    <cellStyle name="Comma 4 3 3 2 3 2" xfId="1139"/>
    <cellStyle name="Comma 4 3 3 2 4" xfId="1140"/>
    <cellStyle name="Comma 4 3 3 2 4 2" xfId="1141"/>
    <cellStyle name="Comma 4 3 3 2 5" xfId="1142"/>
    <cellStyle name="Comma 4 3 3 3" xfId="1143"/>
    <cellStyle name="Comma 4 3 3 3 2" xfId="1144"/>
    <cellStyle name="Comma 4 3 3 3 2 2" xfId="1145"/>
    <cellStyle name="Comma 4 3 3 3 3" xfId="1146"/>
    <cellStyle name="Comma 4 3 3 3 3 2" xfId="1147"/>
    <cellStyle name="Comma 4 3 3 3 4" xfId="1148"/>
    <cellStyle name="Comma 4 3 3 4" xfId="1149"/>
    <cellStyle name="Comma 4 3 3 4 2" xfId="1150"/>
    <cellStyle name="Comma 4 3 3 4 3" xfId="1151"/>
    <cellStyle name="Comma 4 3 3 5" xfId="1152"/>
    <cellStyle name="Comma 4 3 3 5 2" xfId="1153"/>
    <cellStyle name="Comma 4 3 3 6" xfId="1154"/>
    <cellStyle name="Comma 4 3 3 6 2" xfId="1155"/>
    <cellStyle name="Comma 4 3 3 7" xfId="1156"/>
    <cellStyle name="Comma 4 3 4" xfId="1157"/>
    <cellStyle name="Comma 4 3 4 2" xfId="1158"/>
    <cellStyle name="Comma 4 3 4 2 2" xfId="1159"/>
    <cellStyle name="Comma 4 3 4 2 2 2" xfId="1160"/>
    <cellStyle name="Comma 4 3 4 2 2 3" xfId="1161"/>
    <cellStyle name="Comma 4 3 4 2 3" xfId="1162"/>
    <cellStyle name="Comma 4 3 4 2 3 2" xfId="1163"/>
    <cellStyle name="Comma 4 3 4 2 4" xfId="1164"/>
    <cellStyle name="Comma 4 3 4 2 4 2" xfId="1165"/>
    <cellStyle name="Comma 4 3 4 2 5" xfId="1166"/>
    <cellStyle name="Comma 4 3 4 3" xfId="1167"/>
    <cellStyle name="Comma 4 3 4 3 2" xfId="1168"/>
    <cellStyle name="Comma 4 3 4 3 2 2" xfId="1169"/>
    <cellStyle name="Comma 4 3 4 3 3" xfId="1170"/>
    <cellStyle name="Comma 4 3 4 3 3 2" xfId="1171"/>
    <cellStyle name="Comma 4 3 4 3 4" xfId="1172"/>
    <cellStyle name="Comma 4 3 4 4" xfId="1173"/>
    <cellStyle name="Comma 4 3 4 4 2" xfId="1174"/>
    <cellStyle name="Comma 4 3 4 4 3" xfId="1175"/>
    <cellStyle name="Comma 4 3 4 5" xfId="1176"/>
    <cellStyle name="Comma 4 3 4 5 2" xfId="1177"/>
    <cellStyle name="Comma 4 3 4 6" xfId="1178"/>
    <cellStyle name="Comma 4 3 4 6 2" xfId="1179"/>
    <cellStyle name="Comma 4 3 4 7" xfId="1180"/>
    <cellStyle name="Comma 4 3 5" xfId="1181"/>
    <cellStyle name="Comma 4 3 5 2" xfId="1182"/>
    <cellStyle name="Comma 4 3 5 2 2" xfId="1183"/>
    <cellStyle name="Comma 4 3 5 2 2 2" xfId="1184"/>
    <cellStyle name="Comma 4 3 5 2 3" xfId="1185"/>
    <cellStyle name="Comma 4 3 5 2 3 2" xfId="1186"/>
    <cellStyle name="Comma 4 3 5 2 4" xfId="1187"/>
    <cellStyle name="Comma 4 3 5 3" xfId="1188"/>
    <cellStyle name="Comma 4 3 5 3 2" xfId="1189"/>
    <cellStyle name="Comma 4 3 5 3 3" xfId="1190"/>
    <cellStyle name="Comma 4 3 5 4" xfId="1191"/>
    <cellStyle name="Comma 4 3 5 4 2" xfId="1192"/>
    <cellStyle name="Comma 4 3 5 5" xfId="1193"/>
    <cellStyle name="Comma 4 3 5 5 2" xfId="1194"/>
    <cellStyle name="Comma 4 3 5 6" xfId="1195"/>
    <cellStyle name="Comma 4 3 6" xfId="1196"/>
    <cellStyle name="Comma 4 3 6 2" xfId="1197"/>
    <cellStyle name="Comma 4 3 6 2 2" xfId="1198"/>
    <cellStyle name="Comma 4 3 6 3" xfId="1199"/>
    <cellStyle name="Comma 4 3 6 3 2" xfId="1200"/>
    <cellStyle name="Comma 4 3 6 4" xfId="1201"/>
    <cellStyle name="Comma 4 3 7" xfId="1202"/>
    <cellStyle name="Comma 4 3 7 2" xfId="1203"/>
    <cellStyle name="Comma 4 3 7 2 2" xfId="1204"/>
    <cellStyle name="Comma 4 3 7 3" xfId="1205"/>
    <cellStyle name="Comma 4 3 7 3 2" xfId="1206"/>
    <cellStyle name="Comma 4 3 7 4" xfId="1207"/>
    <cellStyle name="Comma 4 3 8" xfId="1208"/>
    <cellStyle name="Comma 4 3 8 2" xfId="1209"/>
    <cellStyle name="Comma 4 3 8 3" xfId="1210"/>
    <cellStyle name="Comma 4 3 9" xfId="1211"/>
    <cellStyle name="Comma 4 3 9 2" xfId="1212"/>
    <cellStyle name="Comma 4 4" xfId="1213"/>
    <cellStyle name="Comma 4 4 10" xfId="1214"/>
    <cellStyle name="Comma 4 4 2" xfId="1215"/>
    <cellStyle name="Comma 4 4 2 2" xfId="1216"/>
    <cellStyle name="Comma 4 4 2 2 2" xfId="1217"/>
    <cellStyle name="Comma 4 4 2 2 2 2" xfId="1218"/>
    <cellStyle name="Comma 4 4 2 2 2 3" xfId="1219"/>
    <cellStyle name="Comma 4 4 2 2 3" xfId="1220"/>
    <cellStyle name="Comma 4 4 2 2 3 2" xfId="1221"/>
    <cellStyle name="Comma 4 4 2 2 4" xfId="1222"/>
    <cellStyle name="Comma 4 4 2 2 4 2" xfId="1223"/>
    <cellStyle name="Comma 4 4 2 2 5" xfId="1224"/>
    <cellStyle name="Comma 4 4 2 3" xfId="1225"/>
    <cellStyle name="Comma 4 4 2 3 2" xfId="1226"/>
    <cellStyle name="Comma 4 4 2 3 2 2" xfId="1227"/>
    <cellStyle name="Comma 4 4 2 3 3" xfId="1228"/>
    <cellStyle name="Comma 4 4 2 3 3 2" xfId="1229"/>
    <cellStyle name="Comma 4 4 2 3 4" xfId="1230"/>
    <cellStyle name="Comma 4 4 2 4" xfId="1231"/>
    <cellStyle name="Comma 4 4 2 4 2" xfId="1232"/>
    <cellStyle name="Comma 4 4 2 4 3" xfId="1233"/>
    <cellStyle name="Comma 4 4 2 5" xfId="1234"/>
    <cellStyle name="Comma 4 4 2 5 2" xfId="1235"/>
    <cellStyle name="Comma 4 4 2 6" xfId="1236"/>
    <cellStyle name="Comma 4 4 2 6 2" xfId="1237"/>
    <cellStyle name="Comma 4 4 2 7" xfId="1238"/>
    <cellStyle name="Comma 4 4 3" xfId="1239"/>
    <cellStyle name="Comma 4 4 3 2" xfId="1240"/>
    <cellStyle name="Comma 4 4 3 2 2" xfId="1241"/>
    <cellStyle name="Comma 4 4 3 2 2 2" xfId="1242"/>
    <cellStyle name="Comma 4 4 3 2 2 3" xfId="1243"/>
    <cellStyle name="Comma 4 4 3 2 3" xfId="1244"/>
    <cellStyle name="Comma 4 4 3 2 3 2" xfId="1245"/>
    <cellStyle name="Comma 4 4 3 2 4" xfId="1246"/>
    <cellStyle name="Comma 4 4 3 2 4 2" xfId="1247"/>
    <cellStyle name="Comma 4 4 3 2 5" xfId="1248"/>
    <cellStyle name="Comma 4 4 3 3" xfId="1249"/>
    <cellStyle name="Comma 4 4 3 3 2" xfId="1250"/>
    <cellStyle name="Comma 4 4 3 3 2 2" xfId="1251"/>
    <cellStyle name="Comma 4 4 3 3 3" xfId="1252"/>
    <cellStyle name="Comma 4 4 3 3 3 2" xfId="1253"/>
    <cellStyle name="Comma 4 4 3 3 4" xfId="1254"/>
    <cellStyle name="Comma 4 4 3 4" xfId="1255"/>
    <cellStyle name="Comma 4 4 3 4 2" xfId="1256"/>
    <cellStyle name="Comma 4 4 3 4 3" xfId="1257"/>
    <cellStyle name="Comma 4 4 3 5" xfId="1258"/>
    <cellStyle name="Comma 4 4 3 5 2" xfId="1259"/>
    <cellStyle name="Comma 4 4 3 6" xfId="1260"/>
    <cellStyle name="Comma 4 4 3 6 2" xfId="1261"/>
    <cellStyle name="Comma 4 4 3 7" xfId="1262"/>
    <cellStyle name="Comma 4 4 4" xfId="1263"/>
    <cellStyle name="Comma 4 4 4 2" xfId="1264"/>
    <cellStyle name="Comma 4 4 4 2 2" xfId="1265"/>
    <cellStyle name="Comma 4 4 4 2 2 2" xfId="1266"/>
    <cellStyle name="Comma 4 4 4 2 3" xfId="1267"/>
    <cellStyle name="Comma 4 4 4 2 3 2" xfId="1268"/>
    <cellStyle name="Comma 4 4 4 2 4" xfId="1269"/>
    <cellStyle name="Comma 4 4 4 3" xfId="1270"/>
    <cellStyle name="Comma 4 4 4 3 2" xfId="1271"/>
    <cellStyle name="Comma 4 4 4 3 3" xfId="1272"/>
    <cellStyle name="Comma 4 4 4 4" xfId="1273"/>
    <cellStyle name="Comma 4 4 4 4 2" xfId="1274"/>
    <cellStyle name="Comma 4 4 4 5" xfId="1275"/>
    <cellStyle name="Comma 4 4 4 5 2" xfId="1276"/>
    <cellStyle name="Comma 4 4 4 6" xfId="1277"/>
    <cellStyle name="Comma 4 4 5" xfId="1278"/>
    <cellStyle name="Comma 4 4 5 2" xfId="1279"/>
    <cellStyle name="Comma 4 4 5 2 2" xfId="1280"/>
    <cellStyle name="Comma 4 4 5 3" xfId="1281"/>
    <cellStyle name="Comma 4 4 5 3 2" xfId="1282"/>
    <cellStyle name="Comma 4 4 5 4" xfId="1283"/>
    <cellStyle name="Comma 4 4 6" xfId="1284"/>
    <cellStyle name="Comma 4 4 6 2" xfId="1285"/>
    <cellStyle name="Comma 4 4 6 2 2" xfId="1286"/>
    <cellStyle name="Comma 4 4 6 3" xfId="1287"/>
    <cellStyle name="Comma 4 4 6 3 2" xfId="1288"/>
    <cellStyle name="Comma 4 4 6 4" xfId="1289"/>
    <cellStyle name="Comma 4 4 7" xfId="1290"/>
    <cellStyle name="Comma 4 4 7 2" xfId="1291"/>
    <cellStyle name="Comma 4 4 7 3" xfId="1292"/>
    <cellStyle name="Comma 4 4 8" xfId="1293"/>
    <cellStyle name="Comma 4 4 8 2" xfId="1294"/>
    <cellStyle name="Comma 4 4 9" xfId="1295"/>
    <cellStyle name="Comma 4 4 9 2" xfId="1296"/>
    <cellStyle name="Comma 4 5" xfId="1297"/>
    <cellStyle name="Comma 4 5 2" xfId="1298"/>
    <cellStyle name="Comma 4 5 2 2" xfId="1299"/>
    <cellStyle name="Comma 4 5 2 2 2" xfId="1300"/>
    <cellStyle name="Comma 4 5 2 2 2 2" xfId="1301"/>
    <cellStyle name="Comma 4 5 2 2 2 3" xfId="1302"/>
    <cellStyle name="Comma 4 5 2 2 3" xfId="1303"/>
    <cellStyle name="Comma 4 5 2 2 3 2" xfId="1304"/>
    <cellStyle name="Comma 4 5 2 2 4" xfId="1305"/>
    <cellStyle name="Comma 4 5 2 2 4 2" xfId="1306"/>
    <cellStyle name="Comma 4 5 2 2 5" xfId="1307"/>
    <cellStyle name="Comma 4 5 2 3" xfId="1308"/>
    <cellStyle name="Comma 4 5 2 3 2" xfId="1309"/>
    <cellStyle name="Comma 4 5 2 3 2 2" xfId="1310"/>
    <cellStyle name="Comma 4 5 2 3 3" xfId="1311"/>
    <cellStyle name="Comma 4 5 2 3 3 2" xfId="1312"/>
    <cellStyle name="Comma 4 5 2 3 4" xfId="1313"/>
    <cellStyle name="Comma 4 5 2 4" xfId="1314"/>
    <cellStyle name="Comma 4 5 2 4 2" xfId="1315"/>
    <cellStyle name="Comma 4 5 2 4 3" xfId="1316"/>
    <cellStyle name="Comma 4 5 2 5" xfId="1317"/>
    <cellStyle name="Comma 4 5 2 5 2" xfId="1318"/>
    <cellStyle name="Comma 4 5 2 6" xfId="1319"/>
    <cellStyle name="Comma 4 5 2 6 2" xfId="1320"/>
    <cellStyle name="Comma 4 5 2 7" xfId="1321"/>
    <cellStyle name="Comma 4 5 3" xfId="1322"/>
    <cellStyle name="Comma 4 5 3 2" xfId="1323"/>
    <cellStyle name="Comma 4 5 3 2 2" xfId="1324"/>
    <cellStyle name="Comma 4 5 3 2 3" xfId="1325"/>
    <cellStyle name="Comma 4 5 3 3" xfId="1326"/>
    <cellStyle name="Comma 4 5 3 3 2" xfId="1327"/>
    <cellStyle name="Comma 4 5 3 4" xfId="1328"/>
    <cellStyle name="Comma 4 5 3 4 2" xfId="1329"/>
    <cellStyle name="Comma 4 5 3 5" xfId="1330"/>
    <cellStyle name="Comma 4 5 4" xfId="1331"/>
    <cellStyle name="Comma 4 5 4 2" xfId="1332"/>
    <cellStyle name="Comma 4 5 4 2 2" xfId="1333"/>
    <cellStyle name="Comma 4 5 4 3" xfId="1334"/>
    <cellStyle name="Comma 4 5 4 3 2" xfId="1335"/>
    <cellStyle name="Comma 4 5 4 4" xfId="1336"/>
    <cellStyle name="Comma 4 5 5" xfId="1337"/>
    <cellStyle name="Comma 4 5 5 2" xfId="1338"/>
    <cellStyle name="Comma 4 5 5 3" xfId="1339"/>
    <cellStyle name="Comma 4 5 6" xfId="1340"/>
    <cellStyle name="Comma 4 5 6 2" xfId="1341"/>
    <cellStyle name="Comma 4 5 7" xfId="1342"/>
    <cellStyle name="Comma 4 5 7 2" xfId="1343"/>
    <cellStyle name="Comma 4 5 8" xfId="1344"/>
    <cellStyle name="Comma 4 6" xfId="1345"/>
    <cellStyle name="Comma 4 6 2" xfId="1346"/>
    <cellStyle name="Comma 4 6 2 2" xfId="1347"/>
    <cellStyle name="Comma 4 6 2 2 2" xfId="1348"/>
    <cellStyle name="Comma 4 6 2 2 3" xfId="1349"/>
    <cellStyle name="Comma 4 6 2 3" xfId="1350"/>
    <cellStyle name="Comma 4 6 2 3 2" xfId="1351"/>
    <cellStyle name="Comma 4 6 2 4" xfId="1352"/>
    <cellStyle name="Comma 4 6 2 4 2" xfId="1353"/>
    <cellStyle name="Comma 4 6 2 5" xfId="1354"/>
    <cellStyle name="Comma 4 6 3" xfId="1355"/>
    <cellStyle name="Comma 4 6 3 2" xfId="1356"/>
    <cellStyle name="Comma 4 6 3 2 2" xfId="1357"/>
    <cellStyle name="Comma 4 6 3 3" xfId="1358"/>
    <cellStyle name="Comma 4 6 3 3 2" xfId="1359"/>
    <cellStyle name="Comma 4 6 3 4" xfId="1360"/>
    <cellStyle name="Comma 4 6 4" xfId="1361"/>
    <cellStyle name="Comma 4 6 4 2" xfId="1362"/>
    <cellStyle name="Comma 4 6 4 3" xfId="1363"/>
    <cellStyle name="Comma 4 6 5" xfId="1364"/>
    <cellStyle name="Comma 4 6 5 2" xfId="1365"/>
    <cellStyle name="Comma 4 6 6" xfId="1366"/>
    <cellStyle name="Comma 4 6 6 2" xfId="1367"/>
    <cellStyle name="Comma 4 6 7" xfId="1368"/>
    <cellStyle name="Comma 4 7" xfId="1369"/>
    <cellStyle name="Comma 4 7 2" xfId="1370"/>
    <cellStyle name="Comma 4 7 2 2" xfId="1371"/>
    <cellStyle name="Comma 4 7 2 2 2" xfId="1372"/>
    <cellStyle name="Comma 4 7 2 2 3" xfId="1373"/>
    <cellStyle name="Comma 4 7 2 3" xfId="1374"/>
    <cellStyle name="Comma 4 7 2 3 2" xfId="1375"/>
    <cellStyle name="Comma 4 7 2 4" xfId="1376"/>
    <cellStyle name="Comma 4 7 2 4 2" xfId="1377"/>
    <cellStyle name="Comma 4 7 2 5" xfId="1378"/>
    <cellStyle name="Comma 4 7 3" xfId="1379"/>
    <cellStyle name="Comma 4 7 3 2" xfId="1380"/>
    <cellStyle name="Comma 4 7 3 2 2" xfId="1381"/>
    <cellStyle name="Comma 4 7 3 3" xfId="1382"/>
    <cellStyle name="Comma 4 7 3 3 2" xfId="1383"/>
    <cellStyle name="Comma 4 7 3 4" xfId="1384"/>
    <cellStyle name="Comma 4 7 4" xfId="1385"/>
    <cellStyle name="Comma 4 7 4 2" xfId="1386"/>
    <cellStyle name="Comma 4 7 4 3" xfId="1387"/>
    <cellStyle name="Comma 4 7 5" xfId="1388"/>
    <cellStyle name="Comma 4 7 5 2" xfId="1389"/>
    <cellStyle name="Comma 4 7 6" xfId="1390"/>
    <cellStyle name="Comma 4 7 6 2" xfId="1391"/>
    <cellStyle name="Comma 4 7 7" xfId="1392"/>
    <cellStyle name="Comma 4 8" xfId="1393"/>
    <cellStyle name="Comma 4 8 2" xfId="1394"/>
    <cellStyle name="Comma 4 8 2 2" xfId="1395"/>
    <cellStyle name="Comma 4 8 2 2 2" xfId="1396"/>
    <cellStyle name="Comma 4 8 2 3" xfId="1397"/>
    <cellStyle name="Comma 4 8 2 3 2" xfId="1398"/>
    <cellStyle name="Comma 4 8 2 4" xfId="1399"/>
    <cellStyle name="Comma 4 8 3" xfId="1400"/>
    <cellStyle name="Comma 4 8 3 2" xfId="1401"/>
    <cellStyle name="Comma 4 8 3 3" xfId="1402"/>
    <cellStyle name="Comma 4 8 4" xfId="1403"/>
    <cellStyle name="Comma 4 8 4 2" xfId="1404"/>
    <cellStyle name="Comma 4 8 5" xfId="1405"/>
    <cellStyle name="Comma 4 8 5 2" xfId="1406"/>
    <cellStyle name="Comma 4 8 6" xfId="1407"/>
    <cellStyle name="Comma 4 9" xfId="1408"/>
    <cellStyle name="Comma 4 9 2" xfId="1409"/>
    <cellStyle name="Comma 4 9 2 2" xfId="1410"/>
    <cellStyle name="Comma 4 9 3" xfId="1411"/>
    <cellStyle name="Comma 4 9 3 2" xfId="1412"/>
    <cellStyle name="Comma 4 9 4" xfId="1413"/>
    <cellStyle name="Comma 5" xfId="1414"/>
    <cellStyle name="Comma 6" xfId="1415"/>
    <cellStyle name="Comma 7" xfId="10"/>
    <cellStyle name="Currency 2" xfId="1416"/>
    <cellStyle name="Currency 3" xfId="1417"/>
    <cellStyle name="Currency 4" xfId="1418"/>
    <cellStyle name="Currency 5" xfId="1419"/>
    <cellStyle name="Explanatory Text 2" xfId="1420"/>
    <cellStyle name="Good 2" xfId="1421"/>
    <cellStyle name="Heading 1 2" xfId="1422"/>
    <cellStyle name="Heading 2 2" xfId="1423"/>
    <cellStyle name="Heading 3 2" xfId="1424"/>
    <cellStyle name="Heading 4 2" xfId="1425"/>
    <cellStyle name="Highlight" xfId="1426"/>
    <cellStyle name="Input 2" xfId="1427"/>
    <cellStyle name="Linked Cell 2" xfId="1428"/>
    <cellStyle name="Neutral 2" xfId="1429"/>
    <cellStyle name="Normal" xfId="0" builtinId="0"/>
    <cellStyle name="Normal 10" xfId="1430"/>
    <cellStyle name="Normal 11" xfId="1431"/>
    <cellStyle name="Normal 11 2" xfId="1432"/>
    <cellStyle name="Normal 12" xfId="1433"/>
    <cellStyle name="Normal 13" xfId="1434"/>
    <cellStyle name="Normal 13 2" xfId="1435"/>
    <cellStyle name="Normal 14" xfId="1436"/>
    <cellStyle name="Normal 15" xfId="9"/>
    <cellStyle name="Normal 2" xfId="14"/>
    <cellStyle name="Normal 2 10" xfId="1437"/>
    <cellStyle name="Normal 2 10 2" xfId="1438"/>
    <cellStyle name="Normal 2 11" xfId="1439"/>
    <cellStyle name="Normal 2 2" xfId="1440"/>
    <cellStyle name="Normal 2 3" xfId="1441"/>
    <cellStyle name="Normal 2 3 10" xfId="8937"/>
    <cellStyle name="Normal 2 3 10 2" xfId="9449"/>
    <cellStyle name="Normal 2 3 11" xfId="9193"/>
    <cellStyle name="Normal 2 3 2" xfId="1442"/>
    <cellStyle name="Normal 2 3 2 10" xfId="9194"/>
    <cellStyle name="Normal 2 3 2 2" xfId="1443"/>
    <cellStyle name="Normal 2 3 2 2 2" xfId="1444"/>
    <cellStyle name="Normal 2 3 2 2 2 2" xfId="1445"/>
    <cellStyle name="Normal 2 3 2 2 2 2 2" xfId="8743"/>
    <cellStyle name="Normal 2 3 2 2 2 2 2 2" xfId="8871"/>
    <cellStyle name="Normal 2 3 2 2 2 2 2 2 2" xfId="9127"/>
    <cellStyle name="Normal 2 3 2 2 2 2 2 2 2 2" xfId="9639"/>
    <cellStyle name="Normal 2 3 2 2 2 2 2 2 3" xfId="9383"/>
    <cellStyle name="Normal 2 3 2 2 2 2 2 3" xfId="8999"/>
    <cellStyle name="Normal 2 3 2 2 2 2 2 3 2" xfId="9511"/>
    <cellStyle name="Normal 2 3 2 2 2 2 2 4" xfId="9255"/>
    <cellStyle name="Normal 2 3 2 2 2 2 3" xfId="8775"/>
    <cellStyle name="Normal 2 3 2 2 2 2 3 2" xfId="8903"/>
    <cellStyle name="Normal 2 3 2 2 2 2 3 2 2" xfId="9159"/>
    <cellStyle name="Normal 2 3 2 2 2 2 3 2 2 2" xfId="9671"/>
    <cellStyle name="Normal 2 3 2 2 2 2 3 2 3" xfId="9415"/>
    <cellStyle name="Normal 2 3 2 2 2 2 3 3" xfId="9031"/>
    <cellStyle name="Normal 2 3 2 2 2 2 3 3 2" xfId="9543"/>
    <cellStyle name="Normal 2 3 2 2 2 2 3 4" xfId="9287"/>
    <cellStyle name="Normal 2 3 2 2 2 2 4" xfId="8807"/>
    <cellStyle name="Normal 2 3 2 2 2 2 4 2" xfId="8935"/>
    <cellStyle name="Normal 2 3 2 2 2 2 4 2 2" xfId="9191"/>
    <cellStyle name="Normal 2 3 2 2 2 2 4 2 2 2" xfId="9703"/>
    <cellStyle name="Normal 2 3 2 2 2 2 4 2 3" xfId="9447"/>
    <cellStyle name="Normal 2 3 2 2 2 2 4 3" xfId="9063"/>
    <cellStyle name="Normal 2 3 2 2 2 2 4 3 2" xfId="9575"/>
    <cellStyle name="Normal 2 3 2 2 2 2 4 4" xfId="9319"/>
    <cellStyle name="Normal 2 3 2 2 2 2 5" xfId="8813"/>
    <cellStyle name="Normal 2 3 2 2 2 2 5 2" xfId="9069"/>
    <cellStyle name="Normal 2 3 2 2 2 2 5 2 2" xfId="9581"/>
    <cellStyle name="Normal 2 3 2 2 2 2 5 3" xfId="9325"/>
    <cellStyle name="Normal 2 3 2 2 2 2 6" xfId="8941"/>
    <cellStyle name="Normal 2 3 2 2 2 2 6 2" xfId="9453"/>
    <cellStyle name="Normal 2 3 2 2 2 2 7" xfId="9197"/>
    <cellStyle name="Normal 2 3 2 2 2 3" xfId="8727"/>
    <cellStyle name="Normal 2 3 2 2 2 3 2" xfId="8855"/>
    <cellStyle name="Normal 2 3 2 2 2 3 2 2" xfId="9111"/>
    <cellStyle name="Normal 2 3 2 2 2 3 2 2 2" xfId="9623"/>
    <cellStyle name="Normal 2 3 2 2 2 3 2 3" xfId="9367"/>
    <cellStyle name="Normal 2 3 2 2 2 3 3" xfId="8983"/>
    <cellStyle name="Normal 2 3 2 2 2 3 3 2" xfId="9495"/>
    <cellStyle name="Normal 2 3 2 2 2 3 4" xfId="9239"/>
    <cellStyle name="Normal 2 3 2 2 2 4" xfId="8759"/>
    <cellStyle name="Normal 2 3 2 2 2 4 2" xfId="8887"/>
    <cellStyle name="Normal 2 3 2 2 2 4 2 2" xfId="9143"/>
    <cellStyle name="Normal 2 3 2 2 2 4 2 2 2" xfId="9655"/>
    <cellStyle name="Normal 2 3 2 2 2 4 2 3" xfId="9399"/>
    <cellStyle name="Normal 2 3 2 2 2 4 3" xfId="9015"/>
    <cellStyle name="Normal 2 3 2 2 2 4 3 2" xfId="9527"/>
    <cellStyle name="Normal 2 3 2 2 2 4 4" xfId="9271"/>
    <cellStyle name="Normal 2 3 2 2 2 5" xfId="8791"/>
    <cellStyle name="Normal 2 3 2 2 2 5 2" xfId="8919"/>
    <cellStyle name="Normal 2 3 2 2 2 5 2 2" xfId="9175"/>
    <cellStyle name="Normal 2 3 2 2 2 5 2 2 2" xfId="9687"/>
    <cellStyle name="Normal 2 3 2 2 2 5 2 3" xfId="9431"/>
    <cellStyle name="Normal 2 3 2 2 2 5 3" xfId="9047"/>
    <cellStyle name="Normal 2 3 2 2 2 5 3 2" xfId="9559"/>
    <cellStyle name="Normal 2 3 2 2 2 5 4" xfId="9303"/>
    <cellStyle name="Normal 2 3 2 2 2 6" xfId="8812"/>
    <cellStyle name="Normal 2 3 2 2 2 6 2" xfId="9068"/>
    <cellStyle name="Normal 2 3 2 2 2 6 2 2" xfId="9580"/>
    <cellStyle name="Normal 2 3 2 2 2 6 3" xfId="9324"/>
    <cellStyle name="Normal 2 3 2 2 2 7" xfId="8940"/>
    <cellStyle name="Normal 2 3 2 2 2 7 2" xfId="9452"/>
    <cellStyle name="Normal 2 3 2 2 2 8" xfId="9196"/>
    <cellStyle name="Normal 2 3 2 2 3" xfId="1446"/>
    <cellStyle name="Normal 2 3 2 2 3 2" xfId="8735"/>
    <cellStyle name="Normal 2 3 2 2 3 2 2" xfId="8863"/>
    <cellStyle name="Normal 2 3 2 2 3 2 2 2" xfId="9119"/>
    <cellStyle name="Normal 2 3 2 2 3 2 2 2 2" xfId="9631"/>
    <cellStyle name="Normal 2 3 2 2 3 2 2 3" xfId="9375"/>
    <cellStyle name="Normal 2 3 2 2 3 2 3" xfId="8991"/>
    <cellStyle name="Normal 2 3 2 2 3 2 3 2" xfId="9503"/>
    <cellStyle name="Normal 2 3 2 2 3 2 4" xfId="9247"/>
    <cellStyle name="Normal 2 3 2 2 3 3" xfId="8767"/>
    <cellStyle name="Normal 2 3 2 2 3 3 2" xfId="8895"/>
    <cellStyle name="Normal 2 3 2 2 3 3 2 2" xfId="9151"/>
    <cellStyle name="Normal 2 3 2 2 3 3 2 2 2" xfId="9663"/>
    <cellStyle name="Normal 2 3 2 2 3 3 2 3" xfId="9407"/>
    <cellStyle name="Normal 2 3 2 2 3 3 3" xfId="9023"/>
    <cellStyle name="Normal 2 3 2 2 3 3 3 2" xfId="9535"/>
    <cellStyle name="Normal 2 3 2 2 3 3 4" xfId="9279"/>
    <cellStyle name="Normal 2 3 2 2 3 4" xfId="8799"/>
    <cellStyle name="Normal 2 3 2 2 3 4 2" xfId="8927"/>
    <cellStyle name="Normal 2 3 2 2 3 4 2 2" xfId="9183"/>
    <cellStyle name="Normal 2 3 2 2 3 4 2 2 2" xfId="9695"/>
    <cellStyle name="Normal 2 3 2 2 3 4 2 3" xfId="9439"/>
    <cellStyle name="Normal 2 3 2 2 3 4 3" xfId="9055"/>
    <cellStyle name="Normal 2 3 2 2 3 4 3 2" xfId="9567"/>
    <cellStyle name="Normal 2 3 2 2 3 4 4" xfId="9311"/>
    <cellStyle name="Normal 2 3 2 2 3 5" xfId="8814"/>
    <cellStyle name="Normal 2 3 2 2 3 5 2" xfId="9070"/>
    <cellStyle name="Normal 2 3 2 2 3 5 2 2" xfId="9582"/>
    <cellStyle name="Normal 2 3 2 2 3 5 3" xfId="9326"/>
    <cellStyle name="Normal 2 3 2 2 3 6" xfId="8942"/>
    <cellStyle name="Normal 2 3 2 2 3 6 2" xfId="9454"/>
    <cellStyle name="Normal 2 3 2 2 3 7" xfId="9198"/>
    <cellStyle name="Normal 2 3 2 2 4" xfId="8719"/>
    <cellStyle name="Normal 2 3 2 2 4 2" xfId="8847"/>
    <cellStyle name="Normal 2 3 2 2 4 2 2" xfId="9103"/>
    <cellStyle name="Normal 2 3 2 2 4 2 2 2" xfId="9615"/>
    <cellStyle name="Normal 2 3 2 2 4 2 3" xfId="9359"/>
    <cellStyle name="Normal 2 3 2 2 4 3" xfId="8975"/>
    <cellStyle name="Normal 2 3 2 2 4 3 2" xfId="9487"/>
    <cellStyle name="Normal 2 3 2 2 4 4" xfId="9231"/>
    <cellStyle name="Normal 2 3 2 2 5" xfId="8751"/>
    <cellStyle name="Normal 2 3 2 2 5 2" xfId="8879"/>
    <cellStyle name="Normal 2 3 2 2 5 2 2" xfId="9135"/>
    <cellStyle name="Normal 2 3 2 2 5 2 2 2" xfId="9647"/>
    <cellStyle name="Normal 2 3 2 2 5 2 3" xfId="9391"/>
    <cellStyle name="Normal 2 3 2 2 5 3" xfId="9007"/>
    <cellStyle name="Normal 2 3 2 2 5 3 2" xfId="9519"/>
    <cellStyle name="Normal 2 3 2 2 5 4" xfId="9263"/>
    <cellStyle name="Normal 2 3 2 2 6" xfId="8783"/>
    <cellStyle name="Normal 2 3 2 2 6 2" xfId="8911"/>
    <cellStyle name="Normal 2 3 2 2 6 2 2" xfId="9167"/>
    <cellStyle name="Normal 2 3 2 2 6 2 2 2" xfId="9679"/>
    <cellStyle name="Normal 2 3 2 2 6 2 3" xfId="9423"/>
    <cellStyle name="Normal 2 3 2 2 6 3" xfId="9039"/>
    <cellStyle name="Normal 2 3 2 2 6 3 2" xfId="9551"/>
    <cellStyle name="Normal 2 3 2 2 6 4" xfId="9295"/>
    <cellStyle name="Normal 2 3 2 2 7" xfId="8811"/>
    <cellStyle name="Normal 2 3 2 2 7 2" xfId="9067"/>
    <cellStyle name="Normal 2 3 2 2 7 2 2" xfId="9579"/>
    <cellStyle name="Normal 2 3 2 2 7 3" xfId="9323"/>
    <cellStyle name="Normal 2 3 2 2 8" xfId="8939"/>
    <cellStyle name="Normal 2 3 2 2 8 2" xfId="9451"/>
    <cellStyle name="Normal 2 3 2 2 9" xfId="9195"/>
    <cellStyle name="Normal 2 3 2 3" xfId="1447"/>
    <cellStyle name="Normal 2 3 2 3 2" xfId="1448"/>
    <cellStyle name="Normal 2 3 2 3 2 2" xfId="8739"/>
    <cellStyle name="Normal 2 3 2 3 2 2 2" xfId="8867"/>
    <cellStyle name="Normal 2 3 2 3 2 2 2 2" xfId="9123"/>
    <cellStyle name="Normal 2 3 2 3 2 2 2 2 2" xfId="9635"/>
    <cellStyle name="Normal 2 3 2 3 2 2 2 3" xfId="9379"/>
    <cellStyle name="Normal 2 3 2 3 2 2 3" xfId="8995"/>
    <cellStyle name="Normal 2 3 2 3 2 2 3 2" xfId="9507"/>
    <cellStyle name="Normal 2 3 2 3 2 2 4" xfId="9251"/>
    <cellStyle name="Normal 2 3 2 3 2 3" xfId="8771"/>
    <cellStyle name="Normal 2 3 2 3 2 3 2" xfId="8899"/>
    <cellStyle name="Normal 2 3 2 3 2 3 2 2" xfId="9155"/>
    <cellStyle name="Normal 2 3 2 3 2 3 2 2 2" xfId="9667"/>
    <cellStyle name="Normal 2 3 2 3 2 3 2 3" xfId="9411"/>
    <cellStyle name="Normal 2 3 2 3 2 3 3" xfId="9027"/>
    <cellStyle name="Normal 2 3 2 3 2 3 3 2" xfId="9539"/>
    <cellStyle name="Normal 2 3 2 3 2 3 4" xfId="9283"/>
    <cellStyle name="Normal 2 3 2 3 2 4" xfId="8803"/>
    <cellStyle name="Normal 2 3 2 3 2 4 2" xfId="8931"/>
    <cellStyle name="Normal 2 3 2 3 2 4 2 2" xfId="9187"/>
    <cellStyle name="Normal 2 3 2 3 2 4 2 2 2" xfId="9699"/>
    <cellStyle name="Normal 2 3 2 3 2 4 2 3" xfId="9443"/>
    <cellStyle name="Normal 2 3 2 3 2 4 3" xfId="9059"/>
    <cellStyle name="Normal 2 3 2 3 2 4 3 2" xfId="9571"/>
    <cellStyle name="Normal 2 3 2 3 2 4 4" xfId="9315"/>
    <cellStyle name="Normal 2 3 2 3 2 5" xfId="8816"/>
    <cellStyle name="Normal 2 3 2 3 2 5 2" xfId="9072"/>
    <cellStyle name="Normal 2 3 2 3 2 5 2 2" xfId="9584"/>
    <cellStyle name="Normal 2 3 2 3 2 5 3" xfId="9328"/>
    <cellStyle name="Normal 2 3 2 3 2 6" xfId="8944"/>
    <cellStyle name="Normal 2 3 2 3 2 6 2" xfId="9456"/>
    <cellStyle name="Normal 2 3 2 3 2 7" xfId="9200"/>
    <cellStyle name="Normal 2 3 2 3 3" xfId="8723"/>
    <cellStyle name="Normal 2 3 2 3 3 2" xfId="8851"/>
    <cellStyle name="Normal 2 3 2 3 3 2 2" xfId="9107"/>
    <cellStyle name="Normal 2 3 2 3 3 2 2 2" xfId="9619"/>
    <cellStyle name="Normal 2 3 2 3 3 2 3" xfId="9363"/>
    <cellStyle name="Normal 2 3 2 3 3 3" xfId="8979"/>
    <cellStyle name="Normal 2 3 2 3 3 3 2" xfId="9491"/>
    <cellStyle name="Normal 2 3 2 3 3 4" xfId="9235"/>
    <cellStyle name="Normal 2 3 2 3 4" xfId="8755"/>
    <cellStyle name="Normal 2 3 2 3 4 2" xfId="8883"/>
    <cellStyle name="Normal 2 3 2 3 4 2 2" xfId="9139"/>
    <cellStyle name="Normal 2 3 2 3 4 2 2 2" xfId="9651"/>
    <cellStyle name="Normal 2 3 2 3 4 2 3" xfId="9395"/>
    <cellStyle name="Normal 2 3 2 3 4 3" xfId="9011"/>
    <cellStyle name="Normal 2 3 2 3 4 3 2" xfId="9523"/>
    <cellStyle name="Normal 2 3 2 3 4 4" xfId="9267"/>
    <cellStyle name="Normal 2 3 2 3 5" xfId="8787"/>
    <cellStyle name="Normal 2 3 2 3 5 2" xfId="8915"/>
    <cellStyle name="Normal 2 3 2 3 5 2 2" xfId="9171"/>
    <cellStyle name="Normal 2 3 2 3 5 2 2 2" xfId="9683"/>
    <cellStyle name="Normal 2 3 2 3 5 2 3" xfId="9427"/>
    <cellStyle name="Normal 2 3 2 3 5 3" xfId="9043"/>
    <cellStyle name="Normal 2 3 2 3 5 3 2" xfId="9555"/>
    <cellStyle name="Normal 2 3 2 3 5 4" xfId="9299"/>
    <cellStyle name="Normal 2 3 2 3 6" xfId="8815"/>
    <cellStyle name="Normal 2 3 2 3 6 2" xfId="9071"/>
    <cellStyle name="Normal 2 3 2 3 6 2 2" xfId="9583"/>
    <cellStyle name="Normal 2 3 2 3 6 3" xfId="9327"/>
    <cellStyle name="Normal 2 3 2 3 7" xfId="8943"/>
    <cellStyle name="Normal 2 3 2 3 7 2" xfId="9455"/>
    <cellStyle name="Normal 2 3 2 3 8" xfId="9199"/>
    <cellStyle name="Normal 2 3 2 4" xfId="1449"/>
    <cellStyle name="Normal 2 3 2 4 2" xfId="8731"/>
    <cellStyle name="Normal 2 3 2 4 2 2" xfId="8859"/>
    <cellStyle name="Normal 2 3 2 4 2 2 2" xfId="9115"/>
    <cellStyle name="Normal 2 3 2 4 2 2 2 2" xfId="9627"/>
    <cellStyle name="Normal 2 3 2 4 2 2 3" xfId="9371"/>
    <cellStyle name="Normal 2 3 2 4 2 3" xfId="8987"/>
    <cellStyle name="Normal 2 3 2 4 2 3 2" xfId="9499"/>
    <cellStyle name="Normal 2 3 2 4 2 4" xfId="9243"/>
    <cellStyle name="Normal 2 3 2 4 3" xfId="8763"/>
    <cellStyle name="Normal 2 3 2 4 3 2" xfId="8891"/>
    <cellStyle name="Normal 2 3 2 4 3 2 2" xfId="9147"/>
    <cellStyle name="Normal 2 3 2 4 3 2 2 2" xfId="9659"/>
    <cellStyle name="Normal 2 3 2 4 3 2 3" xfId="9403"/>
    <cellStyle name="Normal 2 3 2 4 3 3" xfId="9019"/>
    <cellStyle name="Normal 2 3 2 4 3 3 2" xfId="9531"/>
    <cellStyle name="Normal 2 3 2 4 3 4" xfId="9275"/>
    <cellStyle name="Normal 2 3 2 4 4" xfId="8795"/>
    <cellStyle name="Normal 2 3 2 4 4 2" xfId="8923"/>
    <cellStyle name="Normal 2 3 2 4 4 2 2" xfId="9179"/>
    <cellStyle name="Normal 2 3 2 4 4 2 2 2" xfId="9691"/>
    <cellStyle name="Normal 2 3 2 4 4 2 3" xfId="9435"/>
    <cellStyle name="Normal 2 3 2 4 4 3" xfId="9051"/>
    <cellStyle name="Normal 2 3 2 4 4 3 2" xfId="9563"/>
    <cellStyle name="Normal 2 3 2 4 4 4" xfId="9307"/>
    <cellStyle name="Normal 2 3 2 4 5" xfId="8817"/>
    <cellStyle name="Normal 2 3 2 4 5 2" xfId="9073"/>
    <cellStyle name="Normal 2 3 2 4 5 2 2" xfId="9585"/>
    <cellStyle name="Normal 2 3 2 4 5 3" xfId="9329"/>
    <cellStyle name="Normal 2 3 2 4 6" xfId="8945"/>
    <cellStyle name="Normal 2 3 2 4 6 2" xfId="9457"/>
    <cellStyle name="Normal 2 3 2 4 7" xfId="9201"/>
    <cellStyle name="Normal 2 3 2 5" xfId="8715"/>
    <cellStyle name="Normal 2 3 2 5 2" xfId="8843"/>
    <cellStyle name="Normal 2 3 2 5 2 2" xfId="9099"/>
    <cellStyle name="Normal 2 3 2 5 2 2 2" xfId="9611"/>
    <cellStyle name="Normal 2 3 2 5 2 3" xfId="9355"/>
    <cellStyle name="Normal 2 3 2 5 3" xfId="8971"/>
    <cellStyle name="Normal 2 3 2 5 3 2" xfId="9483"/>
    <cellStyle name="Normal 2 3 2 5 4" xfId="9227"/>
    <cellStyle name="Normal 2 3 2 6" xfId="8747"/>
    <cellStyle name="Normal 2 3 2 6 2" xfId="8875"/>
    <cellStyle name="Normal 2 3 2 6 2 2" xfId="9131"/>
    <cellStyle name="Normal 2 3 2 6 2 2 2" xfId="9643"/>
    <cellStyle name="Normal 2 3 2 6 2 3" xfId="9387"/>
    <cellStyle name="Normal 2 3 2 6 3" xfId="9003"/>
    <cellStyle name="Normal 2 3 2 6 3 2" xfId="9515"/>
    <cellStyle name="Normal 2 3 2 6 4" xfId="9259"/>
    <cellStyle name="Normal 2 3 2 7" xfId="8779"/>
    <cellStyle name="Normal 2 3 2 7 2" xfId="8907"/>
    <cellStyle name="Normal 2 3 2 7 2 2" xfId="9163"/>
    <cellStyle name="Normal 2 3 2 7 2 2 2" xfId="9675"/>
    <cellStyle name="Normal 2 3 2 7 2 3" xfId="9419"/>
    <cellStyle name="Normal 2 3 2 7 3" xfId="9035"/>
    <cellStyle name="Normal 2 3 2 7 3 2" xfId="9547"/>
    <cellStyle name="Normal 2 3 2 7 4" xfId="9291"/>
    <cellStyle name="Normal 2 3 2 8" xfId="8810"/>
    <cellStyle name="Normal 2 3 2 8 2" xfId="9066"/>
    <cellStyle name="Normal 2 3 2 8 2 2" xfId="9578"/>
    <cellStyle name="Normal 2 3 2 8 3" xfId="9322"/>
    <cellStyle name="Normal 2 3 2 9" xfId="8938"/>
    <cellStyle name="Normal 2 3 2 9 2" xfId="9450"/>
    <cellStyle name="Normal 2 3 3" xfId="1450"/>
    <cellStyle name="Normal 2 3 3 2" xfId="1451"/>
    <cellStyle name="Normal 2 3 3 2 2" xfId="1452"/>
    <cellStyle name="Normal 2 3 3 2 2 2" xfId="8741"/>
    <cellStyle name="Normal 2 3 3 2 2 2 2" xfId="8869"/>
    <cellStyle name="Normal 2 3 3 2 2 2 2 2" xfId="9125"/>
    <cellStyle name="Normal 2 3 3 2 2 2 2 2 2" xfId="9637"/>
    <cellStyle name="Normal 2 3 3 2 2 2 2 3" xfId="9381"/>
    <cellStyle name="Normal 2 3 3 2 2 2 3" xfId="8997"/>
    <cellStyle name="Normal 2 3 3 2 2 2 3 2" xfId="9509"/>
    <cellStyle name="Normal 2 3 3 2 2 2 4" xfId="9253"/>
    <cellStyle name="Normal 2 3 3 2 2 3" xfId="8773"/>
    <cellStyle name="Normal 2 3 3 2 2 3 2" xfId="8901"/>
    <cellStyle name="Normal 2 3 3 2 2 3 2 2" xfId="9157"/>
    <cellStyle name="Normal 2 3 3 2 2 3 2 2 2" xfId="9669"/>
    <cellStyle name="Normal 2 3 3 2 2 3 2 3" xfId="9413"/>
    <cellStyle name="Normal 2 3 3 2 2 3 3" xfId="9029"/>
    <cellStyle name="Normal 2 3 3 2 2 3 3 2" xfId="9541"/>
    <cellStyle name="Normal 2 3 3 2 2 3 4" xfId="9285"/>
    <cellStyle name="Normal 2 3 3 2 2 4" xfId="8805"/>
    <cellStyle name="Normal 2 3 3 2 2 4 2" xfId="8933"/>
    <cellStyle name="Normal 2 3 3 2 2 4 2 2" xfId="9189"/>
    <cellStyle name="Normal 2 3 3 2 2 4 2 2 2" xfId="9701"/>
    <cellStyle name="Normal 2 3 3 2 2 4 2 3" xfId="9445"/>
    <cellStyle name="Normal 2 3 3 2 2 4 3" xfId="9061"/>
    <cellStyle name="Normal 2 3 3 2 2 4 3 2" xfId="9573"/>
    <cellStyle name="Normal 2 3 3 2 2 4 4" xfId="9317"/>
    <cellStyle name="Normal 2 3 3 2 2 5" xfId="8820"/>
    <cellStyle name="Normal 2 3 3 2 2 5 2" xfId="9076"/>
    <cellStyle name="Normal 2 3 3 2 2 5 2 2" xfId="9588"/>
    <cellStyle name="Normal 2 3 3 2 2 5 3" xfId="9332"/>
    <cellStyle name="Normal 2 3 3 2 2 6" xfId="8948"/>
    <cellStyle name="Normal 2 3 3 2 2 6 2" xfId="9460"/>
    <cellStyle name="Normal 2 3 3 2 2 7" xfId="9204"/>
    <cellStyle name="Normal 2 3 3 2 3" xfId="8725"/>
    <cellStyle name="Normal 2 3 3 2 3 2" xfId="8853"/>
    <cellStyle name="Normal 2 3 3 2 3 2 2" xfId="9109"/>
    <cellStyle name="Normal 2 3 3 2 3 2 2 2" xfId="9621"/>
    <cellStyle name="Normal 2 3 3 2 3 2 3" xfId="9365"/>
    <cellStyle name="Normal 2 3 3 2 3 3" xfId="8981"/>
    <cellStyle name="Normal 2 3 3 2 3 3 2" xfId="9493"/>
    <cellStyle name="Normal 2 3 3 2 3 4" xfId="9237"/>
    <cellStyle name="Normal 2 3 3 2 4" xfId="8757"/>
    <cellStyle name="Normal 2 3 3 2 4 2" xfId="8885"/>
    <cellStyle name="Normal 2 3 3 2 4 2 2" xfId="9141"/>
    <cellStyle name="Normal 2 3 3 2 4 2 2 2" xfId="9653"/>
    <cellStyle name="Normal 2 3 3 2 4 2 3" xfId="9397"/>
    <cellStyle name="Normal 2 3 3 2 4 3" xfId="9013"/>
    <cellStyle name="Normal 2 3 3 2 4 3 2" xfId="9525"/>
    <cellStyle name="Normal 2 3 3 2 4 4" xfId="9269"/>
    <cellStyle name="Normal 2 3 3 2 5" xfId="8789"/>
    <cellStyle name="Normal 2 3 3 2 5 2" xfId="8917"/>
    <cellStyle name="Normal 2 3 3 2 5 2 2" xfId="9173"/>
    <cellStyle name="Normal 2 3 3 2 5 2 2 2" xfId="9685"/>
    <cellStyle name="Normal 2 3 3 2 5 2 3" xfId="9429"/>
    <cellStyle name="Normal 2 3 3 2 5 3" xfId="9045"/>
    <cellStyle name="Normal 2 3 3 2 5 3 2" xfId="9557"/>
    <cellStyle name="Normal 2 3 3 2 5 4" xfId="9301"/>
    <cellStyle name="Normal 2 3 3 2 6" xfId="8819"/>
    <cellStyle name="Normal 2 3 3 2 6 2" xfId="9075"/>
    <cellStyle name="Normal 2 3 3 2 6 2 2" xfId="9587"/>
    <cellStyle name="Normal 2 3 3 2 6 3" xfId="9331"/>
    <cellStyle name="Normal 2 3 3 2 7" xfId="8947"/>
    <cellStyle name="Normal 2 3 3 2 7 2" xfId="9459"/>
    <cellStyle name="Normal 2 3 3 2 8" xfId="9203"/>
    <cellStyle name="Normal 2 3 3 3" xfId="1453"/>
    <cellStyle name="Normal 2 3 3 3 2" xfId="8733"/>
    <cellStyle name="Normal 2 3 3 3 2 2" xfId="8861"/>
    <cellStyle name="Normal 2 3 3 3 2 2 2" xfId="9117"/>
    <cellStyle name="Normal 2 3 3 3 2 2 2 2" xfId="9629"/>
    <cellStyle name="Normal 2 3 3 3 2 2 3" xfId="9373"/>
    <cellStyle name="Normal 2 3 3 3 2 3" xfId="8989"/>
    <cellStyle name="Normal 2 3 3 3 2 3 2" xfId="9501"/>
    <cellStyle name="Normal 2 3 3 3 2 4" xfId="9245"/>
    <cellStyle name="Normal 2 3 3 3 3" xfId="8765"/>
    <cellStyle name="Normal 2 3 3 3 3 2" xfId="8893"/>
    <cellStyle name="Normal 2 3 3 3 3 2 2" xfId="9149"/>
    <cellStyle name="Normal 2 3 3 3 3 2 2 2" xfId="9661"/>
    <cellStyle name="Normal 2 3 3 3 3 2 3" xfId="9405"/>
    <cellStyle name="Normal 2 3 3 3 3 3" xfId="9021"/>
    <cellStyle name="Normal 2 3 3 3 3 3 2" xfId="9533"/>
    <cellStyle name="Normal 2 3 3 3 3 4" xfId="9277"/>
    <cellStyle name="Normal 2 3 3 3 4" xfId="8797"/>
    <cellStyle name="Normal 2 3 3 3 4 2" xfId="8925"/>
    <cellStyle name="Normal 2 3 3 3 4 2 2" xfId="9181"/>
    <cellStyle name="Normal 2 3 3 3 4 2 2 2" xfId="9693"/>
    <cellStyle name="Normal 2 3 3 3 4 2 3" xfId="9437"/>
    <cellStyle name="Normal 2 3 3 3 4 3" xfId="9053"/>
    <cellStyle name="Normal 2 3 3 3 4 3 2" xfId="9565"/>
    <cellStyle name="Normal 2 3 3 3 4 4" xfId="9309"/>
    <cellStyle name="Normal 2 3 3 3 5" xfId="8821"/>
    <cellStyle name="Normal 2 3 3 3 5 2" xfId="9077"/>
    <cellStyle name="Normal 2 3 3 3 5 2 2" xfId="9589"/>
    <cellStyle name="Normal 2 3 3 3 5 3" xfId="9333"/>
    <cellStyle name="Normal 2 3 3 3 6" xfId="8949"/>
    <cellStyle name="Normal 2 3 3 3 6 2" xfId="9461"/>
    <cellStyle name="Normal 2 3 3 3 7" xfId="9205"/>
    <cellStyle name="Normal 2 3 3 4" xfId="8717"/>
    <cellStyle name="Normal 2 3 3 4 2" xfId="8845"/>
    <cellStyle name="Normal 2 3 3 4 2 2" xfId="9101"/>
    <cellStyle name="Normal 2 3 3 4 2 2 2" xfId="9613"/>
    <cellStyle name="Normal 2 3 3 4 2 3" xfId="9357"/>
    <cellStyle name="Normal 2 3 3 4 3" xfId="8973"/>
    <cellStyle name="Normal 2 3 3 4 3 2" xfId="9485"/>
    <cellStyle name="Normal 2 3 3 4 4" xfId="9229"/>
    <cellStyle name="Normal 2 3 3 5" xfId="8749"/>
    <cellStyle name="Normal 2 3 3 5 2" xfId="8877"/>
    <cellStyle name="Normal 2 3 3 5 2 2" xfId="9133"/>
    <cellStyle name="Normal 2 3 3 5 2 2 2" xfId="9645"/>
    <cellStyle name="Normal 2 3 3 5 2 3" xfId="9389"/>
    <cellStyle name="Normal 2 3 3 5 3" xfId="9005"/>
    <cellStyle name="Normal 2 3 3 5 3 2" xfId="9517"/>
    <cellStyle name="Normal 2 3 3 5 4" xfId="9261"/>
    <cellStyle name="Normal 2 3 3 6" xfId="8781"/>
    <cellStyle name="Normal 2 3 3 6 2" xfId="8909"/>
    <cellStyle name="Normal 2 3 3 6 2 2" xfId="9165"/>
    <cellStyle name="Normal 2 3 3 6 2 2 2" xfId="9677"/>
    <cellStyle name="Normal 2 3 3 6 2 3" xfId="9421"/>
    <cellStyle name="Normal 2 3 3 6 3" xfId="9037"/>
    <cellStyle name="Normal 2 3 3 6 3 2" xfId="9549"/>
    <cellStyle name="Normal 2 3 3 6 4" xfId="9293"/>
    <cellStyle name="Normal 2 3 3 7" xfId="8818"/>
    <cellStyle name="Normal 2 3 3 7 2" xfId="9074"/>
    <cellStyle name="Normal 2 3 3 7 2 2" xfId="9586"/>
    <cellStyle name="Normal 2 3 3 7 3" xfId="9330"/>
    <cellStyle name="Normal 2 3 3 8" xfId="8946"/>
    <cellStyle name="Normal 2 3 3 8 2" xfId="9458"/>
    <cellStyle name="Normal 2 3 3 9" xfId="9202"/>
    <cellStyle name="Normal 2 3 4" xfId="1454"/>
    <cellStyle name="Normal 2 3 4 2" xfId="1455"/>
    <cellStyle name="Normal 2 3 4 2 2" xfId="8737"/>
    <cellStyle name="Normal 2 3 4 2 2 2" xfId="8865"/>
    <cellStyle name="Normal 2 3 4 2 2 2 2" xfId="9121"/>
    <cellStyle name="Normal 2 3 4 2 2 2 2 2" xfId="9633"/>
    <cellStyle name="Normal 2 3 4 2 2 2 3" xfId="9377"/>
    <cellStyle name="Normal 2 3 4 2 2 3" xfId="8993"/>
    <cellStyle name="Normal 2 3 4 2 2 3 2" xfId="9505"/>
    <cellStyle name="Normal 2 3 4 2 2 4" xfId="9249"/>
    <cellStyle name="Normal 2 3 4 2 3" xfId="8769"/>
    <cellStyle name="Normal 2 3 4 2 3 2" xfId="8897"/>
    <cellStyle name="Normal 2 3 4 2 3 2 2" xfId="9153"/>
    <cellStyle name="Normal 2 3 4 2 3 2 2 2" xfId="9665"/>
    <cellStyle name="Normal 2 3 4 2 3 2 3" xfId="9409"/>
    <cellStyle name="Normal 2 3 4 2 3 3" xfId="9025"/>
    <cellStyle name="Normal 2 3 4 2 3 3 2" xfId="9537"/>
    <cellStyle name="Normal 2 3 4 2 3 4" xfId="9281"/>
    <cellStyle name="Normal 2 3 4 2 4" xfId="8801"/>
    <cellStyle name="Normal 2 3 4 2 4 2" xfId="8929"/>
    <cellStyle name="Normal 2 3 4 2 4 2 2" xfId="9185"/>
    <cellStyle name="Normal 2 3 4 2 4 2 2 2" xfId="9697"/>
    <cellStyle name="Normal 2 3 4 2 4 2 3" xfId="9441"/>
    <cellStyle name="Normal 2 3 4 2 4 3" xfId="9057"/>
    <cellStyle name="Normal 2 3 4 2 4 3 2" xfId="9569"/>
    <cellStyle name="Normal 2 3 4 2 4 4" xfId="9313"/>
    <cellStyle name="Normal 2 3 4 2 5" xfId="8823"/>
    <cellStyle name="Normal 2 3 4 2 5 2" xfId="9079"/>
    <cellStyle name="Normal 2 3 4 2 5 2 2" xfId="9591"/>
    <cellStyle name="Normal 2 3 4 2 5 3" xfId="9335"/>
    <cellStyle name="Normal 2 3 4 2 6" xfId="8951"/>
    <cellStyle name="Normal 2 3 4 2 6 2" xfId="9463"/>
    <cellStyle name="Normal 2 3 4 2 7" xfId="9207"/>
    <cellStyle name="Normal 2 3 4 3" xfId="8721"/>
    <cellStyle name="Normal 2 3 4 3 2" xfId="8849"/>
    <cellStyle name="Normal 2 3 4 3 2 2" xfId="9105"/>
    <cellStyle name="Normal 2 3 4 3 2 2 2" xfId="9617"/>
    <cellStyle name="Normal 2 3 4 3 2 3" xfId="9361"/>
    <cellStyle name="Normal 2 3 4 3 3" xfId="8977"/>
    <cellStyle name="Normal 2 3 4 3 3 2" xfId="9489"/>
    <cellStyle name="Normal 2 3 4 3 4" xfId="9233"/>
    <cellStyle name="Normal 2 3 4 4" xfId="8753"/>
    <cellStyle name="Normal 2 3 4 4 2" xfId="8881"/>
    <cellStyle name="Normal 2 3 4 4 2 2" xfId="9137"/>
    <cellStyle name="Normal 2 3 4 4 2 2 2" xfId="9649"/>
    <cellStyle name="Normal 2 3 4 4 2 3" xfId="9393"/>
    <cellStyle name="Normal 2 3 4 4 3" xfId="9009"/>
    <cellStyle name="Normal 2 3 4 4 3 2" xfId="9521"/>
    <cellStyle name="Normal 2 3 4 4 4" xfId="9265"/>
    <cellStyle name="Normal 2 3 4 5" xfId="8785"/>
    <cellStyle name="Normal 2 3 4 5 2" xfId="8913"/>
    <cellStyle name="Normal 2 3 4 5 2 2" xfId="9169"/>
    <cellStyle name="Normal 2 3 4 5 2 2 2" xfId="9681"/>
    <cellStyle name="Normal 2 3 4 5 2 3" xfId="9425"/>
    <cellStyle name="Normal 2 3 4 5 3" xfId="9041"/>
    <cellStyle name="Normal 2 3 4 5 3 2" xfId="9553"/>
    <cellStyle name="Normal 2 3 4 5 4" xfId="9297"/>
    <cellStyle name="Normal 2 3 4 6" xfId="8822"/>
    <cellStyle name="Normal 2 3 4 6 2" xfId="9078"/>
    <cellStyle name="Normal 2 3 4 6 2 2" xfId="9590"/>
    <cellStyle name="Normal 2 3 4 6 3" xfId="9334"/>
    <cellStyle name="Normal 2 3 4 7" xfId="8950"/>
    <cellStyle name="Normal 2 3 4 7 2" xfId="9462"/>
    <cellStyle name="Normal 2 3 4 8" xfId="9206"/>
    <cellStyle name="Normal 2 3 5" xfId="1456"/>
    <cellStyle name="Normal 2 3 5 2" xfId="8729"/>
    <cellStyle name="Normal 2 3 5 2 2" xfId="8857"/>
    <cellStyle name="Normal 2 3 5 2 2 2" xfId="9113"/>
    <cellStyle name="Normal 2 3 5 2 2 2 2" xfId="9625"/>
    <cellStyle name="Normal 2 3 5 2 2 3" xfId="9369"/>
    <cellStyle name="Normal 2 3 5 2 3" xfId="8985"/>
    <cellStyle name="Normal 2 3 5 2 3 2" xfId="9497"/>
    <cellStyle name="Normal 2 3 5 2 4" xfId="9241"/>
    <cellStyle name="Normal 2 3 5 3" xfId="8761"/>
    <cellStyle name="Normal 2 3 5 3 2" xfId="8889"/>
    <cellStyle name="Normal 2 3 5 3 2 2" xfId="9145"/>
    <cellStyle name="Normal 2 3 5 3 2 2 2" xfId="9657"/>
    <cellStyle name="Normal 2 3 5 3 2 3" xfId="9401"/>
    <cellStyle name="Normal 2 3 5 3 3" xfId="9017"/>
    <cellStyle name="Normal 2 3 5 3 3 2" xfId="9529"/>
    <cellStyle name="Normal 2 3 5 3 4" xfId="9273"/>
    <cellStyle name="Normal 2 3 5 4" xfId="8793"/>
    <cellStyle name="Normal 2 3 5 4 2" xfId="8921"/>
    <cellStyle name="Normal 2 3 5 4 2 2" xfId="9177"/>
    <cellStyle name="Normal 2 3 5 4 2 2 2" xfId="9689"/>
    <cellStyle name="Normal 2 3 5 4 2 3" xfId="9433"/>
    <cellStyle name="Normal 2 3 5 4 3" xfId="9049"/>
    <cellStyle name="Normal 2 3 5 4 3 2" xfId="9561"/>
    <cellStyle name="Normal 2 3 5 4 4" xfId="9305"/>
    <cellStyle name="Normal 2 3 5 5" xfId="8824"/>
    <cellStyle name="Normal 2 3 5 5 2" xfId="9080"/>
    <cellStyle name="Normal 2 3 5 5 2 2" xfId="9592"/>
    <cellStyle name="Normal 2 3 5 5 3" xfId="9336"/>
    <cellStyle name="Normal 2 3 5 6" xfId="8952"/>
    <cellStyle name="Normal 2 3 5 6 2" xfId="9464"/>
    <cellStyle name="Normal 2 3 5 7" xfId="9208"/>
    <cellStyle name="Normal 2 3 6" xfId="8713"/>
    <cellStyle name="Normal 2 3 6 2" xfId="8841"/>
    <cellStyle name="Normal 2 3 6 2 2" xfId="9097"/>
    <cellStyle name="Normal 2 3 6 2 2 2" xfId="9609"/>
    <cellStyle name="Normal 2 3 6 2 3" xfId="9353"/>
    <cellStyle name="Normal 2 3 6 3" xfId="8969"/>
    <cellStyle name="Normal 2 3 6 3 2" xfId="9481"/>
    <cellStyle name="Normal 2 3 6 4" xfId="9225"/>
    <cellStyle name="Normal 2 3 7" xfId="8745"/>
    <cellStyle name="Normal 2 3 7 2" xfId="8873"/>
    <cellStyle name="Normal 2 3 7 2 2" xfId="9129"/>
    <cellStyle name="Normal 2 3 7 2 2 2" xfId="9641"/>
    <cellStyle name="Normal 2 3 7 2 3" xfId="9385"/>
    <cellStyle name="Normal 2 3 7 3" xfId="9001"/>
    <cellStyle name="Normal 2 3 7 3 2" xfId="9513"/>
    <cellStyle name="Normal 2 3 7 4" xfId="9257"/>
    <cellStyle name="Normal 2 3 8" xfId="8777"/>
    <cellStyle name="Normal 2 3 8 2" xfId="8905"/>
    <cellStyle name="Normal 2 3 8 2 2" xfId="9161"/>
    <cellStyle name="Normal 2 3 8 2 2 2" xfId="9673"/>
    <cellStyle name="Normal 2 3 8 2 3" xfId="9417"/>
    <cellStyle name="Normal 2 3 8 3" xfId="9033"/>
    <cellStyle name="Normal 2 3 8 3 2" xfId="9545"/>
    <cellStyle name="Normal 2 3 8 4" xfId="9289"/>
    <cellStyle name="Normal 2 3 9" xfId="8809"/>
    <cellStyle name="Normal 2 3 9 2" xfId="9065"/>
    <cellStyle name="Normal 2 3 9 2 2" xfId="9577"/>
    <cellStyle name="Normal 2 3 9 3" xfId="9321"/>
    <cellStyle name="Normal 2 4" xfId="1457"/>
    <cellStyle name="Normal 2 5" xfId="1458"/>
    <cellStyle name="Normal 2 5 10" xfId="1459"/>
    <cellStyle name="Normal 2 5 10 2" xfId="1460"/>
    <cellStyle name="Normal 2 5 10 2 2" xfId="1461"/>
    <cellStyle name="Normal 2 5 10 3" xfId="1462"/>
    <cellStyle name="Normal 2 5 10 3 2" xfId="1463"/>
    <cellStyle name="Normal 2 5 10 4" xfId="1464"/>
    <cellStyle name="Normal 2 5 11" xfId="1465"/>
    <cellStyle name="Normal 2 5 11 2" xfId="1466"/>
    <cellStyle name="Normal 2 5 11 3" xfId="1467"/>
    <cellStyle name="Normal 2 5 12" xfId="1468"/>
    <cellStyle name="Normal 2 5 12 2" xfId="1469"/>
    <cellStyle name="Normal 2 5 13" xfId="1470"/>
    <cellStyle name="Normal 2 5 13 2" xfId="1471"/>
    <cellStyle name="Normal 2 5 14" xfId="1472"/>
    <cellStyle name="Normal 2 5 2" xfId="1473"/>
    <cellStyle name="Normal 2 5 2 10" xfId="1474"/>
    <cellStyle name="Normal 2 5 2 10 2" xfId="1475"/>
    <cellStyle name="Normal 2 5 2 11" xfId="1476"/>
    <cellStyle name="Normal 2 5 2 11 2" xfId="1477"/>
    <cellStyle name="Normal 2 5 2 12" xfId="1478"/>
    <cellStyle name="Normal 2 5 2 2" xfId="1479"/>
    <cellStyle name="Normal 2 5 2 2 10" xfId="1480"/>
    <cellStyle name="Normal 2 5 2 2 2" xfId="1481"/>
    <cellStyle name="Normal 2 5 2 2 2 2" xfId="1482"/>
    <cellStyle name="Normal 2 5 2 2 2 2 2" xfId="1483"/>
    <cellStyle name="Normal 2 5 2 2 2 2 2 2" xfId="1484"/>
    <cellStyle name="Normal 2 5 2 2 2 2 2 3" xfId="1485"/>
    <cellStyle name="Normal 2 5 2 2 2 2 3" xfId="1486"/>
    <cellStyle name="Normal 2 5 2 2 2 2 3 2" xfId="1487"/>
    <cellStyle name="Normal 2 5 2 2 2 2 4" xfId="1488"/>
    <cellStyle name="Normal 2 5 2 2 2 2 4 2" xfId="1489"/>
    <cellStyle name="Normal 2 5 2 2 2 2 5" xfId="1490"/>
    <cellStyle name="Normal 2 5 2 2 2 3" xfId="1491"/>
    <cellStyle name="Normal 2 5 2 2 2 3 2" xfId="1492"/>
    <cellStyle name="Normal 2 5 2 2 2 3 2 2" xfId="1493"/>
    <cellStyle name="Normal 2 5 2 2 2 3 3" xfId="1494"/>
    <cellStyle name="Normal 2 5 2 2 2 3 3 2" xfId="1495"/>
    <cellStyle name="Normal 2 5 2 2 2 3 4" xfId="1496"/>
    <cellStyle name="Normal 2 5 2 2 2 4" xfId="1497"/>
    <cellStyle name="Normal 2 5 2 2 2 4 2" xfId="1498"/>
    <cellStyle name="Normal 2 5 2 2 2 4 3" xfId="1499"/>
    <cellStyle name="Normal 2 5 2 2 2 5" xfId="1500"/>
    <cellStyle name="Normal 2 5 2 2 2 5 2" xfId="1501"/>
    <cellStyle name="Normal 2 5 2 2 2 6" xfId="1502"/>
    <cellStyle name="Normal 2 5 2 2 2 6 2" xfId="1503"/>
    <cellStyle name="Normal 2 5 2 2 2 7" xfId="1504"/>
    <cellStyle name="Normal 2 5 2 2 3" xfId="1505"/>
    <cellStyle name="Normal 2 5 2 2 3 2" xfId="1506"/>
    <cellStyle name="Normal 2 5 2 2 3 2 2" xfId="1507"/>
    <cellStyle name="Normal 2 5 2 2 3 2 2 2" xfId="1508"/>
    <cellStyle name="Normal 2 5 2 2 3 2 2 3" xfId="1509"/>
    <cellStyle name="Normal 2 5 2 2 3 2 3" xfId="1510"/>
    <cellStyle name="Normal 2 5 2 2 3 2 3 2" xfId="1511"/>
    <cellStyle name="Normal 2 5 2 2 3 2 4" xfId="1512"/>
    <cellStyle name="Normal 2 5 2 2 3 2 4 2" xfId="1513"/>
    <cellStyle name="Normal 2 5 2 2 3 2 5" xfId="1514"/>
    <cellStyle name="Normal 2 5 2 2 3 3" xfId="1515"/>
    <cellStyle name="Normal 2 5 2 2 3 3 2" xfId="1516"/>
    <cellStyle name="Normal 2 5 2 2 3 3 2 2" xfId="1517"/>
    <cellStyle name="Normal 2 5 2 2 3 3 3" xfId="1518"/>
    <cellStyle name="Normal 2 5 2 2 3 3 3 2" xfId="1519"/>
    <cellStyle name="Normal 2 5 2 2 3 3 4" xfId="1520"/>
    <cellStyle name="Normal 2 5 2 2 3 4" xfId="1521"/>
    <cellStyle name="Normal 2 5 2 2 3 4 2" xfId="1522"/>
    <cellStyle name="Normal 2 5 2 2 3 4 3" xfId="1523"/>
    <cellStyle name="Normal 2 5 2 2 3 5" xfId="1524"/>
    <cellStyle name="Normal 2 5 2 2 3 5 2" xfId="1525"/>
    <cellStyle name="Normal 2 5 2 2 3 6" xfId="1526"/>
    <cellStyle name="Normal 2 5 2 2 3 6 2" xfId="1527"/>
    <cellStyle name="Normal 2 5 2 2 3 7" xfId="1528"/>
    <cellStyle name="Normal 2 5 2 2 4" xfId="1529"/>
    <cellStyle name="Normal 2 5 2 2 4 2" xfId="1530"/>
    <cellStyle name="Normal 2 5 2 2 4 2 2" xfId="1531"/>
    <cellStyle name="Normal 2 5 2 2 4 2 2 2" xfId="1532"/>
    <cellStyle name="Normal 2 5 2 2 4 2 3" xfId="1533"/>
    <cellStyle name="Normal 2 5 2 2 4 2 3 2" xfId="1534"/>
    <cellStyle name="Normal 2 5 2 2 4 2 4" xfId="1535"/>
    <cellStyle name="Normal 2 5 2 2 4 3" xfId="1536"/>
    <cellStyle name="Normal 2 5 2 2 4 3 2" xfId="1537"/>
    <cellStyle name="Normal 2 5 2 2 4 3 3" xfId="1538"/>
    <cellStyle name="Normal 2 5 2 2 4 4" xfId="1539"/>
    <cellStyle name="Normal 2 5 2 2 4 4 2" xfId="1540"/>
    <cellStyle name="Normal 2 5 2 2 4 5" xfId="1541"/>
    <cellStyle name="Normal 2 5 2 2 4 5 2" xfId="1542"/>
    <cellStyle name="Normal 2 5 2 2 4 6" xfId="1543"/>
    <cellStyle name="Normal 2 5 2 2 5" xfId="1544"/>
    <cellStyle name="Normal 2 5 2 2 5 2" xfId="1545"/>
    <cellStyle name="Normal 2 5 2 2 5 2 2" xfId="1546"/>
    <cellStyle name="Normal 2 5 2 2 5 3" xfId="1547"/>
    <cellStyle name="Normal 2 5 2 2 5 3 2" xfId="1548"/>
    <cellStyle name="Normal 2 5 2 2 5 4" xfId="1549"/>
    <cellStyle name="Normal 2 5 2 2 6" xfId="1550"/>
    <cellStyle name="Normal 2 5 2 2 6 2" xfId="1551"/>
    <cellStyle name="Normal 2 5 2 2 6 2 2" xfId="1552"/>
    <cellStyle name="Normal 2 5 2 2 6 3" xfId="1553"/>
    <cellStyle name="Normal 2 5 2 2 6 3 2" xfId="1554"/>
    <cellStyle name="Normal 2 5 2 2 6 4" xfId="1555"/>
    <cellStyle name="Normal 2 5 2 2 7" xfId="1556"/>
    <cellStyle name="Normal 2 5 2 2 7 2" xfId="1557"/>
    <cellStyle name="Normal 2 5 2 2 7 3" xfId="1558"/>
    <cellStyle name="Normal 2 5 2 2 8" xfId="1559"/>
    <cellStyle name="Normal 2 5 2 2 8 2" xfId="1560"/>
    <cellStyle name="Normal 2 5 2 2 9" xfId="1561"/>
    <cellStyle name="Normal 2 5 2 2 9 2" xfId="1562"/>
    <cellStyle name="Normal 2 5 2 3" xfId="1563"/>
    <cellStyle name="Normal 2 5 2 3 2" xfId="1564"/>
    <cellStyle name="Normal 2 5 2 3 2 2" xfId="1565"/>
    <cellStyle name="Normal 2 5 2 3 2 2 2" xfId="1566"/>
    <cellStyle name="Normal 2 5 2 3 2 2 2 2" xfId="1567"/>
    <cellStyle name="Normal 2 5 2 3 2 2 2 3" xfId="1568"/>
    <cellStyle name="Normal 2 5 2 3 2 2 3" xfId="1569"/>
    <cellStyle name="Normal 2 5 2 3 2 2 3 2" xfId="1570"/>
    <cellStyle name="Normal 2 5 2 3 2 2 4" xfId="1571"/>
    <cellStyle name="Normal 2 5 2 3 2 2 4 2" xfId="1572"/>
    <cellStyle name="Normal 2 5 2 3 2 2 5" xfId="1573"/>
    <cellStyle name="Normal 2 5 2 3 2 3" xfId="1574"/>
    <cellStyle name="Normal 2 5 2 3 2 3 2" xfId="1575"/>
    <cellStyle name="Normal 2 5 2 3 2 3 2 2" xfId="1576"/>
    <cellStyle name="Normal 2 5 2 3 2 3 3" xfId="1577"/>
    <cellStyle name="Normal 2 5 2 3 2 3 3 2" xfId="1578"/>
    <cellStyle name="Normal 2 5 2 3 2 3 4" xfId="1579"/>
    <cellStyle name="Normal 2 5 2 3 2 4" xfId="1580"/>
    <cellStyle name="Normal 2 5 2 3 2 4 2" xfId="1581"/>
    <cellStyle name="Normal 2 5 2 3 2 4 3" xfId="1582"/>
    <cellStyle name="Normal 2 5 2 3 2 5" xfId="1583"/>
    <cellStyle name="Normal 2 5 2 3 2 5 2" xfId="1584"/>
    <cellStyle name="Normal 2 5 2 3 2 6" xfId="1585"/>
    <cellStyle name="Normal 2 5 2 3 2 6 2" xfId="1586"/>
    <cellStyle name="Normal 2 5 2 3 2 7" xfId="1587"/>
    <cellStyle name="Normal 2 5 2 3 3" xfId="1588"/>
    <cellStyle name="Normal 2 5 2 3 3 2" xfId="1589"/>
    <cellStyle name="Normal 2 5 2 3 3 2 2" xfId="1590"/>
    <cellStyle name="Normal 2 5 2 3 3 2 3" xfId="1591"/>
    <cellStyle name="Normal 2 5 2 3 3 3" xfId="1592"/>
    <cellStyle name="Normal 2 5 2 3 3 3 2" xfId="1593"/>
    <cellStyle name="Normal 2 5 2 3 3 4" xfId="1594"/>
    <cellStyle name="Normal 2 5 2 3 3 4 2" xfId="1595"/>
    <cellStyle name="Normal 2 5 2 3 3 5" xfId="1596"/>
    <cellStyle name="Normal 2 5 2 3 4" xfId="1597"/>
    <cellStyle name="Normal 2 5 2 3 4 2" xfId="1598"/>
    <cellStyle name="Normal 2 5 2 3 4 2 2" xfId="1599"/>
    <cellStyle name="Normal 2 5 2 3 4 3" xfId="1600"/>
    <cellStyle name="Normal 2 5 2 3 4 3 2" xfId="1601"/>
    <cellStyle name="Normal 2 5 2 3 4 4" xfId="1602"/>
    <cellStyle name="Normal 2 5 2 3 5" xfId="1603"/>
    <cellStyle name="Normal 2 5 2 3 5 2" xfId="1604"/>
    <cellStyle name="Normal 2 5 2 3 5 3" xfId="1605"/>
    <cellStyle name="Normal 2 5 2 3 6" xfId="1606"/>
    <cellStyle name="Normal 2 5 2 3 6 2" xfId="1607"/>
    <cellStyle name="Normal 2 5 2 3 7" xfId="1608"/>
    <cellStyle name="Normal 2 5 2 3 7 2" xfId="1609"/>
    <cellStyle name="Normal 2 5 2 3 8" xfId="1610"/>
    <cellStyle name="Normal 2 5 2 4" xfId="1611"/>
    <cellStyle name="Normal 2 5 2 4 2" xfId="1612"/>
    <cellStyle name="Normal 2 5 2 4 2 2" xfId="1613"/>
    <cellStyle name="Normal 2 5 2 4 2 2 2" xfId="1614"/>
    <cellStyle name="Normal 2 5 2 4 2 2 3" xfId="1615"/>
    <cellStyle name="Normal 2 5 2 4 2 3" xfId="1616"/>
    <cellStyle name="Normal 2 5 2 4 2 3 2" xfId="1617"/>
    <cellStyle name="Normal 2 5 2 4 2 4" xfId="1618"/>
    <cellStyle name="Normal 2 5 2 4 2 4 2" xfId="1619"/>
    <cellStyle name="Normal 2 5 2 4 2 5" xfId="1620"/>
    <cellStyle name="Normal 2 5 2 4 3" xfId="1621"/>
    <cellStyle name="Normal 2 5 2 4 3 2" xfId="1622"/>
    <cellStyle name="Normal 2 5 2 4 3 2 2" xfId="1623"/>
    <cellStyle name="Normal 2 5 2 4 3 3" xfId="1624"/>
    <cellStyle name="Normal 2 5 2 4 3 3 2" xfId="1625"/>
    <cellStyle name="Normal 2 5 2 4 3 4" xfId="1626"/>
    <cellStyle name="Normal 2 5 2 4 4" xfId="1627"/>
    <cellStyle name="Normal 2 5 2 4 4 2" xfId="1628"/>
    <cellStyle name="Normal 2 5 2 4 4 3" xfId="1629"/>
    <cellStyle name="Normal 2 5 2 4 5" xfId="1630"/>
    <cellStyle name="Normal 2 5 2 4 5 2" xfId="1631"/>
    <cellStyle name="Normal 2 5 2 4 6" xfId="1632"/>
    <cellStyle name="Normal 2 5 2 4 6 2" xfId="1633"/>
    <cellStyle name="Normal 2 5 2 4 7" xfId="1634"/>
    <cellStyle name="Normal 2 5 2 5" xfId="1635"/>
    <cellStyle name="Normal 2 5 2 5 2" xfId="1636"/>
    <cellStyle name="Normal 2 5 2 5 2 2" xfId="1637"/>
    <cellStyle name="Normal 2 5 2 5 2 2 2" xfId="1638"/>
    <cellStyle name="Normal 2 5 2 5 2 2 3" xfId="1639"/>
    <cellStyle name="Normal 2 5 2 5 2 3" xfId="1640"/>
    <cellStyle name="Normal 2 5 2 5 2 3 2" xfId="1641"/>
    <cellStyle name="Normal 2 5 2 5 2 4" xfId="1642"/>
    <cellStyle name="Normal 2 5 2 5 2 4 2" xfId="1643"/>
    <cellStyle name="Normal 2 5 2 5 2 5" xfId="1644"/>
    <cellStyle name="Normal 2 5 2 5 3" xfId="1645"/>
    <cellStyle name="Normal 2 5 2 5 3 2" xfId="1646"/>
    <cellStyle name="Normal 2 5 2 5 3 2 2" xfId="1647"/>
    <cellStyle name="Normal 2 5 2 5 3 3" xfId="1648"/>
    <cellStyle name="Normal 2 5 2 5 3 3 2" xfId="1649"/>
    <cellStyle name="Normal 2 5 2 5 3 4" xfId="1650"/>
    <cellStyle name="Normal 2 5 2 5 4" xfId="1651"/>
    <cellStyle name="Normal 2 5 2 5 4 2" xfId="1652"/>
    <cellStyle name="Normal 2 5 2 5 4 3" xfId="1653"/>
    <cellStyle name="Normal 2 5 2 5 5" xfId="1654"/>
    <cellStyle name="Normal 2 5 2 5 5 2" xfId="1655"/>
    <cellStyle name="Normal 2 5 2 5 6" xfId="1656"/>
    <cellStyle name="Normal 2 5 2 5 6 2" xfId="1657"/>
    <cellStyle name="Normal 2 5 2 5 7" xfId="1658"/>
    <cellStyle name="Normal 2 5 2 6" xfId="1659"/>
    <cellStyle name="Normal 2 5 2 6 2" xfId="1660"/>
    <cellStyle name="Normal 2 5 2 6 2 2" xfId="1661"/>
    <cellStyle name="Normal 2 5 2 6 2 2 2" xfId="1662"/>
    <cellStyle name="Normal 2 5 2 6 2 3" xfId="1663"/>
    <cellStyle name="Normal 2 5 2 6 2 3 2" xfId="1664"/>
    <cellStyle name="Normal 2 5 2 6 2 4" xfId="1665"/>
    <cellStyle name="Normal 2 5 2 6 3" xfId="1666"/>
    <cellStyle name="Normal 2 5 2 6 3 2" xfId="1667"/>
    <cellStyle name="Normal 2 5 2 6 3 3" xfId="1668"/>
    <cellStyle name="Normal 2 5 2 6 4" xfId="1669"/>
    <cellStyle name="Normal 2 5 2 6 4 2" xfId="1670"/>
    <cellStyle name="Normal 2 5 2 6 5" xfId="1671"/>
    <cellStyle name="Normal 2 5 2 6 5 2" xfId="1672"/>
    <cellStyle name="Normal 2 5 2 6 6" xfId="1673"/>
    <cellStyle name="Normal 2 5 2 7" xfId="1674"/>
    <cellStyle name="Normal 2 5 2 7 2" xfId="1675"/>
    <cellStyle name="Normal 2 5 2 7 2 2" xfId="1676"/>
    <cellStyle name="Normal 2 5 2 7 3" xfId="1677"/>
    <cellStyle name="Normal 2 5 2 7 3 2" xfId="1678"/>
    <cellStyle name="Normal 2 5 2 7 4" xfId="1679"/>
    <cellStyle name="Normal 2 5 2 8" xfId="1680"/>
    <cellStyle name="Normal 2 5 2 8 2" xfId="1681"/>
    <cellStyle name="Normal 2 5 2 8 2 2" xfId="1682"/>
    <cellStyle name="Normal 2 5 2 8 3" xfId="1683"/>
    <cellStyle name="Normal 2 5 2 8 3 2" xfId="1684"/>
    <cellStyle name="Normal 2 5 2 8 4" xfId="1685"/>
    <cellStyle name="Normal 2 5 2 9" xfId="1686"/>
    <cellStyle name="Normal 2 5 2 9 2" xfId="1687"/>
    <cellStyle name="Normal 2 5 2 9 3" xfId="1688"/>
    <cellStyle name="Normal 2 5 3" xfId="1689"/>
    <cellStyle name="Normal 2 5 3 10" xfId="1690"/>
    <cellStyle name="Normal 2 5 3 10 2" xfId="1691"/>
    <cellStyle name="Normal 2 5 3 11" xfId="1692"/>
    <cellStyle name="Normal 2 5 3 2" xfId="1693"/>
    <cellStyle name="Normal 2 5 3 2 2" xfId="1694"/>
    <cellStyle name="Normal 2 5 3 2 2 2" xfId="1695"/>
    <cellStyle name="Normal 2 5 3 2 2 2 2" xfId="1696"/>
    <cellStyle name="Normal 2 5 3 2 2 2 2 2" xfId="1697"/>
    <cellStyle name="Normal 2 5 3 2 2 2 2 3" xfId="1698"/>
    <cellStyle name="Normal 2 5 3 2 2 2 3" xfId="1699"/>
    <cellStyle name="Normal 2 5 3 2 2 2 3 2" xfId="1700"/>
    <cellStyle name="Normal 2 5 3 2 2 2 4" xfId="1701"/>
    <cellStyle name="Normal 2 5 3 2 2 2 4 2" xfId="1702"/>
    <cellStyle name="Normal 2 5 3 2 2 2 5" xfId="1703"/>
    <cellStyle name="Normal 2 5 3 2 2 3" xfId="1704"/>
    <cellStyle name="Normal 2 5 3 2 2 3 2" xfId="1705"/>
    <cellStyle name="Normal 2 5 3 2 2 3 2 2" xfId="1706"/>
    <cellStyle name="Normal 2 5 3 2 2 3 3" xfId="1707"/>
    <cellStyle name="Normal 2 5 3 2 2 3 3 2" xfId="1708"/>
    <cellStyle name="Normal 2 5 3 2 2 3 4" xfId="1709"/>
    <cellStyle name="Normal 2 5 3 2 2 4" xfId="1710"/>
    <cellStyle name="Normal 2 5 3 2 2 4 2" xfId="1711"/>
    <cellStyle name="Normal 2 5 3 2 2 4 3" xfId="1712"/>
    <cellStyle name="Normal 2 5 3 2 2 5" xfId="1713"/>
    <cellStyle name="Normal 2 5 3 2 2 5 2" xfId="1714"/>
    <cellStyle name="Normal 2 5 3 2 2 6" xfId="1715"/>
    <cellStyle name="Normal 2 5 3 2 2 6 2" xfId="1716"/>
    <cellStyle name="Normal 2 5 3 2 2 7" xfId="1717"/>
    <cellStyle name="Normal 2 5 3 2 3" xfId="1718"/>
    <cellStyle name="Normal 2 5 3 2 3 2" xfId="1719"/>
    <cellStyle name="Normal 2 5 3 2 3 2 2" xfId="1720"/>
    <cellStyle name="Normal 2 5 3 2 3 2 3" xfId="1721"/>
    <cellStyle name="Normal 2 5 3 2 3 3" xfId="1722"/>
    <cellStyle name="Normal 2 5 3 2 3 3 2" xfId="1723"/>
    <cellStyle name="Normal 2 5 3 2 3 4" xfId="1724"/>
    <cellStyle name="Normal 2 5 3 2 3 4 2" xfId="1725"/>
    <cellStyle name="Normal 2 5 3 2 3 5" xfId="1726"/>
    <cellStyle name="Normal 2 5 3 2 4" xfId="1727"/>
    <cellStyle name="Normal 2 5 3 2 4 2" xfId="1728"/>
    <cellStyle name="Normal 2 5 3 2 4 2 2" xfId="1729"/>
    <cellStyle name="Normal 2 5 3 2 4 3" xfId="1730"/>
    <cellStyle name="Normal 2 5 3 2 4 3 2" xfId="1731"/>
    <cellStyle name="Normal 2 5 3 2 4 4" xfId="1732"/>
    <cellStyle name="Normal 2 5 3 2 5" xfId="1733"/>
    <cellStyle name="Normal 2 5 3 2 5 2" xfId="1734"/>
    <cellStyle name="Normal 2 5 3 2 5 3" xfId="1735"/>
    <cellStyle name="Normal 2 5 3 2 6" xfId="1736"/>
    <cellStyle name="Normal 2 5 3 2 6 2" xfId="1737"/>
    <cellStyle name="Normal 2 5 3 2 7" xfId="1738"/>
    <cellStyle name="Normal 2 5 3 2 7 2" xfId="1739"/>
    <cellStyle name="Normal 2 5 3 2 8" xfId="1740"/>
    <cellStyle name="Normal 2 5 3 3" xfId="1741"/>
    <cellStyle name="Normal 2 5 3 3 2" xfId="1742"/>
    <cellStyle name="Normal 2 5 3 3 2 2" xfId="1743"/>
    <cellStyle name="Normal 2 5 3 3 2 2 2" xfId="1744"/>
    <cellStyle name="Normal 2 5 3 3 2 2 3" xfId="1745"/>
    <cellStyle name="Normal 2 5 3 3 2 3" xfId="1746"/>
    <cellStyle name="Normal 2 5 3 3 2 3 2" xfId="1747"/>
    <cellStyle name="Normal 2 5 3 3 2 4" xfId="1748"/>
    <cellStyle name="Normal 2 5 3 3 2 4 2" xfId="1749"/>
    <cellStyle name="Normal 2 5 3 3 2 5" xfId="1750"/>
    <cellStyle name="Normal 2 5 3 3 3" xfId="1751"/>
    <cellStyle name="Normal 2 5 3 3 3 2" xfId="1752"/>
    <cellStyle name="Normal 2 5 3 3 3 2 2" xfId="1753"/>
    <cellStyle name="Normal 2 5 3 3 3 3" xfId="1754"/>
    <cellStyle name="Normal 2 5 3 3 3 3 2" xfId="1755"/>
    <cellStyle name="Normal 2 5 3 3 3 4" xfId="1756"/>
    <cellStyle name="Normal 2 5 3 3 4" xfId="1757"/>
    <cellStyle name="Normal 2 5 3 3 4 2" xfId="1758"/>
    <cellStyle name="Normal 2 5 3 3 4 3" xfId="1759"/>
    <cellStyle name="Normal 2 5 3 3 5" xfId="1760"/>
    <cellStyle name="Normal 2 5 3 3 5 2" xfId="1761"/>
    <cellStyle name="Normal 2 5 3 3 6" xfId="1762"/>
    <cellStyle name="Normal 2 5 3 3 6 2" xfId="1763"/>
    <cellStyle name="Normal 2 5 3 3 7" xfId="1764"/>
    <cellStyle name="Normal 2 5 3 4" xfId="1765"/>
    <cellStyle name="Normal 2 5 3 4 2" xfId="1766"/>
    <cellStyle name="Normal 2 5 3 4 2 2" xfId="1767"/>
    <cellStyle name="Normal 2 5 3 4 2 2 2" xfId="1768"/>
    <cellStyle name="Normal 2 5 3 4 2 2 3" xfId="1769"/>
    <cellStyle name="Normal 2 5 3 4 2 3" xfId="1770"/>
    <cellStyle name="Normal 2 5 3 4 2 3 2" xfId="1771"/>
    <cellStyle name="Normal 2 5 3 4 2 4" xfId="1772"/>
    <cellStyle name="Normal 2 5 3 4 2 4 2" xfId="1773"/>
    <cellStyle name="Normal 2 5 3 4 2 5" xfId="1774"/>
    <cellStyle name="Normal 2 5 3 4 3" xfId="1775"/>
    <cellStyle name="Normal 2 5 3 4 3 2" xfId="1776"/>
    <cellStyle name="Normal 2 5 3 4 3 2 2" xfId="1777"/>
    <cellStyle name="Normal 2 5 3 4 3 3" xfId="1778"/>
    <cellStyle name="Normal 2 5 3 4 3 3 2" xfId="1779"/>
    <cellStyle name="Normal 2 5 3 4 3 4" xfId="1780"/>
    <cellStyle name="Normal 2 5 3 4 4" xfId="1781"/>
    <cellStyle name="Normal 2 5 3 4 4 2" xfId="1782"/>
    <cellStyle name="Normal 2 5 3 4 4 3" xfId="1783"/>
    <cellStyle name="Normal 2 5 3 4 5" xfId="1784"/>
    <cellStyle name="Normal 2 5 3 4 5 2" xfId="1785"/>
    <cellStyle name="Normal 2 5 3 4 6" xfId="1786"/>
    <cellStyle name="Normal 2 5 3 4 6 2" xfId="1787"/>
    <cellStyle name="Normal 2 5 3 4 7" xfId="1788"/>
    <cellStyle name="Normal 2 5 3 5" xfId="1789"/>
    <cellStyle name="Normal 2 5 3 5 2" xfId="1790"/>
    <cellStyle name="Normal 2 5 3 5 2 2" xfId="1791"/>
    <cellStyle name="Normal 2 5 3 5 2 2 2" xfId="1792"/>
    <cellStyle name="Normal 2 5 3 5 2 3" xfId="1793"/>
    <cellStyle name="Normal 2 5 3 5 2 3 2" xfId="1794"/>
    <cellStyle name="Normal 2 5 3 5 2 4" xfId="1795"/>
    <cellStyle name="Normal 2 5 3 5 3" xfId="1796"/>
    <cellStyle name="Normal 2 5 3 5 3 2" xfId="1797"/>
    <cellStyle name="Normal 2 5 3 5 3 3" xfId="1798"/>
    <cellStyle name="Normal 2 5 3 5 4" xfId="1799"/>
    <cellStyle name="Normal 2 5 3 5 4 2" xfId="1800"/>
    <cellStyle name="Normal 2 5 3 5 5" xfId="1801"/>
    <cellStyle name="Normal 2 5 3 5 5 2" xfId="1802"/>
    <cellStyle name="Normal 2 5 3 5 6" xfId="1803"/>
    <cellStyle name="Normal 2 5 3 6" xfId="1804"/>
    <cellStyle name="Normal 2 5 3 6 2" xfId="1805"/>
    <cellStyle name="Normal 2 5 3 6 2 2" xfId="1806"/>
    <cellStyle name="Normal 2 5 3 6 3" xfId="1807"/>
    <cellStyle name="Normal 2 5 3 6 3 2" xfId="1808"/>
    <cellStyle name="Normal 2 5 3 6 4" xfId="1809"/>
    <cellStyle name="Normal 2 5 3 7" xfId="1810"/>
    <cellStyle name="Normal 2 5 3 7 2" xfId="1811"/>
    <cellStyle name="Normal 2 5 3 7 2 2" xfId="1812"/>
    <cellStyle name="Normal 2 5 3 7 3" xfId="1813"/>
    <cellStyle name="Normal 2 5 3 7 3 2" xfId="1814"/>
    <cellStyle name="Normal 2 5 3 7 4" xfId="1815"/>
    <cellStyle name="Normal 2 5 3 8" xfId="1816"/>
    <cellStyle name="Normal 2 5 3 8 2" xfId="1817"/>
    <cellStyle name="Normal 2 5 3 8 3" xfId="1818"/>
    <cellStyle name="Normal 2 5 3 9" xfId="1819"/>
    <cellStyle name="Normal 2 5 3 9 2" xfId="1820"/>
    <cellStyle name="Normal 2 5 4" xfId="1821"/>
    <cellStyle name="Normal 2 5 4 10" xfId="1822"/>
    <cellStyle name="Normal 2 5 4 2" xfId="1823"/>
    <cellStyle name="Normal 2 5 4 2 2" xfId="1824"/>
    <cellStyle name="Normal 2 5 4 2 2 2" xfId="1825"/>
    <cellStyle name="Normal 2 5 4 2 2 2 2" xfId="1826"/>
    <cellStyle name="Normal 2 5 4 2 2 2 3" xfId="1827"/>
    <cellStyle name="Normal 2 5 4 2 2 3" xfId="1828"/>
    <cellStyle name="Normal 2 5 4 2 2 3 2" xfId="1829"/>
    <cellStyle name="Normal 2 5 4 2 2 4" xfId="1830"/>
    <cellStyle name="Normal 2 5 4 2 2 4 2" xfId="1831"/>
    <cellStyle name="Normal 2 5 4 2 2 5" xfId="1832"/>
    <cellStyle name="Normal 2 5 4 2 3" xfId="1833"/>
    <cellStyle name="Normal 2 5 4 2 3 2" xfId="1834"/>
    <cellStyle name="Normal 2 5 4 2 3 2 2" xfId="1835"/>
    <cellStyle name="Normal 2 5 4 2 3 3" xfId="1836"/>
    <cellStyle name="Normal 2 5 4 2 3 3 2" xfId="1837"/>
    <cellStyle name="Normal 2 5 4 2 3 4" xfId="1838"/>
    <cellStyle name="Normal 2 5 4 2 4" xfId="1839"/>
    <cellStyle name="Normal 2 5 4 2 4 2" xfId="1840"/>
    <cellStyle name="Normal 2 5 4 2 4 3" xfId="1841"/>
    <cellStyle name="Normal 2 5 4 2 5" xfId="1842"/>
    <cellStyle name="Normal 2 5 4 2 5 2" xfId="1843"/>
    <cellStyle name="Normal 2 5 4 2 6" xfId="1844"/>
    <cellStyle name="Normal 2 5 4 2 6 2" xfId="1845"/>
    <cellStyle name="Normal 2 5 4 2 7" xfId="1846"/>
    <cellStyle name="Normal 2 5 4 3" xfId="1847"/>
    <cellStyle name="Normal 2 5 4 3 2" xfId="1848"/>
    <cellStyle name="Normal 2 5 4 3 2 2" xfId="1849"/>
    <cellStyle name="Normal 2 5 4 3 2 2 2" xfId="1850"/>
    <cellStyle name="Normal 2 5 4 3 2 2 3" xfId="1851"/>
    <cellStyle name="Normal 2 5 4 3 2 3" xfId="1852"/>
    <cellStyle name="Normal 2 5 4 3 2 3 2" xfId="1853"/>
    <cellStyle name="Normal 2 5 4 3 2 4" xfId="1854"/>
    <cellStyle name="Normal 2 5 4 3 2 4 2" xfId="1855"/>
    <cellStyle name="Normal 2 5 4 3 2 5" xfId="1856"/>
    <cellStyle name="Normal 2 5 4 3 3" xfId="1857"/>
    <cellStyle name="Normal 2 5 4 3 3 2" xfId="1858"/>
    <cellStyle name="Normal 2 5 4 3 3 2 2" xfId="1859"/>
    <cellStyle name="Normal 2 5 4 3 3 3" xfId="1860"/>
    <cellStyle name="Normal 2 5 4 3 3 3 2" xfId="1861"/>
    <cellStyle name="Normal 2 5 4 3 3 4" xfId="1862"/>
    <cellStyle name="Normal 2 5 4 3 4" xfId="1863"/>
    <cellStyle name="Normal 2 5 4 3 4 2" xfId="1864"/>
    <cellStyle name="Normal 2 5 4 3 4 3" xfId="1865"/>
    <cellStyle name="Normal 2 5 4 3 5" xfId="1866"/>
    <cellStyle name="Normal 2 5 4 3 5 2" xfId="1867"/>
    <cellStyle name="Normal 2 5 4 3 6" xfId="1868"/>
    <cellStyle name="Normal 2 5 4 3 6 2" xfId="1869"/>
    <cellStyle name="Normal 2 5 4 3 7" xfId="1870"/>
    <cellStyle name="Normal 2 5 4 4" xfId="1871"/>
    <cellStyle name="Normal 2 5 4 4 2" xfId="1872"/>
    <cellStyle name="Normal 2 5 4 4 2 2" xfId="1873"/>
    <cellStyle name="Normal 2 5 4 4 2 2 2" xfId="1874"/>
    <cellStyle name="Normal 2 5 4 4 2 3" xfId="1875"/>
    <cellStyle name="Normal 2 5 4 4 2 3 2" xfId="1876"/>
    <cellStyle name="Normal 2 5 4 4 2 4" xfId="1877"/>
    <cellStyle name="Normal 2 5 4 4 3" xfId="1878"/>
    <cellStyle name="Normal 2 5 4 4 3 2" xfId="1879"/>
    <cellStyle name="Normal 2 5 4 4 3 3" xfId="1880"/>
    <cellStyle name="Normal 2 5 4 4 4" xfId="1881"/>
    <cellStyle name="Normal 2 5 4 4 4 2" xfId="1882"/>
    <cellStyle name="Normal 2 5 4 4 5" xfId="1883"/>
    <cellStyle name="Normal 2 5 4 4 5 2" xfId="1884"/>
    <cellStyle name="Normal 2 5 4 4 6" xfId="1885"/>
    <cellStyle name="Normal 2 5 4 5" xfId="1886"/>
    <cellStyle name="Normal 2 5 4 5 2" xfId="1887"/>
    <cellStyle name="Normal 2 5 4 5 2 2" xfId="1888"/>
    <cellStyle name="Normal 2 5 4 5 3" xfId="1889"/>
    <cellStyle name="Normal 2 5 4 5 3 2" xfId="1890"/>
    <cellStyle name="Normal 2 5 4 5 4" xfId="1891"/>
    <cellStyle name="Normal 2 5 4 6" xfId="1892"/>
    <cellStyle name="Normal 2 5 4 6 2" xfId="1893"/>
    <cellStyle name="Normal 2 5 4 6 2 2" xfId="1894"/>
    <cellStyle name="Normal 2 5 4 6 3" xfId="1895"/>
    <cellStyle name="Normal 2 5 4 6 3 2" xfId="1896"/>
    <cellStyle name="Normal 2 5 4 6 4" xfId="1897"/>
    <cellStyle name="Normal 2 5 4 7" xfId="1898"/>
    <cellStyle name="Normal 2 5 4 7 2" xfId="1899"/>
    <cellStyle name="Normal 2 5 4 7 3" xfId="1900"/>
    <cellStyle name="Normal 2 5 4 8" xfId="1901"/>
    <cellStyle name="Normal 2 5 4 8 2" xfId="1902"/>
    <cellStyle name="Normal 2 5 4 9" xfId="1903"/>
    <cellStyle name="Normal 2 5 4 9 2" xfId="1904"/>
    <cellStyle name="Normal 2 5 5" xfId="1905"/>
    <cellStyle name="Normal 2 5 5 2" xfId="1906"/>
    <cellStyle name="Normal 2 5 5 2 2" xfId="1907"/>
    <cellStyle name="Normal 2 5 5 2 2 2" xfId="1908"/>
    <cellStyle name="Normal 2 5 5 2 2 2 2" xfId="1909"/>
    <cellStyle name="Normal 2 5 5 2 2 2 3" xfId="1910"/>
    <cellStyle name="Normal 2 5 5 2 2 3" xfId="1911"/>
    <cellStyle name="Normal 2 5 5 2 2 3 2" xfId="1912"/>
    <cellStyle name="Normal 2 5 5 2 2 4" xfId="1913"/>
    <cellStyle name="Normal 2 5 5 2 2 4 2" xfId="1914"/>
    <cellStyle name="Normal 2 5 5 2 2 5" xfId="1915"/>
    <cellStyle name="Normal 2 5 5 2 3" xfId="1916"/>
    <cellStyle name="Normal 2 5 5 2 3 2" xfId="1917"/>
    <cellStyle name="Normal 2 5 5 2 3 2 2" xfId="1918"/>
    <cellStyle name="Normal 2 5 5 2 3 3" xfId="1919"/>
    <cellStyle name="Normal 2 5 5 2 3 3 2" xfId="1920"/>
    <cellStyle name="Normal 2 5 5 2 3 4" xfId="1921"/>
    <cellStyle name="Normal 2 5 5 2 4" xfId="1922"/>
    <cellStyle name="Normal 2 5 5 2 4 2" xfId="1923"/>
    <cellStyle name="Normal 2 5 5 2 4 3" xfId="1924"/>
    <cellStyle name="Normal 2 5 5 2 5" xfId="1925"/>
    <cellStyle name="Normal 2 5 5 2 5 2" xfId="1926"/>
    <cellStyle name="Normal 2 5 5 2 6" xfId="1927"/>
    <cellStyle name="Normal 2 5 5 2 6 2" xfId="1928"/>
    <cellStyle name="Normal 2 5 5 2 7" xfId="1929"/>
    <cellStyle name="Normal 2 5 5 3" xfId="1930"/>
    <cellStyle name="Normal 2 5 5 3 2" xfId="1931"/>
    <cellStyle name="Normal 2 5 5 3 2 2" xfId="1932"/>
    <cellStyle name="Normal 2 5 5 3 2 3" xfId="1933"/>
    <cellStyle name="Normal 2 5 5 3 3" xfId="1934"/>
    <cellStyle name="Normal 2 5 5 3 3 2" xfId="1935"/>
    <cellStyle name="Normal 2 5 5 3 4" xfId="1936"/>
    <cellStyle name="Normal 2 5 5 3 4 2" xfId="1937"/>
    <cellStyle name="Normal 2 5 5 3 5" xfId="1938"/>
    <cellStyle name="Normal 2 5 5 4" xfId="1939"/>
    <cellStyle name="Normal 2 5 5 4 2" xfId="1940"/>
    <cellStyle name="Normal 2 5 5 4 2 2" xfId="1941"/>
    <cellStyle name="Normal 2 5 5 4 3" xfId="1942"/>
    <cellStyle name="Normal 2 5 5 4 3 2" xfId="1943"/>
    <cellStyle name="Normal 2 5 5 4 4" xfId="1944"/>
    <cellStyle name="Normal 2 5 5 5" xfId="1945"/>
    <cellStyle name="Normal 2 5 5 5 2" xfId="1946"/>
    <cellStyle name="Normal 2 5 5 5 3" xfId="1947"/>
    <cellStyle name="Normal 2 5 5 6" xfId="1948"/>
    <cellStyle name="Normal 2 5 5 6 2" xfId="1949"/>
    <cellStyle name="Normal 2 5 5 7" xfId="1950"/>
    <cellStyle name="Normal 2 5 5 7 2" xfId="1951"/>
    <cellStyle name="Normal 2 5 5 8" xfId="1952"/>
    <cellStyle name="Normal 2 5 6" xfId="1953"/>
    <cellStyle name="Normal 2 5 6 2" xfId="1954"/>
    <cellStyle name="Normal 2 5 6 2 2" xfId="1955"/>
    <cellStyle name="Normal 2 5 6 2 2 2" xfId="1956"/>
    <cellStyle name="Normal 2 5 6 2 2 3" xfId="1957"/>
    <cellStyle name="Normal 2 5 6 2 3" xfId="1958"/>
    <cellStyle name="Normal 2 5 6 2 3 2" xfId="1959"/>
    <cellStyle name="Normal 2 5 6 2 4" xfId="1960"/>
    <cellStyle name="Normal 2 5 6 2 4 2" xfId="1961"/>
    <cellStyle name="Normal 2 5 6 2 5" xfId="1962"/>
    <cellStyle name="Normal 2 5 6 3" xfId="1963"/>
    <cellStyle name="Normal 2 5 6 3 2" xfId="1964"/>
    <cellStyle name="Normal 2 5 6 3 2 2" xfId="1965"/>
    <cellStyle name="Normal 2 5 6 3 3" xfId="1966"/>
    <cellStyle name="Normal 2 5 6 3 3 2" xfId="1967"/>
    <cellStyle name="Normal 2 5 6 3 4" xfId="1968"/>
    <cellStyle name="Normal 2 5 6 4" xfId="1969"/>
    <cellStyle name="Normal 2 5 6 4 2" xfId="1970"/>
    <cellStyle name="Normal 2 5 6 4 3" xfId="1971"/>
    <cellStyle name="Normal 2 5 6 5" xfId="1972"/>
    <cellStyle name="Normal 2 5 6 5 2" xfId="1973"/>
    <cellStyle name="Normal 2 5 6 6" xfId="1974"/>
    <cellStyle name="Normal 2 5 6 6 2" xfId="1975"/>
    <cellStyle name="Normal 2 5 6 7" xfId="1976"/>
    <cellStyle name="Normal 2 5 7" xfId="1977"/>
    <cellStyle name="Normal 2 5 7 2" xfId="1978"/>
    <cellStyle name="Normal 2 5 7 2 2" xfId="1979"/>
    <cellStyle name="Normal 2 5 7 2 2 2" xfId="1980"/>
    <cellStyle name="Normal 2 5 7 2 2 3" xfId="1981"/>
    <cellStyle name="Normal 2 5 7 2 3" xfId="1982"/>
    <cellStyle name="Normal 2 5 7 2 3 2" xfId="1983"/>
    <cellStyle name="Normal 2 5 7 2 4" xfId="1984"/>
    <cellStyle name="Normal 2 5 7 2 4 2" xfId="1985"/>
    <cellStyle name="Normal 2 5 7 2 5" xfId="1986"/>
    <cellStyle name="Normal 2 5 7 3" xfId="1987"/>
    <cellStyle name="Normal 2 5 7 3 2" xfId="1988"/>
    <cellStyle name="Normal 2 5 7 3 2 2" xfId="1989"/>
    <cellStyle name="Normal 2 5 7 3 3" xfId="1990"/>
    <cellStyle name="Normal 2 5 7 3 3 2" xfId="1991"/>
    <cellStyle name="Normal 2 5 7 3 4" xfId="1992"/>
    <cellStyle name="Normal 2 5 7 4" xfId="1993"/>
    <cellStyle name="Normal 2 5 7 4 2" xfId="1994"/>
    <cellStyle name="Normal 2 5 7 4 3" xfId="1995"/>
    <cellStyle name="Normal 2 5 7 5" xfId="1996"/>
    <cellStyle name="Normal 2 5 7 5 2" xfId="1997"/>
    <cellStyle name="Normal 2 5 7 6" xfId="1998"/>
    <cellStyle name="Normal 2 5 7 6 2" xfId="1999"/>
    <cellStyle name="Normal 2 5 7 7" xfId="2000"/>
    <cellStyle name="Normal 2 5 8" xfId="2001"/>
    <cellStyle name="Normal 2 5 8 2" xfId="2002"/>
    <cellStyle name="Normal 2 5 8 2 2" xfId="2003"/>
    <cellStyle name="Normal 2 5 8 2 2 2" xfId="2004"/>
    <cellStyle name="Normal 2 5 8 2 3" xfId="2005"/>
    <cellStyle name="Normal 2 5 8 2 3 2" xfId="2006"/>
    <cellStyle name="Normal 2 5 8 2 4" xfId="2007"/>
    <cellStyle name="Normal 2 5 8 3" xfId="2008"/>
    <cellStyle name="Normal 2 5 8 3 2" xfId="2009"/>
    <cellStyle name="Normal 2 5 8 3 3" xfId="2010"/>
    <cellStyle name="Normal 2 5 8 4" xfId="2011"/>
    <cellStyle name="Normal 2 5 8 4 2" xfId="2012"/>
    <cellStyle name="Normal 2 5 8 5" xfId="2013"/>
    <cellStyle name="Normal 2 5 8 5 2" xfId="2014"/>
    <cellStyle name="Normal 2 5 8 6" xfId="2015"/>
    <cellStyle name="Normal 2 5 9" xfId="2016"/>
    <cellStyle name="Normal 2 5 9 2" xfId="2017"/>
    <cellStyle name="Normal 2 5 9 2 2" xfId="2018"/>
    <cellStyle name="Normal 2 5 9 3" xfId="2019"/>
    <cellStyle name="Normal 2 5 9 3 2" xfId="2020"/>
    <cellStyle name="Normal 2 5 9 4" xfId="2021"/>
    <cellStyle name="Normal 2 6" xfId="2022"/>
    <cellStyle name="Normal 2 6 10" xfId="2023"/>
    <cellStyle name="Normal 2 6 10 2" xfId="2024"/>
    <cellStyle name="Normal 2 6 11" xfId="2025"/>
    <cellStyle name="Normal 2 6 2" xfId="2026"/>
    <cellStyle name="Normal 2 6 2 2" xfId="2027"/>
    <cellStyle name="Normal 2 6 2 2 2" xfId="2028"/>
    <cellStyle name="Normal 2 6 2 2 2 2" xfId="2029"/>
    <cellStyle name="Normal 2 6 2 2 2 2 2" xfId="2030"/>
    <cellStyle name="Normal 2 6 2 2 2 2 3" xfId="2031"/>
    <cellStyle name="Normal 2 6 2 2 2 3" xfId="2032"/>
    <cellStyle name="Normal 2 6 2 2 2 3 2" xfId="2033"/>
    <cellStyle name="Normal 2 6 2 2 2 4" xfId="2034"/>
    <cellStyle name="Normal 2 6 2 2 2 4 2" xfId="2035"/>
    <cellStyle name="Normal 2 6 2 2 2 5" xfId="2036"/>
    <cellStyle name="Normal 2 6 2 2 3" xfId="2037"/>
    <cellStyle name="Normal 2 6 2 2 3 2" xfId="2038"/>
    <cellStyle name="Normal 2 6 2 2 3 2 2" xfId="2039"/>
    <cellStyle name="Normal 2 6 2 2 3 3" xfId="2040"/>
    <cellStyle name="Normal 2 6 2 2 3 3 2" xfId="2041"/>
    <cellStyle name="Normal 2 6 2 2 3 4" xfId="2042"/>
    <cellStyle name="Normal 2 6 2 2 4" xfId="2043"/>
    <cellStyle name="Normal 2 6 2 2 4 2" xfId="2044"/>
    <cellStyle name="Normal 2 6 2 2 4 3" xfId="2045"/>
    <cellStyle name="Normal 2 6 2 2 5" xfId="2046"/>
    <cellStyle name="Normal 2 6 2 2 5 2" xfId="2047"/>
    <cellStyle name="Normal 2 6 2 2 6" xfId="2048"/>
    <cellStyle name="Normal 2 6 2 2 6 2" xfId="2049"/>
    <cellStyle name="Normal 2 6 2 2 7" xfId="2050"/>
    <cellStyle name="Normal 2 6 2 3" xfId="2051"/>
    <cellStyle name="Normal 2 6 2 3 2" xfId="2052"/>
    <cellStyle name="Normal 2 6 2 3 2 2" xfId="2053"/>
    <cellStyle name="Normal 2 6 2 3 2 3" xfId="2054"/>
    <cellStyle name="Normal 2 6 2 3 3" xfId="2055"/>
    <cellStyle name="Normal 2 6 2 3 3 2" xfId="2056"/>
    <cellStyle name="Normal 2 6 2 3 4" xfId="2057"/>
    <cellStyle name="Normal 2 6 2 3 4 2" xfId="2058"/>
    <cellStyle name="Normal 2 6 2 3 5" xfId="2059"/>
    <cellStyle name="Normal 2 6 2 4" xfId="2060"/>
    <cellStyle name="Normal 2 6 2 4 2" xfId="2061"/>
    <cellStyle name="Normal 2 6 2 4 2 2" xfId="2062"/>
    <cellStyle name="Normal 2 6 2 4 3" xfId="2063"/>
    <cellStyle name="Normal 2 6 2 4 3 2" xfId="2064"/>
    <cellStyle name="Normal 2 6 2 4 4" xfId="2065"/>
    <cellStyle name="Normal 2 6 2 5" xfId="2066"/>
    <cellStyle name="Normal 2 6 2 5 2" xfId="2067"/>
    <cellStyle name="Normal 2 6 2 5 3" xfId="2068"/>
    <cellStyle name="Normal 2 6 2 6" xfId="2069"/>
    <cellStyle name="Normal 2 6 2 6 2" xfId="2070"/>
    <cellStyle name="Normal 2 6 2 7" xfId="2071"/>
    <cellStyle name="Normal 2 6 2 7 2" xfId="2072"/>
    <cellStyle name="Normal 2 6 2 8" xfId="2073"/>
    <cellStyle name="Normal 2 6 3" xfId="2074"/>
    <cellStyle name="Normal 2 6 3 2" xfId="2075"/>
    <cellStyle name="Normal 2 6 3 2 2" xfId="2076"/>
    <cellStyle name="Normal 2 6 3 2 2 2" xfId="2077"/>
    <cellStyle name="Normal 2 6 3 2 2 3" xfId="2078"/>
    <cellStyle name="Normal 2 6 3 2 3" xfId="2079"/>
    <cellStyle name="Normal 2 6 3 2 3 2" xfId="2080"/>
    <cellStyle name="Normal 2 6 3 2 4" xfId="2081"/>
    <cellStyle name="Normal 2 6 3 2 4 2" xfId="2082"/>
    <cellStyle name="Normal 2 6 3 2 5" xfId="2083"/>
    <cellStyle name="Normal 2 6 3 3" xfId="2084"/>
    <cellStyle name="Normal 2 6 3 3 2" xfId="2085"/>
    <cellStyle name="Normal 2 6 3 3 2 2" xfId="2086"/>
    <cellStyle name="Normal 2 6 3 3 3" xfId="2087"/>
    <cellStyle name="Normal 2 6 3 3 3 2" xfId="2088"/>
    <cellStyle name="Normal 2 6 3 3 4" xfId="2089"/>
    <cellStyle name="Normal 2 6 3 4" xfId="2090"/>
    <cellStyle name="Normal 2 6 3 4 2" xfId="2091"/>
    <cellStyle name="Normal 2 6 3 4 3" xfId="2092"/>
    <cellStyle name="Normal 2 6 3 5" xfId="2093"/>
    <cellStyle name="Normal 2 6 3 5 2" xfId="2094"/>
    <cellStyle name="Normal 2 6 3 6" xfId="2095"/>
    <cellStyle name="Normal 2 6 3 6 2" xfId="2096"/>
    <cellStyle name="Normal 2 6 3 7" xfId="2097"/>
    <cellStyle name="Normal 2 6 4" xfId="2098"/>
    <cellStyle name="Normal 2 6 4 2" xfId="2099"/>
    <cellStyle name="Normal 2 6 4 2 2" xfId="2100"/>
    <cellStyle name="Normal 2 6 4 2 2 2" xfId="2101"/>
    <cellStyle name="Normal 2 6 4 2 2 3" xfId="2102"/>
    <cellStyle name="Normal 2 6 4 2 3" xfId="2103"/>
    <cellStyle name="Normal 2 6 4 2 3 2" xfId="2104"/>
    <cellStyle name="Normal 2 6 4 2 4" xfId="2105"/>
    <cellStyle name="Normal 2 6 4 2 4 2" xfId="2106"/>
    <cellStyle name="Normal 2 6 4 2 5" xfId="2107"/>
    <cellStyle name="Normal 2 6 4 3" xfId="2108"/>
    <cellStyle name="Normal 2 6 4 3 2" xfId="2109"/>
    <cellStyle name="Normal 2 6 4 3 2 2" xfId="2110"/>
    <cellStyle name="Normal 2 6 4 3 3" xfId="2111"/>
    <cellStyle name="Normal 2 6 4 3 3 2" xfId="2112"/>
    <cellStyle name="Normal 2 6 4 3 4" xfId="2113"/>
    <cellStyle name="Normal 2 6 4 4" xfId="2114"/>
    <cellStyle name="Normal 2 6 4 4 2" xfId="2115"/>
    <cellStyle name="Normal 2 6 4 4 3" xfId="2116"/>
    <cellStyle name="Normal 2 6 4 5" xfId="2117"/>
    <cellStyle name="Normal 2 6 4 5 2" xfId="2118"/>
    <cellStyle name="Normal 2 6 4 6" xfId="2119"/>
    <cellStyle name="Normal 2 6 4 6 2" xfId="2120"/>
    <cellStyle name="Normal 2 6 4 7" xfId="2121"/>
    <cellStyle name="Normal 2 6 5" xfId="2122"/>
    <cellStyle name="Normal 2 6 5 2" xfId="2123"/>
    <cellStyle name="Normal 2 6 5 2 2" xfId="2124"/>
    <cellStyle name="Normal 2 6 5 2 2 2" xfId="2125"/>
    <cellStyle name="Normal 2 6 5 2 3" xfId="2126"/>
    <cellStyle name="Normal 2 6 5 2 3 2" xfId="2127"/>
    <cellStyle name="Normal 2 6 5 2 4" xfId="2128"/>
    <cellStyle name="Normal 2 6 5 3" xfId="2129"/>
    <cellStyle name="Normal 2 6 5 3 2" xfId="2130"/>
    <cellStyle name="Normal 2 6 5 3 3" xfId="2131"/>
    <cellStyle name="Normal 2 6 5 4" xfId="2132"/>
    <cellStyle name="Normal 2 6 5 4 2" xfId="2133"/>
    <cellStyle name="Normal 2 6 5 5" xfId="2134"/>
    <cellStyle name="Normal 2 6 5 5 2" xfId="2135"/>
    <cellStyle name="Normal 2 6 5 6" xfId="2136"/>
    <cellStyle name="Normal 2 6 6" xfId="2137"/>
    <cellStyle name="Normal 2 6 6 2" xfId="2138"/>
    <cellStyle name="Normal 2 6 6 2 2" xfId="2139"/>
    <cellStyle name="Normal 2 6 6 3" xfId="2140"/>
    <cellStyle name="Normal 2 6 6 3 2" xfId="2141"/>
    <cellStyle name="Normal 2 6 6 4" xfId="2142"/>
    <cellStyle name="Normal 2 6 7" xfId="2143"/>
    <cellStyle name="Normal 2 6 7 2" xfId="2144"/>
    <cellStyle name="Normal 2 6 7 2 2" xfId="2145"/>
    <cellStyle name="Normal 2 6 7 3" xfId="2146"/>
    <cellStyle name="Normal 2 6 7 3 2" xfId="2147"/>
    <cellStyle name="Normal 2 6 7 4" xfId="2148"/>
    <cellStyle name="Normal 2 6 8" xfId="2149"/>
    <cellStyle name="Normal 2 6 8 2" xfId="2150"/>
    <cellStyle name="Normal 2 6 8 3" xfId="2151"/>
    <cellStyle name="Normal 2 6 9" xfId="2152"/>
    <cellStyle name="Normal 2 6 9 2" xfId="2153"/>
    <cellStyle name="Normal 2 7" xfId="2154"/>
    <cellStyle name="Normal 2 7 10" xfId="2155"/>
    <cellStyle name="Normal 2 7 2" xfId="2156"/>
    <cellStyle name="Normal 2 7 2 2" xfId="2157"/>
    <cellStyle name="Normal 2 7 2 2 2" xfId="2158"/>
    <cellStyle name="Normal 2 7 2 2 2 2" xfId="2159"/>
    <cellStyle name="Normal 2 7 2 2 2 3" xfId="2160"/>
    <cellStyle name="Normal 2 7 2 2 3" xfId="2161"/>
    <cellStyle name="Normal 2 7 2 2 3 2" xfId="2162"/>
    <cellStyle name="Normal 2 7 2 2 4" xfId="2163"/>
    <cellStyle name="Normal 2 7 2 2 4 2" xfId="2164"/>
    <cellStyle name="Normal 2 7 2 2 5" xfId="2165"/>
    <cellStyle name="Normal 2 7 2 3" xfId="2166"/>
    <cellStyle name="Normal 2 7 2 3 2" xfId="2167"/>
    <cellStyle name="Normal 2 7 2 3 2 2" xfId="2168"/>
    <cellStyle name="Normal 2 7 2 3 3" xfId="2169"/>
    <cellStyle name="Normal 2 7 2 3 3 2" xfId="2170"/>
    <cellStyle name="Normal 2 7 2 3 4" xfId="2171"/>
    <cellStyle name="Normal 2 7 2 4" xfId="2172"/>
    <cellStyle name="Normal 2 7 2 4 2" xfId="2173"/>
    <cellStyle name="Normal 2 7 2 4 3" xfId="2174"/>
    <cellStyle name="Normal 2 7 2 5" xfId="2175"/>
    <cellStyle name="Normal 2 7 2 5 2" xfId="2176"/>
    <cellStyle name="Normal 2 7 2 6" xfId="2177"/>
    <cellStyle name="Normal 2 7 2 6 2" xfId="2178"/>
    <cellStyle name="Normal 2 7 2 7" xfId="2179"/>
    <cellStyle name="Normal 2 7 3" xfId="2180"/>
    <cellStyle name="Normal 2 7 3 2" xfId="2181"/>
    <cellStyle name="Normal 2 7 3 2 2" xfId="2182"/>
    <cellStyle name="Normal 2 7 3 2 2 2" xfId="2183"/>
    <cellStyle name="Normal 2 7 3 2 2 3" xfId="2184"/>
    <cellStyle name="Normal 2 7 3 2 3" xfId="2185"/>
    <cellStyle name="Normal 2 7 3 2 3 2" xfId="2186"/>
    <cellStyle name="Normal 2 7 3 2 4" xfId="2187"/>
    <cellStyle name="Normal 2 7 3 2 4 2" xfId="2188"/>
    <cellStyle name="Normal 2 7 3 2 5" xfId="2189"/>
    <cellStyle name="Normal 2 7 3 3" xfId="2190"/>
    <cellStyle name="Normal 2 7 3 3 2" xfId="2191"/>
    <cellStyle name="Normal 2 7 3 3 2 2" xfId="2192"/>
    <cellStyle name="Normal 2 7 3 3 3" xfId="2193"/>
    <cellStyle name="Normal 2 7 3 3 3 2" xfId="2194"/>
    <cellStyle name="Normal 2 7 3 3 4" xfId="2195"/>
    <cellStyle name="Normal 2 7 3 4" xfId="2196"/>
    <cellStyle name="Normal 2 7 3 4 2" xfId="2197"/>
    <cellStyle name="Normal 2 7 3 4 3" xfId="2198"/>
    <cellStyle name="Normal 2 7 3 5" xfId="2199"/>
    <cellStyle name="Normal 2 7 3 5 2" xfId="2200"/>
    <cellStyle name="Normal 2 7 3 6" xfId="2201"/>
    <cellStyle name="Normal 2 7 3 6 2" xfId="2202"/>
    <cellStyle name="Normal 2 7 3 7" xfId="2203"/>
    <cellStyle name="Normal 2 7 4" xfId="2204"/>
    <cellStyle name="Normal 2 7 4 2" xfId="2205"/>
    <cellStyle name="Normal 2 7 4 2 2" xfId="2206"/>
    <cellStyle name="Normal 2 7 4 2 2 2" xfId="2207"/>
    <cellStyle name="Normal 2 7 4 2 3" xfId="2208"/>
    <cellStyle name="Normal 2 7 4 2 3 2" xfId="2209"/>
    <cellStyle name="Normal 2 7 4 2 4" xfId="2210"/>
    <cellStyle name="Normal 2 7 4 3" xfId="2211"/>
    <cellStyle name="Normal 2 7 4 3 2" xfId="2212"/>
    <cellStyle name="Normal 2 7 4 3 3" xfId="2213"/>
    <cellStyle name="Normal 2 7 4 4" xfId="2214"/>
    <cellStyle name="Normal 2 7 4 4 2" xfId="2215"/>
    <cellStyle name="Normal 2 7 4 5" xfId="2216"/>
    <cellStyle name="Normal 2 7 4 5 2" xfId="2217"/>
    <cellStyle name="Normal 2 7 4 6" xfId="2218"/>
    <cellStyle name="Normal 2 7 5" xfId="2219"/>
    <cellStyle name="Normal 2 7 5 2" xfId="2220"/>
    <cellStyle name="Normal 2 7 5 2 2" xfId="2221"/>
    <cellStyle name="Normal 2 7 5 3" xfId="2222"/>
    <cellStyle name="Normal 2 7 5 3 2" xfId="2223"/>
    <cellStyle name="Normal 2 7 5 4" xfId="2224"/>
    <cellStyle name="Normal 2 7 6" xfId="2225"/>
    <cellStyle name="Normal 2 7 6 2" xfId="2226"/>
    <cellStyle name="Normal 2 7 6 2 2" xfId="2227"/>
    <cellStyle name="Normal 2 7 6 3" xfId="2228"/>
    <cellStyle name="Normal 2 7 6 3 2" xfId="2229"/>
    <cellStyle name="Normal 2 7 6 4" xfId="2230"/>
    <cellStyle name="Normal 2 7 7" xfId="2231"/>
    <cellStyle name="Normal 2 7 7 2" xfId="2232"/>
    <cellStyle name="Normal 2 7 7 3" xfId="2233"/>
    <cellStyle name="Normal 2 7 8" xfId="2234"/>
    <cellStyle name="Normal 2 7 8 2" xfId="2235"/>
    <cellStyle name="Normal 2 7 9" xfId="2236"/>
    <cellStyle name="Normal 2 7 9 2" xfId="2237"/>
    <cellStyle name="Normal 2 8" xfId="2238"/>
    <cellStyle name="Normal 2 8 2" xfId="2239"/>
    <cellStyle name="Normal 2 8 2 2" xfId="2240"/>
    <cellStyle name="Normal 2 8 2 2 2" xfId="2241"/>
    <cellStyle name="Normal 2 8 2 3" xfId="2242"/>
    <cellStyle name="Normal 2 8 2 3 2" xfId="2243"/>
    <cellStyle name="Normal 2 8 2 4" xfId="2244"/>
    <cellStyle name="Normal 2 8 3" xfId="2245"/>
    <cellStyle name="Normal 2 8 3 2" xfId="2246"/>
    <cellStyle name="Normal 2 8 3 3" xfId="2247"/>
    <cellStyle name="Normal 2 8 4" xfId="2248"/>
    <cellStyle name="Normal 2 8 4 2" xfId="2249"/>
    <cellStyle name="Normal 2 8 5" xfId="2250"/>
    <cellStyle name="Normal 2 8 5 2" xfId="2251"/>
    <cellStyle name="Normal 2 8 6" xfId="2252"/>
    <cellStyle name="Normal 2 9" xfId="2253"/>
    <cellStyle name="Normal 2 9 2" xfId="2254"/>
    <cellStyle name="Normal 2 9 2 2" xfId="2255"/>
    <cellStyle name="Normal 2 9 3" xfId="2256"/>
    <cellStyle name="Normal 2 9 3 2" xfId="2257"/>
    <cellStyle name="Normal 2 9 4" xfId="2258"/>
    <cellStyle name="Normal 3" xfId="2259"/>
    <cellStyle name="Normal 3 10" xfId="2260"/>
    <cellStyle name="Normal 3 10 2" xfId="2261"/>
    <cellStyle name="Normal 3 10 2 2" xfId="2262"/>
    <cellStyle name="Normal 3 10 2 2 2" xfId="2263"/>
    <cellStyle name="Normal 3 10 2 2 3" xfId="2264"/>
    <cellStyle name="Normal 3 10 2 3" xfId="2265"/>
    <cellStyle name="Normal 3 10 2 3 2" xfId="2266"/>
    <cellStyle name="Normal 3 10 2 4" xfId="2267"/>
    <cellStyle name="Normal 3 10 2 4 2" xfId="2268"/>
    <cellStyle name="Normal 3 10 2 5" xfId="2269"/>
    <cellStyle name="Normal 3 10 3" xfId="2270"/>
    <cellStyle name="Normal 3 10 3 2" xfId="2271"/>
    <cellStyle name="Normal 3 10 3 2 2" xfId="2272"/>
    <cellStyle name="Normal 3 10 3 3" xfId="2273"/>
    <cellStyle name="Normal 3 10 3 3 2" xfId="2274"/>
    <cellStyle name="Normal 3 10 3 4" xfId="2275"/>
    <cellStyle name="Normal 3 10 4" xfId="2276"/>
    <cellStyle name="Normal 3 10 4 2" xfId="2277"/>
    <cellStyle name="Normal 3 10 4 3" xfId="2278"/>
    <cellStyle name="Normal 3 10 5" xfId="2279"/>
    <cellStyle name="Normal 3 10 5 2" xfId="2280"/>
    <cellStyle name="Normal 3 10 6" xfId="2281"/>
    <cellStyle name="Normal 3 10 6 2" xfId="2282"/>
    <cellStyle name="Normal 3 10 7" xfId="2283"/>
    <cellStyle name="Normal 3 11" xfId="2284"/>
    <cellStyle name="Normal 3 11 2" xfId="2285"/>
    <cellStyle name="Normal 3 11 2 2" xfId="2286"/>
    <cellStyle name="Normal 3 11 2 2 2" xfId="2287"/>
    <cellStyle name="Normal 3 11 2 2 3" xfId="2288"/>
    <cellStyle name="Normal 3 11 2 3" xfId="2289"/>
    <cellStyle name="Normal 3 11 2 3 2" xfId="2290"/>
    <cellStyle name="Normal 3 11 2 4" xfId="2291"/>
    <cellStyle name="Normal 3 11 2 4 2" xfId="2292"/>
    <cellStyle name="Normal 3 11 2 5" xfId="2293"/>
    <cellStyle name="Normal 3 11 3" xfId="2294"/>
    <cellStyle name="Normal 3 11 3 2" xfId="2295"/>
    <cellStyle name="Normal 3 11 3 2 2" xfId="2296"/>
    <cellStyle name="Normal 3 11 3 3" xfId="2297"/>
    <cellStyle name="Normal 3 11 3 3 2" xfId="2298"/>
    <cellStyle name="Normal 3 11 3 4" xfId="2299"/>
    <cellStyle name="Normal 3 11 4" xfId="2300"/>
    <cellStyle name="Normal 3 11 4 2" xfId="2301"/>
    <cellStyle name="Normal 3 11 4 3" xfId="2302"/>
    <cellStyle name="Normal 3 11 5" xfId="2303"/>
    <cellStyle name="Normal 3 11 5 2" xfId="2304"/>
    <cellStyle name="Normal 3 11 6" xfId="2305"/>
    <cellStyle name="Normal 3 11 6 2" xfId="2306"/>
    <cellStyle name="Normal 3 11 7" xfId="2307"/>
    <cellStyle name="Normal 3 12" xfId="2308"/>
    <cellStyle name="Normal 3 12 2" xfId="2309"/>
    <cellStyle name="Normal 3 12 2 2" xfId="2310"/>
    <cellStyle name="Normal 3 12 2 2 2" xfId="2311"/>
    <cellStyle name="Normal 3 12 2 3" xfId="2312"/>
    <cellStyle name="Normal 3 12 2 3 2" xfId="2313"/>
    <cellStyle name="Normal 3 12 2 4" xfId="2314"/>
    <cellStyle name="Normal 3 12 3" xfId="2315"/>
    <cellStyle name="Normal 3 12 3 2" xfId="2316"/>
    <cellStyle name="Normal 3 12 3 3" xfId="2317"/>
    <cellStyle name="Normal 3 12 4" xfId="2318"/>
    <cellStyle name="Normal 3 12 4 2" xfId="2319"/>
    <cellStyle name="Normal 3 12 5" xfId="2320"/>
    <cellStyle name="Normal 3 12 5 2" xfId="2321"/>
    <cellStyle name="Normal 3 12 6" xfId="2322"/>
    <cellStyle name="Normal 3 13" xfId="2323"/>
    <cellStyle name="Normal 3 13 2" xfId="2324"/>
    <cellStyle name="Normal 3 13 2 2" xfId="2325"/>
    <cellStyle name="Normal 3 13 3" xfId="2326"/>
    <cellStyle name="Normal 3 13 3 2" xfId="2327"/>
    <cellStyle name="Normal 3 13 4" xfId="2328"/>
    <cellStyle name="Normal 3 14" xfId="2329"/>
    <cellStyle name="Normal 3 14 2" xfId="2330"/>
    <cellStyle name="Normal 3 14 2 2" xfId="2331"/>
    <cellStyle name="Normal 3 14 3" xfId="2332"/>
    <cellStyle name="Normal 3 14 3 2" xfId="2333"/>
    <cellStyle name="Normal 3 14 4" xfId="2334"/>
    <cellStyle name="Normal 3 15" xfId="2335"/>
    <cellStyle name="Normal 3 15 2" xfId="2336"/>
    <cellStyle name="Normal 3 15 3" xfId="2337"/>
    <cellStyle name="Normal 3 16" xfId="2338"/>
    <cellStyle name="Normal 3 16 2" xfId="2339"/>
    <cellStyle name="Normal 3 17" xfId="2340"/>
    <cellStyle name="Normal 3 17 2" xfId="2341"/>
    <cellStyle name="Normal 3 18" xfId="2342"/>
    <cellStyle name="Normal 3 2" xfId="2343"/>
    <cellStyle name="Normal 3 2 10" xfId="2344"/>
    <cellStyle name="Normal 3 2 10 2" xfId="2345"/>
    <cellStyle name="Normal 3 2 10 2 2" xfId="2346"/>
    <cellStyle name="Normal 3 2 10 2 2 2" xfId="2347"/>
    <cellStyle name="Normal 3 2 10 2 2 3" xfId="2348"/>
    <cellStyle name="Normal 3 2 10 2 3" xfId="2349"/>
    <cellStyle name="Normal 3 2 10 2 3 2" xfId="2350"/>
    <cellStyle name="Normal 3 2 10 2 4" xfId="2351"/>
    <cellStyle name="Normal 3 2 10 2 4 2" xfId="2352"/>
    <cellStyle name="Normal 3 2 10 2 5" xfId="2353"/>
    <cellStyle name="Normal 3 2 10 3" xfId="2354"/>
    <cellStyle name="Normal 3 2 10 3 2" xfId="2355"/>
    <cellStyle name="Normal 3 2 10 3 2 2" xfId="2356"/>
    <cellStyle name="Normal 3 2 10 3 3" xfId="2357"/>
    <cellStyle name="Normal 3 2 10 3 3 2" xfId="2358"/>
    <cellStyle name="Normal 3 2 10 3 4" xfId="2359"/>
    <cellStyle name="Normal 3 2 10 4" xfId="2360"/>
    <cellStyle name="Normal 3 2 10 4 2" xfId="2361"/>
    <cellStyle name="Normal 3 2 10 4 3" xfId="2362"/>
    <cellStyle name="Normal 3 2 10 5" xfId="2363"/>
    <cellStyle name="Normal 3 2 10 5 2" xfId="2364"/>
    <cellStyle name="Normal 3 2 10 6" xfId="2365"/>
    <cellStyle name="Normal 3 2 10 6 2" xfId="2366"/>
    <cellStyle name="Normal 3 2 10 7" xfId="2367"/>
    <cellStyle name="Normal 3 2 11" xfId="2368"/>
    <cellStyle name="Normal 3 2 11 2" xfId="2369"/>
    <cellStyle name="Normal 3 2 11 2 2" xfId="2370"/>
    <cellStyle name="Normal 3 2 11 2 2 2" xfId="2371"/>
    <cellStyle name="Normal 3 2 11 2 3" xfId="2372"/>
    <cellStyle name="Normal 3 2 11 2 3 2" xfId="2373"/>
    <cellStyle name="Normal 3 2 11 2 4" xfId="2374"/>
    <cellStyle name="Normal 3 2 11 3" xfId="2375"/>
    <cellStyle name="Normal 3 2 11 3 2" xfId="2376"/>
    <cellStyle name="Normal 3 2 11 3 3" xfId="2377"/>
    <cellStyle name="Normal 3 2 11 4" xfId="2378"/>
    <cellStyle name="Normal 3 2 11 4 2" xfId="2379"/>
    <cellStyle name="Normal 3 2 11 5" xfId="2380"/>
    <cellStyle name="Normal 3 2 11 5 2" xfId="2381"/>
    <cellStyle name="Normal 3 2 11 6" xfId="2382"/>
    <cellStyle name="Normal 3 2 12" xfId="2383"/>
    <cellStyle name="Normal 3 2 12 2" xfId="2384"/>
    <cellStyle name="Normal 3 2 12 2 2" xfId="2385"/>
    <cellStyle name="Normal 3 2 12 3" xfId="2386"/>
    <cellStyle name="Normal 3 2 12 3 2" xfId="2387"/>
    <cellStyle name="Normal 3 2 12 4" xfId="2388"/>
    <cellStyle name="Normal 3 2 13" xfId="2389"/>
    <cellStyle name="Normal 3 2 13 2" xfId="2390"/>
    <cellStyle name="Normal 3 2 13 2 2" xfId="2391"/>
    <cellStyle name="Normal 3 2 13 3" xfId="2392"/>
    <cellStyle name="Normal 3 2 13 3 2" xfId="2393"/>
    <cellStyle name="Normal 3 2 13 4" xfId="2394"/>
    <cellStyle name="Normal 3 2 14" xfId="2395"/>
    <cellStyle name="Normal 3 2 14 2" xfId="2396"/>
    <cellStyle name="Normal 3 2 14 3" xfId="2397"/>
    <cellStyle name="Normal 3 2 15" xfId="2398"/>
    <cellStyle name="Normal 3 2 15 2" xfId="2399"/>
    <cellStyle name="Normal 3 2 16" xfId="2400"/>
    <cellStyle name="Normal 3 2 16 2" xfId="2401"/>
    <cellStyle name="Normal 3 2 17" xfId="2402"/>
    <cellStyle name="Normal 3 2 2" xfId="2403"/>
    <cellStyle name="Normal 3 2 2 10" xfId="2404"/>
    <cellStyle name="Normal 3 2 2 10 2" xfId="2405"/>
    <cellStyle name="Normal 3 2 2 10 2 2" xfId="2406"/>
    <cellStyle name="Normal 3 2 2 10 3" xfId="2407"/>
    <cellStyle name="Normal 3 2 2 10 3 2" xfId="2408"/>
    <cellStyle name="Normal 3 2 2 10 4" xfId="2409"/>
    <cellStyle name="Normal 3 2 2 11" xfId="2410"/>
    <cellStyle name="Normal 3 2 2 11 2" xfId="2411"/>
    <cellStyle name="Normal 3 2 2 11 2 2" xfId="2412"/>
    <cellStyle name="Normal 3 2 2 11 3" xfId="2413"/>
    <cellStyle name="Normal 3 2 2 11 3 2" xfId="2414"/>
    <cellStyle name="Normal 3 2 2 11 4" xfId="2415"/>
    <cellStyle name="Normal 3 2 2 12" xfId="2416"/>
    <cellStyle name="Normal 3 2 2 12 2" xfId="2417"/>
    <cellStyle name="Normal 3 2 2 12 3" xfId="2418"/>
    <cellStyle name="Normal 3 2 2 13" xfId="2419"/>
    <cellStyle name="Normal 3 2 2 13 2" xfId="2420"/>
    <cellStyle name="Normal 3 2 2 14" xfId="2421"/>
    <cellStyle name="Normal 3 2 2 14 2" xfId="2422"/>
    <cellStyle name="Normal 3 2 2 15" xfId="2423"/>
    <cellStyle name="Normal 3 2 2 2" xfId="2424"/>
    <cellStyle name="Normal 3 2 2 2 10" xfId="2425"/>
    <cellStyle name="Normal 3 2 2 2 10 2" xfId="2426"/>
    <cellStyle name="Normal 3 2 2 2 10 3" xfId="2427"/>
    <cellStyle name="Normal 3 2 2 2 11" xfId="2428"/>
    <cellStyle name="Normal 3 2 2 2 11 2" xfId="2429"/>
    <cellStyle name="Normal 3 2 2 2 12" xfId="2430"/>
    <cellStyle name="Normal 3 2 2 2 12 2" xfId="2431"/>
    <cellStyle name="Normal 3 2 2 2 13" xfId="2432"/>
    <cellStyle name="Normal 3 2 2 2 2" xfId="2433"/>
    <cellStyle name="Normal 3 2 2 2 2 10" xfId="2434"/>
    <cellStyle name="Normal 3 2 2 2 2 10 2" xfId="2435"/>
    <cellStyle name="Normal 3 2 2 2 2 11" xfId="2436"/>
    <cellStyle name="Normal 3 2 2 2 2 2" xfId="2437"/>
    <cellStyle name="Normal 3 2 2 2 2 2 2" xfId="2438"/>
    <cellStyle name="Normal 3 2 2 2 2 2 2 2" xfId="2439"/>
    <cellStyle name="Normal 3 2 2 2 2 2 2 2 2" xfId="2440"/>
    <cellStyle name="Normal 3 2 2 2 2 2 2 2 2 2" xfId="2441"/>
    <cellStyle name="Normal 3 2 2 2 2 2 2 2 2 3" xfId="2442"/>
    <cellStyle name="Normal 3 2 2 2 2 2 2 2 3" xfId="2443"/>
    <cellStyle name="Normal 3 2 2 2 2 2 2 2 3 2" xfId="2444"/>
    <cellStyle name="Normal 3 2 2 2 2 2 2 2 4" xfId="2445"/>
    <cellStyle name="Normal 3 2 2 2 2 2 2 2 4 2" xfId="2446"/>
    <cellStyle name="Normal 3 2 2 2 2 2 2 2 5" xfId="2447"/>
    <cellStyle name="Normal 3 2 2 2 2 2 2 3" xfId="2448"/>
    <cellStyle name="Normal 3 2 2 2 2 2 2 3 2" xfId="2449"/>
    <cellStyle name="Normal 3 2 2 2 2 2 2 3 2 2" xfId="2450"/>
    <cellStyle name="Normal 3 2 2 2 2 2 2 3 3" xfId="2451"/>
    <cellStyle name="Normal 3 2 2 2 2 2 2 3 3 2" xfId="2452"/>
    <cellStyle name="Normal 3 2 2 2 2 2 2 3 4" xfId="2453"/>
    <cellStyle name="Normal 3 2 2 2 2 2 2 4" xfId="2454"/>
    <cellStyle name="Normal 3 2 2 2 2 2 2 4 2" xfId="2455"/>
    <cellStyle name="Normal 3 2 2 2 2 2 2 4 3" xfId="2456"/>
    <cellStyle name="Normal 3 2 2 2 2 2 2 5" xfId="2457"/>
    <cellStyle name="Normal 3 2 2 2 2 2 2 5 2" xfId="2458"/>
    <cellStyle name="Normal 3 2 2 2 2 2 2 6" xfId="2459"/>
    <cellStyle name="Normal 3 2 2 2 2 2 2 6 2" xfId="2460"/>
    <cellStyle name="Normal 3 2 2 2 2 2 2 7" xfId="2461"/>
    <cellStyle name="Normal 3 2 2 2 2 2 3" xfId="2462"/>
    <cellStyle name="Normal 3 2 2 2 2 2 3 2" xfId="2463"/>
    <cellStyle name="Normal 3 2 2 2 2 2 3 2 2" xfId="2464"/>
    <cellStyle name="Normal 3 2 2 2 2 2 3 2 3" xfId="2465"/>
    <cellStyle name="Normal 3 2 2 2 2 2 3 3" xfId="2466"/>
    <cellStyle name="Normal 3 2 2 2 2 2 3 3 2" xfId="2467"/>
    <cellStyle name="Normal 3 2 2 2 2 2 3 4" xfId="2468"/>
    <cellStyle name="Normal 3 2 2 2 2 2 3 4 2" xfId="2469"/>
    <cellStyle name="Normal 3 2 2 2 2 2 3 5" xfId="2470"/>
    <cellStyle name="Normal 3 2 2 2 2 2 4" xfId="2471"/>
    <cellStyle name="Normal 3 2 2 2 2 2 4 2" xfId="2472"/>
    <cellStyle name="Normal 3 2 2 2 2 2 4 2 2" xfId="2473"/>
    <cellStyle name="Normal 3 2 2 2 2 2 4 3" xfId="2474"/>
    <cellStyle name="Normal 3 2 2 2 2 2 4 3 2" xfId="2475"/>
    <cellStyle name="Normal 3 2 2 2 2 2 4 4" xfId="2476"/>
    <cellStyle name="Normal 3 2 2 2 2 2 5" xfId="2477"/>
    <cellStyle name="Normal 3 2 2 2 2 2 5 2" xfId="2478"/>
    <cellStyle name="Normal 3 2 2 2 2 2 5 3" xfId="2479"/>
    <cellStyle name="Normal 3 2 2 2 2 2 6" xfId="2480"/>
    <cellStyle name="Normal 3 2 2 2 2 2 6 2" xfId="2481"/>
    <cellStyle name="Normal 3 2 2 2 2 2 7" xfId="2482"/>
    <cellStyle name="Normal 3 2 2 2 2 2 7 2" xfId="2483"/>
    <cellStyle name="Normal 3 2 2 2 2 2 8" xfId="2484"/>
    <cellStyle name="Normal 3 2 2 2 2 3" xfId="2485"/>
    <cellStyle name="Normal 3 2 2 2 2 3 2" xfId="2486"/>
    <cellStyle name="Normal 3 2 2 2 2 3 2 2" xfId="2487"/>
    <cellStyle name="Normal 3 2 2 2 2 3 2 2 2" xfId="2488"/>
    <cellStyle name="Normal 3 2 2 2 2 3 2 2 3" xfId="2489"/>
    <cellStyle name="Normal 3 2 2 2 2 3 2 3" xfId="2490"/>
    <cellStyle name="Normal 3 2 2 2 2 3 2 3 2" xfId="2491"/>
    <cellStyle name="Normal 3 2 2 2 2 3 2 4" xfId="2492"/>
    <cellStyle name="Normal 3 2 2 2 2 3 2 4 2" xfId="2493"/>
    <cellStyle name="Normal 3 2 2 2 2 3 2 5" xfId="2494"/>
    <cellStyle name="Normal 3 2 2 2 2 3 3" xfId="2495"/>
    <cellStyle name="Normal 3 2 2 2 2 3 3 2" xfId="2496"/>
    <cellStyle name="Normal 3 2 2 2 2 3 3 2 2" xfId="2497"/>
    <cellStyle name="Normal 3 2 2 2 2 3 3 3" xfId="2498"/>
    <cellStyle name="Normal 3 2 2 2 2 3 3 3 2" xfId="2499"/>
    <cellStyle name="Normal 3 2 2 2 2 3 3 4" xfId="2500"/>
    <cellStyle name="Normal 3 2 2 2 2 3 4" xfId="2501"/>
    <cellStyle name="Normal 3 2 2 2 2 3 4 2" xfId="2502"/>
    <cellStyle name="Normal 3 2 2 2 2 3 4 3" xfId="2503"/>
    <cellStyle name="Normal 3 2 2 2 2 3 5" xfId="2504"/>
    <cellStyle name="Normal 3 2 2 2 2 3 5 2" xfId="2505"/>
    <cellStyle name="Normal 3 2 2 2 2 3 6" xfId="2506"/>
    <cellStyle name="Normal 3 2 2 2 2 3 6 2" xfId="2507"/>
    <cellStyle name="Normal 3 2 2 2 2 3 7" xfId="2508"/>
    <cellStyle name="Normal 3 2 2 2 2 4" xfId="2509"/>
    <cellStyle name="Normal 3 2 2 2 2 4 2" xfId="2510"/>
    <cellStyle name="Normal 3 2 2 2 2 4 2 2" xfId="2511"/>
    <cellStyle name="Normal 3 2 2 2 2 4 2 2 2" xfId="2512"/>
    <cellStyle name="Normal 3 2 2 2 2 4 2 2 3" xfId="2513"/>
    <cellStyle name="Normal 3 2 2 2 2 4 2 3" xfId="2514"/>
    <cellStyle name="Normal 3 2 2 2 2 4 2 3 2" xfId="2515"/>
    <cellStyle name="Normal 3 2 2 2 2 4 2 4" xfId="2516"/>
    <cellStyle name="Normal 3 2 2 2 2 4 2 4 2" xfId="2517"/>
    <cellStyle name="Normal 3 2 2 2 2 4 2 5" xfId="2518"/>
    <cellStyle name="Normal 3 2 2 2 2 4 3" xfId="2519"/>
    <cellStyle name="Normal 3 2 2 2 2 4 3 2" xfId="2520"/>
    <cellStyle name="Normal 3 2 2 2 2 4 3 2 2" xfId="2521"/>
    <cellStyle name="Normal 3 2 2 2 2 4 3 3" xfId="2522"/>
    <cellStyle name="Normal 3 2 2 2 2 4 3 3 2" xfId="2523"/>
    <cellStyle name="Normal 3 2 2 2 2 4 3 4" xfId="2524"/>
    <cellStyle name="Normal 3 2 2 2 2 4 4" xfId="2525"/>
    <cellStyle name="Normal 3 2 2 2 2 4 4 2" xfId="2526"/>
    <cellStyle name="Normal 3 2 2 2 2 4 4 3" xfId="2527"/>
    <cellStyle name="Normal 3 2 2 2 2 4 5" xfId="2528"/>
    <cellStyle name="Normal 3 2 2 2 2 4 5 2" xfId="2529"/>
    <cellStyle name="Normal 3 2 2 2 2 4 6" xfId="2530"/>
    <cellStyle name="Normal 3 2 2 2 2 4 6 2" xfId="2531"/>
    <cellStyle name="Normal 3 2 2 2 2 4 7" xfId="2532"/>
    <cellStyle name="Normal 3 2 2 2 2 5" xfId="2533"/>
    <cellStyle name="Normal 3 2 2 2 2 5 2" xfId="2534"/>
    <cellStyle name="Normal 3 2 2 2 2 5 2 2" xfId="2535"/>
    <cellStyle name="Normal 3 2 2 2 2 5 2 2 2" xfId="2536"/>
    <cellStyle name="Normal 3 2 2 2 2 5 2 3" xfId="2537"/>
    <cellStyle name="Normal 3 2 2 2 2 5 2 3 2" xfId="2538"/>
    <cellStyle name="Normal 3 2 2 2 2 5 2 4" xfId="2539"/>
    <cellStyle name="Normal 3 2 2 2 2 5 3" xfId="2540"/>
    <cellStyle name="Normal 3 2 2 2 2 5 3 2" xfId="2541"/>
    <cellStyle name="Normal 3 2 2 2 2 5 3 3" xfId="2542"/>
    <cellStyle name="Normal 3 2 2 2 2 5 4" xfId="2543"/>
    <cellStyle name="Normal 3 2 2 2 2 5 4 2" xfId="2544"/>
    <cellStyle name="Normal 3 2 2 2 2 5 5" xfId="2545"/>
    <cellStyle name="Normal 3 2 2 2 2 5 5 2" xfId="2546"/>
    <cellStyle name="Normal 3 2 2 2 2 5 6" xfId="2547"/>
    <cellStyle name="Normal 3 2 2 2 2 6" xfId="2548"/>
    <cellStyle name="Normal 3 2 2 2 2 6 2" xfId="2549"/>
    <cellStyle name="Normal 3 2 2 2 2 6 2 2" xfId="2550"/>
    <cellStyle name="Normal 3 2 2 2 2 6 3" xfId="2551"/>
    <cellStyle name="Normal 3 2 2 2 2 6 3 2" xfId="2552"/>
    <cellStyle name="Normal 3 2 2 2 2 6 4" xfId="2553"/>
    <cellStyle name="Normal 3 2 2 2 2 7" xfId="2554"/>
    <cellStyle name="Normal 3 2 2 2 2 7 2" xfId="2555"/>
    <cellStyle name="Normal 3 2 2 2 2 7 2 2" xfId="2556"/>
    <cellStyle name="Normal 3 2 2 2 2 7 3" xfId="2557"/>
    <cellStyle name="Normal 3 2 2 2 2 7 3 2" xfId="2558"/>
    <cellStyle name="Normal 3 2 2 2 2 7 4" xfId="2559"/>
    <cellStyle name="Normal 3 2 2 2 2 8" xfId="2560"/>
    <cellStyle name="Normal 3 2 2 2 2 8 2" xfId="2561"/>
    <cellStyle name="Normal 3 2 2 2 2 8 3" xfId="2562"/>
    <cellStyle name="Normal 3 2 2 2 2 9" xfId="2563"/>
    <cellStyle name="Normal 3 2 2 2 2 9 2" xfId="2564"/>
    <cellStyle name="Normal 3 2 2 2 3" xfId="2565"/>
    <cellStyle name="Normal 3 2 2 2 3 10" xfId="2566"/>
    <cellStyle name="Normal 3 2 2 2 3 2" xfId="2567"/>
    <cellStyle name="Normal 3 2 2 2 3 2 2" xfId="2568"/>
    <cellStyle name="Normal 3 2 2 2 3 2 2 2" xfId="2569"/>
    <cellStyle name="Normal 3 2 2 2 3 2 2 2 2" xfId="2570"/>
    <cellStyle name="Normal 3 2 2 2 3 2 2 2 3" xfId="2571"/>
    <cellStyle name="Normal 3 2 2 2 3 2 2 3" xfId="2572"/>
    <cellStyle name="Normal 3 2 2 2 3 2 2 3 2" xfId="2573"/>
    <cellStyle name="Normal 3 2 2 2 3 2 2 4" xfId="2574"/>
    <cellStyle name="Normal 3 2 2 2 3 2 2 4 2" xfId="2575"/>
    <cellStyle name="Normal 3 2 2 2 3 2 2 5" xfId="2576"/>
    <cellStyle name="Normal 3 2 2 2 3 2 3" xfId="2577"/>
    <cellStyle name="Normal 3 2 2 2 3 2 3 2" xfId="2578"/>
    <cellStyle name="Normal 3 2 2 2 3 2 3 2 2" xfId="2579"/>
    <cellStyle name="Normal 3 2 2 2 3 2 3 3" xfId="2580"/>
    <cellStyle name="Normal 3 2 2 2 3 2 3 3 2" xfId="2581"/>
    <cellStyle name="Normal 3 2 2 2 3 2 3 4" xfId="2582"/>
    <cellStyle name="Normal 3 2 2 2 3 2 4" xfId="2583"/>
    <cellStyle name="Normal 3 2 2 2 3 2 4 2" xfId="2584"/>
    <cellStyle name="Normal 3 2 2 2 3 2 4 3" xfId="2585"/>
    <cellStyle name="Normal 3 2 2 2 3 2 5" xfId="2586"/>
    <cellStyle name="Normal 3 2 2 2 3 2 5 2" xfId="2587"/>
    <cellStyle name="Normal 3 2 2 2 3 2 6" xfId="2588"/>
    <cellStyle name="Normal 3 2 2 2 3 2 6 2" xfId="2589"/>
    <cellStyle name="Normal 3 2 2 2 3 2 7" xfId="2590"/>
    <cellStyle name="Normal 3 2 2 2 3 3" xfId="2591"/>
    <cellStyle name="Normal 3 2 2 2 3 3 2" xfId="2592"/>
    <cellStyle name="Normal 3 2 2 2 3 3 2 2" xfId="2593"/>
    <cellStyle name="Normal 3 2 2 2 3 3 2 2 2" xfId="2594"/>
    <cellStyle name="Normal 3 2 2 2 3 3 2 2 3" xfId="2595"/>
    <cellStyle name="Normal 3 2 2 2 3 3 2 3" xfId="2596"/>
    <cellStyle name="Normal 3 2 2 2 3 3 2 3 2" xfId="2597"/>
    <cellStyle name="Normal 3 2 2 2 3 3 2 4" xfId="2598"/>
    <cellStyle name="Normal 3 2 2 2 3 3 2 4 2" xfId="2599"/>
    <cellStyle name="Normal 3 2 2 2 3 3 2 5" xfId="2600"/>
    <cellStyle name="Normal 3 2 2 2 3 3 3" xfId="2601"/>
    <cellStyle name="Normal 3 2 2 2 3 3 3 2" xfId="2602"/>
    <cellStyle name="Normal 3 2 2 2 3 3 3 2 2" xfId="2603"/>
    <cellStyle name="Normal 3 2 2 2 3 3 3 3" xfId="2604"/>
    <cellStyle name="Normal 3 2 2 2 3 3 3 3 2" xfId="2605"/>
    <cellStyle name="Normal 3 2 2 2 3 3 3 4" xfId="2606"/>
    <cellStyle name="Normal 3 2 2 2 3 3 4" xfId="2607"/>
    <cellStyle name="Normal 3 2 2 2 3 3 4 2" xfId="2608"/>
    <cellStyle name="Normal 3 2 2 2 3 3 4 3" xfId="2609"/>
    <cellStyle name="Normal 3 2 2 2 3 3 5" xfId="2610"/>
    <cellStyle name="Normal 3 2 2 2 3 3 5 2" xfId="2611"/>
    <cellStyle name="Normal 3 2 2 2 3 3 6" xfId="2612"/>
    <cellStyle name="Normal 3 2 2 2 3 3 6 2" xfId="2613"/>
    <cellStyle name="Normal 3 2 2 2 3 3 7" xfId="2614"/>
    <cellStyle name="Normal 3 2 2 2 3 4" xfId="2615"/>
    <cellStyle name="Normal 3 2 2 2 3 4 2" xfId="2616"/>
    <cellStyle name="Normal 3 2 2 2 3 4 2 2" xfId="2617"/>
    <cellStyle name="Normal 3 2 2 2 3 4 2 2 2" xfId="2618"/>
    <cellStyle name="Normal 3 2 2 2 3 4 2 3" xfId="2619"/>
    <cellStyle name="Normal 3 2 2 2 3 4 2 3 2" xfId="2620"/>
    <cellStyle name="Normal 3 2 2 2 3 4 2 4" xfId="2621"/>
    <cellStyle name="Normal 3 2 2 2 3 4 3" xfId="2622"/>
    <cellStyle name="Normal 3 2 2 2 3 4 3 2" xfId="2623"/>
    <cellStyle name="Normal 3 2 2 2 3 4 3 3" xfId="2624"/>
    <cellStyle name="Normal 3 2 2 2 3 4 4" xfId="2625"/>
    <cellStyle name="Normal 3 2 2 2 3 4 4 2" xfId="2626"/>
    <cellStyle name="Normal 3 2 2 2 3 4 5" xfId="2627"/>
    <cellStyle name="Normal 3 2 2 2 3 4 5 2" xfId="2628"/>
    <cellStyle name="Normal 3 2 2 2 3 4 6" xfId="2629"/>
    <cellStyle name="Normal 3 2 2 2 3 5" xfId="2630"/>
    <cellStyle name="Normal 3 2 2 2 3 5 2" xfId="2631"/>
    <cellStyle name="Normal 3 2 2 2 3 5 2 2" xfId="2632"/>
    <cellStyle name="Normal 3 2 2 2 3 5 3" xfId="2633"/>
    <cellStyle name="Normal 3 2 2 2 3 5 3 2" xfId="2634"/>
    <cellStyle name="Normal 3 2 2 2 3 5 4" xfId="2635"/>
    <cellStyle name="Normal 3 2 2 2 3 6" xfId="2636"/>
    <cellStyle name="Normal 3 2 2 2 3 6 2" xfId="2637"/>
    <cellStyle name="Normal 3 2 2 2 3 6 2 2" xfId="2638"/>
    <cellStyle name="Normal 3 2 2 2 3 6 3" xfId="2639"/>
    <cellStyle name="Normal 3 2 2 2 3 6 3 2" xfId="2640"/>
    <cellStyle name="Normal 3 2 2 2 3 6 4" xfId="2641"/>
    <cellStyle name="Normal 3 2 2 2 3 7" xfId="2642"/>
    <cellStyle name="Normal 3 2 2 2 3 7 2" xfId="2643"/>
    <cellStyle name="Normal 3 2 2 2 3 7 3" xfId="2644"/>
    <cellStyle name="Normal 3 2 2 2 3 8" xfId="2645"/>
    <cellStyle name="Normal 3 2 2 2 3 8 2" xfId="2646"/>
    <cellStyle name="Normal 3 2 2 2 3 9" xfId="2647"/>
    <cellStyle name="Normal 3 2 2 2 3 9 2" xfId="2648"/>
    <cellStyle name="Normal 3 2 2 2 4" xfId="2649"/>
    <cellStyle name="Normal 3 2 2 2 4 2" xfId="2650"/>
    <cellStyle name="Normal 3 2 2 2 4 2 2" xfId="2651"/>
    <cellStyle name="Normal 3 2 2 2 4 2 2 2" xfId="2652"/>
    <cellStyle name="Normal 3 2 2 2 4 2 2 2 2" xfId="2653"/>
    <cellStyle name="Normal 3 2 2 2 4 2 2 2 3" xfId="2654"/>
    <cellStyle name="Normal 3 2 2 2 4 2 2 3" xfId="2655"/>
    <cellStyle name="Normal 3 2 2 2 4 2 2 3 2" xfId="2656"/>
    <cellStyle name="Normal 3 2 2 2 4 2 2 4" xfId="2657"/>
    <cellStyle name="Normal 3 2 2 2 4 2 2 4 2" xfId="2658"/>
    <cellStyle name="Normal 3 2 2 2 4 2 2 5" xfId="2659"/>
    <cellStyle name="Normal 3 2 2 2 4 2 3" xfId="2660"/>
    <cellStyle name="Normal 3 2 2 2 4 2 3 2" xfId="2661"/>
    <cellStyle name="Normal 3 2 2 2 4 2 3 2 2" xfId="2662"/>
    <cellStyle name="Normal 3 2 2 2 4 2 3 3" xfId="2663"/>
    <cellStyle name="Normal 3 2 2 2 4 2 3 3 2" xfId="2664"/>
    <cellStyle name="Normal 3 2 2 2 4 2 3 4" xfId="2665"/>
    <cellStyle name="Normal 3 2 2 2 4 2 4" xfId="2666"/>
    <cellStyle name="Normal 3 2 2 2 4 2 4 2" xfId="2667"/>
    <cellStyle name="Normal 3 2 2 2 4 2 4 3" xfId="2668"/>
    <cellStyle name="Normal 3 2 2 2 4 2 5" xfId="2669"/>
    <cellStyle name="Normal 3 2 2 2 4 2 5 2" xfId="2670"/>
    <cellStyle name="Normal 3 2 2 2 4 2 6" xfId="2671"/>
    <cellStyle name="Normal 3 2 2 2 4 2 6 2" xfId="2672"/>
    <cellStyle name="Normal 3 2 2 2 4 2 7" xfId="2673"/>
    <cellStyle name="Normal 3 2 2 2 4 3" xfId="2674"/>
    <cellStyle name="Normal 3 2 2 2 4 3 2" xfId="2675"/>
    <cellStyle name="Normal 3 2 2 2 4 3 2 2" xfId="2676"/>
    <cellStyle name="Normal 3 2 2 2 4 3 2 3" xfId="2677"/>
    <cellStyle name="Normal 3 2 2 2 4 3 3" xfId="2678"/>
    <cellStyle name="Normal 3 2 2 2 4 3 3 2" xfId="2679"/>
    <cellStyle name="Normal 3 2 2 2 4 3 4" xfId="2680"/>
    <cellStyle name="Normal 3 2 2 2 4 3 4 2" xfId="2681"/>
    <cellStyle name="Normal 3 2 2 2 4 3 5" xfId="2682"/>
    <cellStyle name="Normal 3 2 2 2 4 4" xfId="2683"/>
    <cellStyle name="Normal 3 2 2 2 4 4 2" xfId="2684"/>
    <cellStyle name="Normal 3 2 2 2 4 4 2 2" xfId="2685"/>
    <cellStyle name="Normal 3 2 2 2 4 4 3" xfId="2686"/>
    <cellStyle name="Normal 3 2 2 2 4 4 3 2" xfId="2687"/>
    <cellStyle name="Normal 3 2 2 2 4 4 4" xfId="2688"/>
    <cellStyle name="Normal 3 2 2 2 4 5" xfId="2689"/>
    <cellStyle name="Normal 3 2 2 2 4 5 2" xfId="2690"/>
    <cellStyle name="Normal 3 2 2 2 4 5 3" xfId="2691"/>
    <cellStyle name="Normal 3 2 2 2 4 6" xfId="2692"/>
    <cellStyle name="Normal 3 2 2 2 4 6 2" xfId="2693"/>
    <cellStyle name="Normal 3 2 2 2 4 7" xfId="2694"/>
    <cellStyle name="Normal 3 2 2 2 4 7 2" xfId="2695"/>
    <cellStyle name="Normal 3 2 2 2 4 8" xfId="2696"/>
    <cellStyle name="Normal 3 2 2 2 5" xfId="2697"/>
    <cellStyle name="Normal 3 2 2 2 5 2" xfId="2698"/>
    <cellStyle name="Normal 3 2 2 2 5 2 2" xfId="2699"/>
    <cellStyle name="Normal 3 2 2 2 5 2 2 2" xfId="2700"/>
    <cellStyle name="Normal 3 2 2 2 5 2 2 3" xfId="2701"/>
    <cellStyle name="Normal 3 2 2 2 5 2 3" xfId="2702"/>
    <cellStyle name="Normal 3 2 2 2 5 2 3 2" xfId="2703"/>
    <cellStyle name="Normal 3 2 2 2 5 2 4" xfId="2704"/>
    <cellStyle name="Normal 3 2 2 2 5 2 4 2" xfId="2705"/>
    <cellStyle name="Normal 3 2 2 2 5 2 5" xfId="2706"/>
    <cellStyle name="Normal 3 2 2 2 5 3" xfId="2707"/>
    <cellStyle name="Normal 3 2 2 2 5 3 2" xfId="2708"/>
    <cellStyle name="Normal 3 2 2 2 5 3 2 2" xfId="2709"/>
    <cellStyle name="Normal 3 2 2 2 5 3 3" xfId="2710"/>
    <cellStyle name="Normal 3 2 2 2 5 3 3 2" xfId="2711"/>
    <cellStyle name="Normal 3 2 2 2 5 3 4" xfId="2712"/>
    <cellStyle name="Normal 3 2 2 2 5 4" xfId="2713"/>
    <cellStyle name="Normal 3 2 2 2 5 4 2" xfId="2714"/>
    <cellStyle name="Normal 3 2 2 2 5 4 3" xfId="2715"/>
    <cellStyle name="Normal 3 2 2 2 5 5" xfId="2716"/>
    <cellStyle name="Normal 3 2 2 2 5 5 2" xfId="2717"/>
    <cellStyle name="Normal 3 2 2 2 5 6" xfId="2718"/>
    <cellStyle name="Normal 3 2 2 2 5 6 2" xfId="2719"/>
    <cellStyle name="Normal 3 2 2 2 5 7" xfId="2720"/>
    <cellStyle name="Normal 3 2 2 2 6" xfId="2721"/>
    <cellStyle name="Normal 3 2 2 2 6 2" xfId="2722"/>
    <cellStyle name="Normal 3 2 2 2 6 2 2" xfId="2723"/>
    <cellStyle name="Normal 3 2 2 2 6 2 2 2" xfId="2724"/>
    <cellStyle name="Normal 3 2 2 2 6 2 2 3" xfId="2725"/>
    <cellStyle name="Normal 3 2 2 2 6 2 3" xfId="2726"/>
    <cellStyle name="Normal 3 2 2 2 6 2 3 2" xfId="2727"/>
    <cellStyle name="Normal 3 2 2 2 6 2 4" xfId="2728"/>
    <cellStyle name="Normal 3 2 2 2 6 2 4 2" xfId="2729"/>
    <cellStyle name="Normal 3 2 2 2 6 2 5" xfId="2730"/>
    <cellStyle name="Normal 3 2 2 2 6 3" xfId="2731"/>
    <cellStyle name="Normal 3 2 2 2 6 3 2" xfId="2732"/>
    <cellStyle name="Normal 3 2 2 2 6 3 2 2" xfId="2733"/>
    <cellStyle name="Normal 3 2 2 2 6 3 3" xfId="2734"/>
    <cellStyle name="Normal 3 2 2 2 6 3 3 2" xfId="2735"/>
    <cellStyle name="Normal 3 2 2 2 6 3 4" xfId="2736"/>
    <cellStyle name="Normal 3 2 2 2 6 4" xfId="2737"/>
    <cellStyle name="Normal 3 2 2 2 6 4 2" xfId="2738"/>
    <cellStyle name="Normal 3 2 2 2 6 4 3" xfId="2739"/>
    <cellStyle name="Normal 3 2 2 2 6 5" xfId="2740"/>
    <cellStyle name="Normal 3 2 2 2 6 5 2" xfId="2741"/>
    <cellStyle name="Normal 3 2 2 2 6 6" xfId="2742"/>
    <cellStyle name="Normal 3 2 2 2 6 6 2" xfId="2743"/>
    <cellStyle name="Normal 3 2 2 2 6 7" xfId="2744"/>
    <cellStyle name="Normal 3 2 2 2 7" xfId="2745"/>
    <cellStyle name="Normal 3 2 2 2 7 2" xfId="2746"/>
    <cellStyle name="Normal 3 2 2 2 7 2 2" xfId="2747"/>
    <cellStyle name="Normal 3 2 2 2 7 2 2 2" xfId="2748"/>
    <cellStyle name="Normal 3 2 2 2 7 2 3" xfId="2749"/>
    <cellStyle name="Normal 3 2 2 2 7 2 3 2" xfId="2750"/>
    <cellStyle name="Normal 3 2 2 2 7 2 4" xfId="2751"/>
    <cellStyle name="Normal 3 2 2 2 7 3" xfId="2752"/>
    <cellStyle name="Normal 3 2 2 2 7 3 2" xfId="2753"/>
    <cellStyle name="Normal 3 2 2 2 7 3 3" xfId="2754"/>
    <cellStyle name="Normal 3 2 2 2 7 4" xfId="2755"/>
    <cellStyle name="Normal 3 2 2 2 7 4 2" xfId="2756"/>
    <cellStyle name="Normal 3 2 2 2 7 5" xfId="2757"/>
    <cellStyle name="Normal 3 2 2 2 7 5 2" xfId="2758"/>
    <cellStyle name="Normal 3 2 2 2 7 6" xfId="2759"/>
    <cellStyle name="Normal 3 2 2 2 8" xfId="2760"/>
    <cellStyle name="Normal 3 2 2 2 8 2" xfId="2761"/>
    <cellStyle name="Normal 3 2 2 2 8 2 2" xfId="2762"/>
    <cellStyle name="Normal 3 2 2 2 8 3" xfId="2763"/>
    <cellStyle name="Normal 3 2 2 2 8 3 2" xfId="2764"/>
    <cellStyle name="Normal 3 2 2 2 8 4" xfId="2765"/>
    <cellStyle name="Normal 3 2 2 2 9" xfId="2766"/>
    <cellStyle name="Normal 3 2 2 2 9 2" xfId="2767"/>
    <cellStyle name="Normal 3 2 2 2 9 2 2" xfId="2768"/>
    <cellStyle name="Normal 3 2 2 2 9 3" xfId="2769"/>
    <cellStyle name="Normal 3 2 2 2 9 3 2" xfId="2770"/>
    <cellStyle name="Normal 3 2 2 2 9 4" xfId="2771"/>
    <cellStyle name="Normal 3 2 2 3" xfId="2772"/>
    <cellStyle name="Normal 3 2 2 3 10" xfId="2773"/>
    <cellStyle name="Normal 3 2 2 3 10 2" xfId="2774"/>
    <cellStyle name="Normal 3 2 2 3 11" xfId="2775"/>
    <cellStyle name="Normal 3 2 2 3 2" xfId="2776"/>
    <cellStyle name="Normal 3 2 2 3 2 2" xfId="2777"/>
    <cellStyle name="Normal 3 2 2 3 2 2 2" xfId="2778"/>
    <cellStyle name="Normal 3 2 2 3 2 2 2 2" xfId="2779"/>
    <cellStyle name="Normal 3 2 2 3 2 2 2 2 2" xfId="2780"/>
    <cellStyle name="Normal 3 2 2 3 2 2 2 2 3" xfId="2781"/>
    <cellStyle name="Normal 3 2 2 3 2 2 2 3" xfId="2782"/>
    <cellStyle name="Normal 3 2 2 3 2 2 2 3 2" xfId="2783"/>
    <cellStyle name="Normal 3 2 2 3 2 2 2 4" xfId="2784"/>
    <cellStyle name="Normal 3 2 2 3 2 2 2 4 2" xfId="2785"/>
    <cellStyle name="Normal 3 2 2 3 2 2 2 5" xfId="2786"/>
    <cellStyle name="Normal 3 2 2 3 2 2 3" xfId="2787"/>
    <cellStyle name="Normal 3 2 2 3 2 2 3 2" xfId="2788"/>
    <cellStyle name="Normal 3 2 2 3 2 2 3 2 2" xfId="2789"/>
    <cellStyle name="Normal 3 2 2 3 2 2 3 3" xfId="2790"/>
    <cellStyle name="Normal 3 2 2 3 2 2 3 3 2" xfId="2791"/>
    <cellStyle name="Normal 3 2 2 3 2 2 3 4" xfId="2792"/>
    <cellStyle name="Normal 3 2 2 3 2 2 4" xfId="2793"/>
    <cellStyle name="Normal 3 2 2 3 2 2 4 2" xfId="2794"/>
    <cellStyle name="Normal 3 2 2 3 2 2 4 3" xfId="2795"/>
    <cellStyle name="Normal 3 2 2 3 2 2 5" xfId="2796"/>
    <cellStyle name="Normal 3 2 2 3 2 2 5 2" xfId="2797"/>
    <cellStyle name="Normal 3 2 2 3 2 2 6" xfId="2798"/>
    <cellStyle name="Normal 3 2 2 3 2 2 6 2" xfId="2799"/>
    <cellStyle name="Normal 3 2 2 3 2 2 7" xfId="2800"/>
    <cellStyle name="Normal 3 2 2 3 2 3" xfId="2801"/>
    <cellStyle name="Normal 3 2 2 3 2 3 2" xfId="2802"/>
    <cellStyle name="Normal 3 2 2 3 2 3 2 2" xfId="2803"/>
    <cellStyle name="Normal 3 2 2 3 2 3 2 3" xfId="2804"/>
    <cellStyle name="Normal 3 2 2 3 2 3 3" xfId="2805"/>
    <cellStyle name="Normal 3 2 2 3 2 3 3 2" xfId="2806"/>
    <cellStyle name="Normal 3 2 2 3 2 3 4" xfId="2807"/>
    <cellStyle name="Normal 3 2 2 3 2 3 4 2" xfId="2808"/>
    <cellStyle name="Normal 3 2 2 3 2 3 5" xfId="2809"/>
    <cellStyle name="Normal 3 2 2 3 2 4" xfId="2810"/>
    <cellStyle name="Normal 3 2 2 3 2 4 2" xfId="2811"/>
    <cellStyle name="Normal 3 2 2 3 2 4 2 2" xfId="2812"/>
    <cellStyle name="Normal 3 2 2 3 2 4 3" xfId="2813"/>
    <cellStyle name="Normal 3 2 2 3 2 4 3 2" xfId="2814"/>
    <cellStyle name="Normal 3 2 2 3 2 4 4" xfId="2815"/>
    <cellStyle name="Normal 3 2 2 3 2 5" xfId="2816"/>
    <cellStyle name="Normal 3 2 2 3 2 5 2" xfId="2817"/>
    <cellStyle name="Normal 3 2 2 3 2 5 3" xfId="2818"/>
    <cellStyle name="Normal 3 2 2 3 2 6" xfId="2819"/>
    <cellStyle name="Normal 3 2 2 3 2 6 2" xfId="2820"/>
    <cellStyle name="Normal 3 2 2 3 2 7" xfId="2821"/>
    <cellStyle name="Normal 3 2 2 3 2 7 2" xfId="2822"/>
    <cellStyle name="Normal 3 2 2 3 2 8" xfId="2823"/>
    <cellStyle name="Normal 3 2 2 3 3" xfId="2824"/>
    <cellStyle name="Normal 3 2 2 3 3 2" xfId="2825"/>
    <cellStyle name="Normal 3 2 2 3 3 2 2" xfId="2826"/>
    <cellStyle name="Normal 3 2 2 3 3 2 2 2" xfId="2827"/>
    <cellStyle name="Normal 3 2 2 3 3 2 2 3" xfId="2828"/>
    <cellStyle name="Normal 3 2 2 3 3 2 3" xfId="2829"/>
    <cellStyle name="Normal 3 2 2 3 3 2 3 2" xfId="2830"/>
    <cellStyle name="Normal 3 2 2 3 3 2 4" xfId="2831"/>
    <cellStyle name="Normal 3 2 2 3 3 2 4 2" xfId="2832"/>
    <cellStyle name="Normal 3 2 2 3 3 2 5" xfId="2833"/>
    <cellStyle name="Normal 3 2 2 3 3 3" xfId="2834"/>
    <cellStyle name="Normal 3 2 2 3 3 3 2" xfId="2835"/>
    <cellStyle name="Normal 3 2 2 3 3 3 2 2" xfId="2836"/>
    <cellStyle name="Normal 3 2 2 3 3 3 3" xfId="2837"/>
    <cellStyle name="Normal 3 2 2 3 3 3 3 2" xfId="2838"/>
    <cellStyle name="Normal 3 2 2 3 3 3 4" xfId="2839"/>
    <cellStyle name="Normal 3 2 2 3 3 4" xfId="2840"/>
    <cellStyle name="Normal 3 2 2 3 3 4 2" xfId="2841"/>
    <cellStyle name="Normal 3 2 2 3 3 4 3" xfId="2842"/>
    <cellStyle name="Normal 3 2 2 3 3 5" xfId="2843"/>
    <cellStyle name="Normal 3 2 2 3 3 5 2" xfId="2844"/>
    <cellStyle name="Normal 3 2 2 3 3 6" xfId="2845"/>
    <cellStyle name="Normal 3 2 2 3 3 6 2" xfId="2846"/>
    <cellStyle name="Normal 3 2 2 3 3 7" xfId="2847"/>
    <cellStyle name="Normal 3 2 2 3 4" xfId="2848"/>
    <cellStyle name="Normal 3 2 2 3 4 2" xfId="2849"/>
    <cellStyle name="Normal 3 2 2 3 4 2 2" xfId="2850"/>
    <cellStyle name="Normal 3 2 2 3 4 2 2 2" xfId="2851"/>
    <cellStyle name="Normal 3 2 2 3 4 2 2 3" xfId="2852"/>
    <cellStyle name="Normal 3 2 2 3 4 2 3" xfId="2853"/>
    <cellStyle name="Normal 3 2 2 3 4 2 3 2" xfId="2854"/>
    <cellStyle name="Normal 3 2 2 3 4 2 4" xfId="2855"/>
    <cellStyle name="Normal 3 2 2 3 4 2 4 2" xfId="2856"/>
    <cellStyle name="Normal 3 2 2 3 4 2 5" xfId="2857"/>
    <cellStyle name="Normal 3 2 2 3 4 3" xfId="2858"/>
    <cellStyle name="Normal 3 2 2 3 4 3 2" xfId="2859"/>
    <cellStyle name="Normal 3 2 2 3 4 3 2 2" xfId="2860"/>
    <cellStyle name="Normal 3 2 2 3 4 3 3" xfId="2861"/>
    <cellStyle name="Normal 3 2 2 3 4 3 3 2" xfId="2862"/>
    <cellStyle name="Normal 3 2 2 3 4 3 4" xfId="2863"/>
    <cellStyle name="Normal 3 2 2 3 4 4" xfId="2864"/>
    <cellStyle name="Normal 3 2 2 3 4 4 2" xfId="2865"/>
    <cellStyle name="Normal 3 2 2 3 4 4 3" xfId="2866"/>
    <cellStyle name="Normal 3 2 2 3 4 5" xfId="2867"/>
    <cellStyle name="Normal 3 2 2 3 4 5 2" xfId="2868"/>
    <cellStyle name="Normal 3 2 2 3 4 6" xfId="2869"/>
    <cellStyle name="Normal 3 2 2 3 4 6 2" xfId="2870"/>
    <cellStyle name="Normal 3 2 2 3 4 7" xfId="2871"/>
    <cellStyle name="Normal 3 2 2 3 5" xfId="2872"/>
    <cellStyle name="Normal 3 2 2 3 5 2" xfId="2873"/>
    <cellStyle name="Normal 3 2 2 3 5 2 2" xfId="2874"/>
    <cellStyle name="Normal 3 2 2 3 5 2 2 2" xfId="2875"/>
    <cellStyle name="Normal 3 2 2 3 5 2 3" xfId="2876"/>
    <cellStyle name="Normal 3 2 2 3 5 2 3 2" xfId="2877"/>
    <cellStyle name="Normal 3 2 2 3 5 2 4" xfId="2878"/>
    <cellStyle name="Normal 3 2 2 3 5 3" xfId="2879"/>
    <cellStyle name="Normal 3 2 2 3 5 3 2" xfId="2880"/>
    <cellStyle name="Normal 3 2 2 3 5 3 3" xfId="2881"/>
    <cellStyle name="Normal 3 2 2 3 5 4" xfId="2882"/>
    <cellStyle name="Normal 3 2 2 3 5 4 2" xfId="2883"/>
    <cellStyle name="Normal 3 2 2 3 5 5" xfId="2884"/>
    <cellStyle name="Normal 3 2 2 3 5 5 2" xfId="2885"/>
    <cellStyle name="Normal 3 2 2 3 5 6" xfId="2886"/>
    <cellStyle name="Normal 3 2 2 3 6" xfId="2887"/>
    <cellStyle name="Normal 3 2 2 3 6 2" xfId="2888"/>
    <cellStyle name="Normal 3 2 2 3 6 2 2" xfId="2889"/>
    <cellStyle name="Normal 3 2 2 3 6 3" xfId="2890"/>
    <cellStyle name="Normal 3 2 2 3 6 3 2" xfId="2891"/>
    <cellStyle name="Normal 3 2 2 3 6 4" xfId="2892"/>
    <cellStyle name="Normal 3 2 2 3 7" xfId="2893"/>
    <cellStyle name="Normal 3 2 2 3 7 2" xfId="2894"/>
    <cellStyle name="Normal 3 2 2 3 7 2 2" xfId="2895"/>
    <cellStyle name="Normal 3 2 2 3 7 3" xfId="2896"/>
    <cellStyle name="Normal 3 2 2 3 7 3 2" xfId="2897"/>
    <cellStyle name="Normal 3 2 2 3 7 4" xfId="2898"/>
    <cellStyle name="Normal 3 2 2 3 8" xfId="2899"/>
    <cellStyle name="Normal 3 2 2 3 8 2" xfId="2900"/>
    <cellStyle name="Normal 3 2 2 3 8 3" xfId="2901"/>
    <cellStyle name="Normal 3 2 2 3 9" xfId="2902"/>
    <cellStyle name="Normal 3 2 2 3 9 2" xfId="2903"/>
    <cellStyle name="Normal 3 2 2 4" xfId="2904"/>
    <cellStyle name="Normal 3 2 2 4 10" xfId="2905"/>
    <cellStyle name="Normal 3 2 2 4 10 2" xfId="2906"/>
    <cellStyle name="Normal 3 2 2 4 11" xfId="2907"/>
    <cellStyle name="Normal 3 2 2 4 2" xfId="2908"/>
    <cellStyle name="Normal 3 2 2 4 2 2" xfId="2909"/>
    <cellStyle name="Normal 3 2 2 4 2 2 2" xfId="2910"/>
    <cellStyle name="Normal 3 2 2 4 2 2 2 2" xfId="2911"/>
    <cellStyle name="Normal 3 2 2 4 2 2 2 2 2" xfId="2912"/>
    <cellStyle name="Normal 3 2 2 4 2 2 2 2 3" xfId="2913"/>
    <cellStyle name="Normal 3 2 2 4 2 2 2 3" xfId="2914"/>
    <cellStyle name="Normal 3 2 2 4 2 2 2 3 2" xfId="2915"/>
    <cellStyle name="Normal 3 2 2 4 2 2 2 4" xfId="2916"/>
    <cellStyle name="Normal 3 2 2 4 2 2 2 4 2" xfId="2917"/>
    <cellStyle name="Normal 3 2 2 4 2 2 2 5" xfId="2918"/>
    <cellStyle name="Normal 3 2 2 4 2 2 3" xfId="2919"/>
    <cellStyle name="Normal 3 2 2 4 2 2 3 2" xfId="2920"/>
    <cellStyle name="Normal 3 2 2 4 2 2 3 2 2" xfId="2921"/>
    <cellStyle name="Normal 3 2 2 4 2 2 3 3" xfId="2922"/>
    <cellStyle name="Normal 3 2 2 4 2 2 3 3 2" xfId="2923"/>
    <cellStyle name="Normal 3 2 2 4 2 2 3 4" xfId="2924"/>
    <cellStyle name="Normal 3 2 2 4 2 2 4" xfId="2925"/>
    <cellStyle name="Normal 3 2 2 4 2 2 4 2" xfId="2926"/>
    <cellStyle name="Normal 3 2 2 4 2 2 4 3" xfId="2927"/>
    <cellStyle name="Normal 3 2 2 4 2 2 5" xfId="2928"/>
    <cellStyle name="Normal 3 2 2 4 2 2 5 2" xfId="2929"/>
    <cellStyle name="Normal 3 2 2 4 2 2 6" xfId="2930"/>
    <cellStyle name="Normal 3 2 2 4 2 2 6 2" xfId="2931"/>
    <cellStyle name="Normal 3 2 2 4 2 2 7" xfId="2932"/>
    <cellStyle name="Normal 3 2 2 4 2 3" xfId="2933"/>
    <cellStyle name="Normal 3 2 2 4 2 3 2" xfId="2934"/>
    <cellStyle name="Normal 3 2 2 4 2 3 2 2" xfId="2935"/>
    <cellStyle name="Normal 3 2 2 4 2 3 2 3" xfId="2936"/>
    <cellStyle name="Normal 3 2 2 4 2 3 3" xfId="2937"/>
    <cellStyle name="Normal 3 2 2 4 2 3 3 2" xfId="2938"/>
    <cellStyle name="Normal 3 2 2 4 2 3 4" xfId="2939"/>
    <cellStyle name="Normal 3 2 2 4 2 3 4 2" xfId="2940"/>
    <cellStyle name="Normal 3 2 2 4 2 3 5" xfId="2941"/>
    <cellStyle name="Normal 3 2 2 4 2 4" xfId="2942"/>
    <cellStyle name="Normal 3 2 2 4 2 4 2" xfId="2943"/>
    <cellStyle name="Normal 3 2 2 4 2 4 2 2" xfId="2944"/>
    <cellStyle name="Normal 3 2 2 4 2 4 3" xfId="2945"/>
    <cellStyle name="Normal 3 2 2 4 2 4 3 2" xfId="2946"/>
    <cellStyle name="Normal 3 2 2 4 2 4 4" xfId="2947"/>
    <cellStyle name="Normal 3 2 2 4 2 5" xfId="2948"/>
    <cellStyle name="Normal 3 2 2 4 2 5 2" xfId="2949"/>
    <cellStyle name="Normal 3 2 2 4 2 5 3" xfId="2950"/>
    <cellStyle name="Normal 3 2 2 4 2 6" xfId="2951"/>
    <cellStyle name="Normal 3 2 2 4 2 6 2" xfId="2952"/>
    <cellStyle name="Normal 3 2 2 4 2 7" xfId="2953"/>
    <cellStyle name="Normal 3 2 2 4 2 7 2" xfId="2954"/>
    <cellStyle name="Normal 3 2 2 4 2 8" xfId="2955"/>
    <cellStyle name="Normal 3 2 2 4 3" xfId="2956"/>
    <cellStyle name="Normal 3 2 2 4 3 2" xfId="2957"/>
    <cellStyle name="Normal 3 2 2 4 3 2 2" xfId="2958"/>
    <cellStyle name="Normal 3 2 2 4 3 2 2 2" xfId="2959"/>
    <cellStyle name="Normal 3 2 2 4 3 2 2 3" xfId="2960"/>
    <cellStyle name="Normal 3 2 2 4 3 2 3" xfId="2961"/>
    <cellStyle name="Normal 3 2 2 4 3 2 3 2" xfId="2962"/>
    <cellStyle name="Normal 3 2 2 4 3 2 4" xfId="2963"/>
    <cellStyle name="Normal 3 2 2 4 3 2 4 2" xfId="2964"/>
    <cellStyle name="Normal 3 2 2 4 3 2 5" xfId="2965"/>
    <cellStyle name="Normal 3 2 2 4 3 3" xfId="2966"/>
    <cellStyle name="Normal 3 2 2 4 3 3 2" xfId="2967"/>
    <cellStyle name="Normal 3 2 2 4 3 3 2 2" xfId="2968"/>
    <cellStyle name="Normal 3 2 2 4 3 3 3" xfId="2969"/>
    <cellStyle name="Normal 3 2 2 4 3 3 3 2" xfId="2970"/>
    <cellStyle name="Normal 3 2 2 4 3 3 4" xfId="2971"/>
    <cellStyle name="Normal 3 2 2 4 3 4" xfId="2972"/>
    <cellStyle name="Normal 3 2 2 4 3 4 2" xfId="2973"/>
    <cellStyle name="Normal 3 2 2 4 3 4 3" xfId="2974"/>
    <cellStyle name="Normal 3 2 2 4 3 5" xfId="2975"/>
    <cellStyle name="Normal 3 2 2 4 3 5 2" xfId="2976"/>
    <cellStyle name="Normal 3 2 2 4 3 6" xfId="2977"/>
    <cellStyle name="Normal 3 2 2 4 3 6 2" xfId="2978"/>
    <cellStyle name="Normal 3 2 2 4 3 7" xfId="2979"/>
    <cellStyle name="Normal 3 2 2 4 4" xfId="2980"/>
    <cellStyle name="Normal 3 2 2 4 4 2" xfId="2981"/>
    <cellStyle name="Normal 3 2 2 4 4 2 2" xfId="2982"/>
    <cellStyle name="Normal 3 2 2 4 4 2 2 2" xfId="2983"/>
    <cellStyle name="Normal 3 2 2 4 4 2 2 3" xfId="2984"/>
    <cellStyle name="Normal 3 2 2 4 4 2 3" xfId="2985"/>
    <cellStyle name="Normal 3 2 2 4 4 2 3 2" xfId="2986"/>
    <cellStyle name="Normal 3 2 2 4 4 2 4" xfId="2987"/>
    <cellStyle name="Normal 3 2 2 4 4 2 4 2" xfId="2988"/>
    <cellStyle name="Normal 3 2 2 4 4 2 5" xfId="2989"/>
    <cellStyle name="Normal 3 2 2 4 4 3" xfId="2990"/>
    <cellStyle name="Normal 3 2 2 4 4 3 2" xfId="2991"/>
    <cellStyle name="Normal 3 2 2 4 4 3 2 2" xfId="2992"/>
    <cellStyle name="Normal 3 2 2 4 4 3 3" xfId="2993"/>
    <cellStyle name="Normal 3 2 2 4 4 3 3 2" xfId="2994"/>
    <cellStyle name="Normal 3 2 2 4 4 3 4" xfId="2995"/>
    <cellStyle name="Normal 3 2 2 4 4 4" xfId="2996"/>
    <cellStyle name="Normal 3 2 2 4 4 4 2" xfId="2997"/>
    <cellStyle name="Normal 3 2 2 4 4 4 3" xfId="2998"/>
    <cellStyle name="Normal 3 2 2 4 4 5" xfId="2999"/>
    <cellStyle name="Normal 3 2 2 4 4 5 2" xfId="3000"/>
    <cellStyle name="Normal 3 2 2 4 4 6" xfId="3001"/>
    <cellStyle name="Normal 3 2 2 4 4 6 2" xfId="3002"/>
    <cellStyle name="Normal 3 2 2 4 4 7" xfId="3003"/>
    <cellStyle name="Normal 3 2 2 4 5" xfId="3004"/>
    <cellStyle name="Normal 3 2 2 4 5 2" xfId="3005"/>
    <cellStyle name="Normal 3 2 2 4 5 2 2" xfId="3006"/>
    <cellStyle name="Normal 3 2 2 4 5 2 2 2" xfId="3007"/>
    <cellStyle name="Normal 3 2 2 4 5 2 3" xfId="3008"/>
    <cellStyle name="Normal 3 2 2 4 5 2 3 2" xfId="3009"/>
    <cellStyle name="Normal 3 2 2 4 5 2 4" xfId="3010"/>
    <cellStyle name="Normal 3 2 2 4 5 3" xfId="3011"/>
    <cellStyle name="Normal 3 2 2 4 5 3 2" xfId="3012"/>
    <cellStyle name="Normal 3 2 2 4 5 3 3" xfId="3013"/>
    <cellStyle name="Normal 3 2 2 4 5 4" xfId="3014"/>
    <cellStyle name="Normal 3 2 2 4 5 4 2" xfId="3015"/>
    <cellStyle name="Normal 3 2 2 4 5 5" xfId="3016"/>
    <cellStyle name="Normal 3 2 2 4 5 5 2" xfId="3017"/>
    <cellStyle name="Normal 3 2 2 4 5 6" xfId="3018"/>
    <cellStyle name="Normal 3 2 2 4 6" xfId="3019"/>
    <cellStyle name="Normal 3 2 2 4 6 2" xfId="3020"/>
    <cellStyle name="Normal 3 2 2 4 6 2 2" xfId="3021"/>
    <cellStyle name="Normal 3 2 2 4 6 3" xfId="3022"/>
    <cellStyle name="Normal 3 2 2 4 6 3 2" xfId="3023"/>
    <cellStyle name="Normal 3 2 2 4 6 4" xfId="3024"/>
    <cellStyle name="Normal 3 2 2 4 7" xfId="3025"/>
    <cellStyle name="Normal 3 2 2 4 7 2" xfId="3026"/>
    <cellStyle name="Normal 3 2 2 4 7 2 2" xfId="3027"/>
    <cellStyle name="Normal 3 2 2 4 7 3" xfId="3028"/>
    <cellStyle name="Normal 3 2 2 4 7 3 2" xfId="3029"/>
    <cellStyle name="Normal 3 2 2 4 7 4" xfId="3030"/>
    <cellStyle name="Normal 3 2 2 4 8" xfId="3031"/>
    <cellStyle name="Normal 3 2 2 4 8 2" xfId="3032"/>
    <cellStyle name="Normal 3 2 2 4 8 3" xfId="3033"/>
    <cellStyle name="Normal 3 2 2 4 9" xfId="3034"/>
    <cellStyle name="Normal 3 2 2 4 9 2" xfId="3035"/>
    <cellStyle name="Normal 3 2 2 5" xfId="3036"/>
    <cellStyle name="Normal 3 2 2 5 10" xfId="3037"/>
    <cellStyle name="Normal 3 2 2 5 2" xfId="3038"/>
    <cellStyle name="Normal 3 2 2 5 2 2" xfId="3039"/>
    <cellStyle name="Normal 3 2 2 5 2 2 2" xfId="3040"/>
    <cellStyle name="Normal 3 2 2 5 2 2 2 2" xfId="3041"/>
    <cellStyle name="Normal 3 2 2 5 2 2 2 3" xfId="3042"/>
    <cellStyle name="Normal 3 2 2 5 2 2 3" xfId="3043"/>
    <cellStyle name="Normal 3 2 2 5 2 2 3 2" xfId="3044"/>
    <cellStyle name="Normal 3 2 2 5 2 2 4" xfId="3045"/>
    <cellStyle name="Normal 3 2 2 5 2 2 4 2" xfId="3046"/>
    <cellStyle name="Normal 3 2 2 5 2 2 5" xfId="3047"/>
    <cellStyle name="Normal 3 2 2 5 2 3" xfId="3048"/>
    <cellStyle name="Normal 3 2 2 5 2 3 2" xfId="3049"/>
    <cellStyle name="Normal 3 2 2 5 2 3 2 2" xfId="3050"/>
    <cellStyle name="Normal 3 2 2 5 2 3 3" xfId="3051"/>
    <cellStyle name="Normal 3 2 2 5 2 3 3 2" xfId="3052"/>
    <cellStyle name="Normal 3 2 2 5 2 3 4" xfId="3053"/>
    <cellStyle name="Normal 3 2 2 5 2 4" xfId="3054"/>
    <cellStyle name="Normal 3 2 2 5 2 4 2" xfId="3055"/>
    <cellStyle name="Normal 3 2 2 5 2 4 3" xfId="3056"/>
    <cellStyle name="Normal 3 2 2 5 2 5" xfId="3057"/>
    <cellStyle name="Normal 3 2 2 5 2 5 2" xfId="3058"/>
    <cellStyle name="Normal 3 2 2 5 2 6" xfId="3059"/>
    <cellStyle name="Normal 3 2 2 5 2 6 2" xfId="3060"/>
    <cellStyle name="Normal 3 2 2 5 2 7" xfId="3061"/>
    <cellStyle name="Normal 3 2 2 5 3" xfId="3062"/>
    <cellStyle name="Normal 3 2 2 5 3 2" xfId="3063"/>
    <cellStyle name="Normal 3 2 2 5 3 2 2" xfId="3064"/>
    <cellStyle name="Normal 3 2 2 5 3 2 2 2" xfId="3065"/>
    <cellStyle name="Normal 3 2 2 5 3 2 2 3" xfId="3066"/>
    <cellStyle name="Normal 3 2 2 5 3 2 3" xfId="3067"/>
    <cellStyle name="Normal 3 2 2 5 3 2 3 2" xfId="3068"/>
    <cellStyle name="Normal 3 2 2 5 3 2 4" xfId="3069"/>
    <cellStyle name="Normal 3 2 2 5 3 2 4 2" xfId="3070"/>
    <cellStyle name="Normal 3 2 2 5 3 2 5" xfId="3071"/>
    <cellStyle name="Normal 3 2 2 5 3 3" xfId="3072"/>
    <cellStyle name="Normal 3 2 2 5 3 3 2" xfId="3073"/>
    <cellStyle name="Normal 3 2 2 5 3 3 2 2" xfId="3074"/>
    <cellStyle name="Normal 3 2 2 5 3 3 3" xfId="3075"/>
    <cellStyle name="Normal 3 2 2 5 3 3 3 2" xfId="3076"/>
    <cellStyle name="Normal 3 2 2 5 3 3 4" xfId="3077"/>
    <cellStyle name="Normal 3 2 2 5 3 4" xfId="3078"/>
    <cellStyle name="Normal 3 2 2 5 3 4 2" xfId="3079"/>
    <cellStyle name="Normal 3 2 2 5 3 4 3" xfId="3080"/>
    <cellStyle name="Normal 3 2 2 5 3 5" xfId="3081"/>
    <cellStyle name="Normal 3 2 2 5 3 5 2" xfId="3082"/>
    <cellStyle name="Normal 3 2 2 5 3 6" xfId="3083"/>
    <cellStyle name="Normal 3 2 2 5 3 6 2" xfId="3084"/>
    <cellStyle name="Normal 3 2 2 5 3 7" xfId="3085"/>
    <cellStyle name="Normal 3 2 2 5 4" xfId="3086"/>
    <cellStyle name="Normal 3 2 2 5 4 2" xfId="3087"/>
    <cellStyle name="Normal 3 2 2 5 4 2 2" xfId="3088"/>
    <cellStyle name="Normal 3 2 2 5 4 2 2 2" xfId="3089"/>
    <cellStyle name="Normal 3 2 2 5 4 2 3" xfId="3090"/>
    <cellStyle name="Normal 3 2 2 5 4 2 3 2" xfId="3091"/>
    <cellStyle name="Normal 3 2 2 5 4 2 4" xfId="3092"/>
    <cellStyle name="Normal 3 2 2 5 4 3" xfId="3093"/>
    <cellStyle name="Normal 3 2 2 5 4 3 2" xfId="3094"/>
    <cellStyle name="Normal 3 2 2 5 4 3 3" xfId="3095"/>
    <cellStyle name="Normal 3 2 2 5 4 4" xfId="3096"/>
    <cellStyle name="Normal 3 2 2 5 4 4 2" xfId="3097"/>
    <cellStyle name="Normal 3 2 2 5 4 5" xfId="3098"/>
    <cellStyle name="Normal 3 2 2 5 4 5 2" xfId="3099"/>
    <cellStyle name="Normal 3 2 2 5 4 6" xfId="3100"/>
    <cellStyle name="Normal 3 2 2 5 5" xfId="3101"/>
    <cellStyle name="Normal 3 2 2 5 5 2" xfId="3102"/>
    <cellStyle name="Normal 3 2 2 5 5 2 2" xfId="3103"/>
    <cellStyle name="Normal 3 2 2 5 5 3" xfId="3104"/>
    <cellStyle name="Normal 3 2 2 5 5 3 2" xfId="3105"/>
    <cellStyle name="Normal 3 2 2 5 5 4" xfId="3106"/>
    <cellStyle name="Normal 3 2 2 5 6" xfId="3107"/>
    <cellStyle name="Normal 3 2 2 5 6 2" xfId="3108"/>
    <cellStyle name="Normal 3 2 2 5 6 2 2" xfId="3109"/>
    <cellStyle name="Normal 3 2 2 5 6 3" xfId="3110"/>
    <cellStyle name="Normal 3 2 2 5 6 3 2" xfId="3111"/>
    <cellStyle name="Normal 3 2 2 5 6 4" xfId="3112"/>
    <cellStyle name="Normal 3 2 2 5 7" xfId="3113"/>
    <cellStyle name="Normal 3 2 2 5 7 2" xfId="3114"/>
    <cellStyle name="Normal 3 2 2 5 7 3" xfId="3115"/>
    <cellStyle name="Normal 3 2 2 5 8" xfId="3116"/>
    <cellStyle name="Normal 3 2 2 5 8 2" xfId="3117"/>
    <cellStyle name="Normal 3 2 2 5 9" xfId="3118"/>
    <cellStyle name="Normal 3 2 2 5 9 2" xfId="3119"/>
    <cellStyle name="Normal 3 2 2 6" xfId="3120"/>
    <cellStyle name="Normal 3 2 2 6 2" xfId="3121"/>
    <cellStyle name="Normal 3 2 2 6 2 2" xfId="3122"/>
    <cellStyle name="Normal 3 2 2 6 2 2 2" xfId="3123"/>
    <cellStyle name="Normal 3 2 2 6 2 2 2 2" xfId="3124"/>
    <cellStyle name="Normal 3 2 2 6 2 2 2 3" xfId="3125"/>
    <cellStyle name="Normal 3 2 2 6 2 2 3" xfId="3126"/>
    <cellStyle name="Normal 3 2 2 6 2 2 3 2" xfId="3127"/>
    <cellStyle name="Normal 3 2 2 6 2 2 4" xfId="3128"/>
    <cellStyle name="Normal 3 2 2 6 2 2 4 2" xfId="3129"/>
    <cellStyle name="Normal 3 2 2 6 2 2 5" xfId="3130"/>
    <cellStyle name="Normal 3 2 2 6 2 3" xfId="3131"/>
    <cellStyle name="Normal 3 2 2 6 2 3 2" xfId="3132"/>
    <cellStyle name="Normal 3 2 2 6 2 3 2 2" xfId="3133"/>
    <cellStyle name="Normal 3 2 2 6 2 3 3" xfId="3134"/>
    <cellStyle name="Normal 3 2 2 6 2 3 3 2" xfId="3135"/>
    <cellStyle name="Normal 3 2 2 6 2 3 4" xfId="3136"/>
    <cellStyle name="Normal 3 2 2 6 2 4" xfId="3137"/>
    <cellStyle name="Normal 3 2 2 6 2 4 2" xfId="3138"/>
    <cellStyle name="Normal 3 2 2 6 2 4 3" xfId="3139"/>
    <cellStyle name="Normal 3 2 2 6 2 5" xfId="3140"/>
    <cellStyle name="Normal 3 2 2 6 2 5 2" xfId="3141"/>
    <cellStyle name="Normal 3 2 2 6 2 6" xfId="3142"/>
    <cellStyle name="Normal 3 2 2 6 2 6 2" xfId="3143"/>
    <cellStyle name="Normal 3 2 2 6 2 7" xfId="3144"/>
    <cellStyle name="Normal 3 2 2 6 3" xfId="3145"/>
    <cellStyle name="Normal 3 2 2 6 3 2" xfId="3146"/>
    <cellStyle name="Normal 3 2 2 6 3 2 2" xfId="3147"/>
    <cellStyle name="Normal 3 2 2 6 3 2 3" xfId="3148"/>
    <cellStyle name="Normal 3 2 2 6 3 3" xfId="3149"/>
    <cellStyle name="Normal 3 2 2 6 3 3 2" xfId="3150"/>
    <cellStyle name="Normal 3 2 2 6 3 4" xfId="3151"/>
    <cellStyle name="Normal 3 2 2 6 3 4 2" xfId="3152"/>
    <cellStyle name="Normal 3 2 2 6 3 5" xfId="3153"/>
    <cellStyle name="Normal 3 2 2 6 4" xfId="3154"/>
    <cellStyle name="Normal 3 2 2 6 4 2" xfId="3155"/>
    <cellStyle name="Normal 3 2 2 6 4 2 2" xfId="3156"/>
    <cellStyle name="Normal 3 2 2 6 4 3" xfId="3157"/>
    <cellStyle name="Normal 3 2 2 6 4 3 2" xfId="3158"/>
    <cellStyle name="Normal 3 2 2 6 4 4" xfId="3159"/>
    <cellStyle name="Normal 3 2 2 6 5" xfId="3160"/>
    <cellStyle name="Normal 3 2 2 6 5 2" xfId="3161"/>
    <cellStyle name="Normal 3 2 2 6 5 3" xfId="3162"/>
    <cellStyle name="Normal 3 2 2 6 6" xfId="3163"/>
    <cellStyle name="Normal 3 2 2 6 6 2" xfId="3164"/>
    <cellStyle name="Normal 3 2 2 6 7" xfId="3165"/>
    <cellStyle name="Normal 3 2 2 6 7 2" xfId="3166"/>
    <cellStyle name="Normal 3 2 2 6 8" xfId="3167"/>
    <cellStyle name="Normal 3 2 2 7" xfId="3168"/>
    <cellStyle name="Normal 3 2 2 7 2" xfId="3169"/>
    <cellStyle name="Normal 3 2 2 7 2 2" xfId="3170"/>
    <cellStyle name="Normal 3 2 2 7 2 2 2" xfId="3171"/>
    <cellStyle name="Normal 3 2 2 7 2 2 3" xfId="3172"/>
    <cellStyle name="Normal 3 2 2 7 2 3" xfId="3173"/>
    <cellStyle name="Normal 3 2 2 7 2 3 2" xfId="3174"/>
    <cellStyle name="Normal 3 2 2 7 2 4" xfId="3175"/>
    <cellStyle name="Normal 3 2 2 7 2 4 2" xfId="3176"/>
    <cellStyle name="Normal 3 2 2 7 2 5" xfId="3177"/>
    <cellStyle name="Normal 3 2 2 7 3" xfId="3178"/>
    <cellStyle name="Normal 3 2 2 7 3 2" xfId="3179"/>
    <cellStyle name="Normal 3 2 2 7 3 2 2" xfId="3180"/>
    <cellStyle name="Normal 3 2 2 7 3 3" xfId="3181"/>
    <cellStyle name="Normal 3 2 2 7 3 3 2" xfId="3182"/>
    <cellStyle name="Normal 3 2 2 7 3 4" xfId="3183"/>
    <cellStyle name="Normal 3 2 2 7 4" xfId="3184"/>
    <cellStyle name="Normal 3 2 2 7 4 2" xfId="3185"/>
    <cellStyle name="Normal 3 2 2 7 4 3" xfId="3186"/>
    <cellStyle name="Normal 3 2 2 7 5" xfId="3187"/>
    <cellStyle name="Normal 3 2 2 7 5 2" xfId="3188"/>
    <cellStyle name="Normal 3 2 2 7 6" xfId="3189"/>
    <cellStyle name="Normal 3 2 2 7 6 2" xfId="3190"/>
    <cellStyle name="Normal 3 2 2 7 7" xfId="3191"/>
    <cellStyle name="Normal 3 2 2 8" xfId="3192"/>
    <cellStyle name="Normal 3 2 2 8 2" xfId="3193"/>
    <cellStyle name="Normal 3 2 2 8 2 2" xfId="3194"/>
    <cellStyle name="Normal 3 2 2 8 2 2 2" xfId="3195"/>
    <cellStyle name="Normal 3 2 2 8 2 2 3" xfId="3196"/>
    <cellStyle name="Normal 3 2 2 8 2 3" xfId="3197"/>
    <cellStyle name="Normal 3 2 2 8 2 3 2" xfId="3198"/>
    <cellStyle name="Normal 3 2 2 8 2 4" xfId="3199"/>
    <cellStyle name="Normal 3 2 2 8 2 4 2" xfId="3200"/>
    <cellStyle name="Normal 3 2 2 8 2 5" xfId="3201"/>
    <cellStyle name="Normal 3 2 2 8 3" xfId="3202"/>
    <cellStyle name="Normal 3 2 2 8 3 2" xfId="3203"/>
    <cellStyle name="Normal 3 2 2 8 3 2 2" xfId="3204"/>
    <cellStyle name="Normal 3 2 2 8 3 3" xfId="3205"/>
    <cellStyle name="Normal 3 2 2 8 3 3 2" xfId="3206"/>
    <cellStyle name="Normal 3 2 2 8 3 4" xfId="3207"/>
    <cellStyle name="Normal 3 2 2 8 4" xfId="3208"/>
    <cellStyle name="Normal 3 2 2 8 4 2" xfId="3209"/>
    <cellStyle name="Normal 3 2 2 8 4 3" xfId="3210"/>
    <cellStyle name="Normal 3 2 2 8 5" xfId="3211"/>
    <cellStyle name="Normal 3 2 2 8 5 2" xfId="3212"/>
    <cellStyle name="Normal 3 2 2 8 6" xfId="3213"/>
    <cellStyle name="Normal 3 2 2 8 6 2" xfId="3214"/>
    <cellStyle name="Normal 3 2 2 8 7" xfId="3215"/>
    <cellStyle name="Normal 3 2 2 9" xfId="3216"/>
    <cellStyle name="Normal 3 2 2 9 2" xfId="3217"/>
    <cellStyle name="Normal 3 2 2 9 2 2" xfId="3218"/>
    <cellStyle name="Normal 3 2 2 9 2 2 2" xfId="3219"/>
    <cellStyle name="Normal 3 2 2 9 2 3" xfId="3220"/>
    <cellStyle name="Normal 3 2 2 9 2 3 2" xfId="3221"/>
    <cellStyle name="Normal 3 2 2 9 2 4" xfId="3222"/>
    <cellStyle name="Normal 3 2 2 9 3" xfId="3223"/>
    <cellStyle name="Normal 3 2 2 9 3 2" xfId="3224"/>
    <cellStyle name="Normal 3 2 2 9 3 3" xfId="3225"/>
    <cellStyle name="Normal 3 2 2 9 4" xfId="3226"/>
    <cellStyle name="Normal 3 2 2 9 4 2" xfId="3227"/>
    <cellStyle name="Normal 3 2 2 9 5" xfId="3228"/>
    <cellStyle name="Normal 3 2 2 9 5 2" xfId="3229"/>
    <cellStyle name="Normal 3 2 2 9 6" xfId="3230"/>
    <cellStyle name="Normal 3 2 3" xfId="3231"/>
    <cellStyle name="Normal 3 2 3 10" xfId="3232"/>
    <cellStyle name="Normal 3 2 3 10 2" xfId="3233"/>
    <cellStyle name="Normal 3 2 3 10 2 2" xfId="3234"/>
    <cellStyle name="Normal 3 2 3 10 3" xfId="3235"/>
    <cellStyle name="Normal 3 2 3 10 3 2" xfId="3236"/>
    <cellStyle name="Normal 3 2 3 10 4" xfId="3237"/>
    <cellStyle name="Normal 3 2 3 11" xfId="3238"/>
    <cellStyle name="Normal 3 2 3 11 2" xfId="3239"/>
    <cellStyle name="Normal 3 2 3 11 3" xfId="3240"/>
    <cellStyle name="Normal 3 2 3 12" xfId="3241"/>
    <cellStyle name="Normal 3 2 3 12 2" xfId="3242"/>
    <cellStyle name="Normal 3 2 3 13" xfId="3243"/>
    <cellStyle name="Normal 3 2 3 13 2" xfId="3244"/>
    <cellStyle name="Normal 3 2 3 14" xfId="3245"/>
    <cellStyle name="Normal 3 2 3 2" xfId="3246"/>
    <cellStyle name="Normal 3 2 3 2 10" xfId="3247"/>
    <cellStyle name="Normal 3 2 3 2 10 2" xfId="3248"/>
    <cellStyle name="Normal 3 2 3 2 11" xfId="3249"/>
    <cellStyle name="Normal 3 2 3 2 11 2" xfId="3250"/>
    <cellStyle name="Normal 3 2 3 2 12" xfId="3251"/>
    <cellStyle name="Normal 3 2 3 2 2" xfId="3252"/>
    <cellStyle name="Normal 3 2 3 2 2 10" xfId="3253"/>
    <cellStyle name="Normal 3 2 3 2 2 2" xfId="3254"/>
    <cellStyle name="Normal 3 2 3 2 2 2 2" xfId="3255"/>
    <cellStyle name="Normal 3 2 3 2 2 2 2 2" xfId="3256"/>
    <cellStyle name="Normal 3 2 3 2 2 2 2 2 2" xfId="3257"/>
    <cellStyle name="Normal 3 2 3 2 2 2 2 2 3" xfId="3258"/>
    <cellStyle name="Normal 3 2 3 2 2 2 2 3" xfId="3259"/>
    <cellStyle name="Normal 3 2 3 2 2 2 2 3 2" xfId="3260"/>
    <cellStyle name="Normal 3 2 3 2 2 2 2 4" xfId="3261"/>
    <cellStyle name="Normal 3 2 3 2 2 2 2 4 2" xfId="3262"/>
    <cellStyle name="Normal 3 2 3 2 2 2 2 5" xfId="3263"/>
    <cellStyle name="Normal 3 2 3 2 2 2 3" xfId="3264"/>
    <cellStyle name="Normal 3 2 3 2 2 2 3 2" xfId="3265"/>
    <cellStyle name="Normal 3 2 3 2 2 2 3 2 2" xfId="3266"/>
    <cellStyle name="Normal 3 2 3 2 2 2 3 3" xfId="3267"/>
    <cellStyle name="Normal 3 2 3 2 2 2 3 3 2" xfId="3268"/>
    <cellStyle name="Normal 3 2 3 2 2 2 3 4" xfId="3269"/>
    <cellStyle name="Normal 3 2 3 2 2 2 4" xfId="3270"/>
    <cellStyle name="Normal 3 2 3 2 2 2 4 2" xfId="3271"/>
    <cellStyle name="Normal 3 2 3 2 2 2 4 3" xfId="3272"/>
    <cellStyle name="Normal 3 2 3 2 2 2 5" xfId="3273"/>
    <cellStyle name="Normal 3 2 3 2 2 2 5 2" xfId="3274"/>
    <cellStyle name="Normal 3 2 3 2 2 2 6" xfId="3275"/>
    <cellStyle name="Normal 3 2 3 2 2 2 6 2" xfId="3276"/>
    <cellStyle name="Normal 3 2 3 2 2 2 7" xfId="3277"/>
    <cellStyle name="Normal 3 2 3 2 2 3" xfId="3278"/>
    <cellStyle name="Normal 3 2 3 2 2 3 2" xfId="3279"/>
    <cellStyle name="Normal 3 2 3 2 2 3 2 2" xfId="3280"/>
    <cellStyle name="Normal 3 2 3 2 2 3 2 2 2" xfId="3281"/>
    <cellStyle name="Normal 3 2 3 2 2 3 2 2 3" xfId="3282"/>
    <cellStyle name="Normal 3 2 3 2 2 3 2 3" xfId="3283"/>
    <cellStyle name="Normal 3 2 3 2 2 3 2 3 2" xfId="3284"/>
    <cellStyle name="Normal 3 2 3 2 2 3 2 4" xfId="3285"/>
    <cellStyle name="Normal 3 2 3 2 2 3 2 4 2" xfId="3286"/>
    <cellStyle name="Normal 3 2 3 2 2 3 2 5" xfId="3287"/>
    <cellStyle name="Normal 3 2 3 2 2 3 3" xfId="3288"/>
    <cellStyle name="Normal 3 2 3 2 2 3 3 2" xfId="3289"/>
    <cellStyle name="Normal 3 2 3 2 2 3 3 2 2" xfId="3290"/>
    <cellStyle name="Normal 3 2 3 2 2 3 3 3" xfId="3291"/>
    <cellStyle name="Normal 3 2 3 2 2 3 3 3 2" xfId="3292"/>
    <cellStyle name="Normal 3 2 3 2 2 3 3 4" xfId="3293"/>
    <cellStyle name="Normal 3 2 3 2 2 3 4" xfId="3294"/>
    <cellStyle name="Normal 3 2 3 2 2 3 4 2" xfId="3295"/>
    <cellStyle name="Normal 3 2 3 2 2 3 4 3" xfId="3296"/>
    <cellStyle name="Normal 3 2 3 2 2 3 5" xfId="3297"/>
    <cellStyle name="Normal 3 2 3 2 2 3 5 2" xfId="3298"/>
    <cellStyle name="Normal 3 2 3 2 2 3 6" xfId="3299"/>
    <cellStyle name="Normal 3 2 3 2 2 3 6 2" xfId="3300"/>
    <cellStyle name="Normal 3 2 3 2 2 3 7" xfId="3301"/>
    <cellStyle name="Normal 3 2 3 2 2 4" xfId="3302"/>
    <cellStyle name="Normal 3 2 3 2 2 4 2" xfId="3303"/>
    <cellStyle name="Normal 3 2 3 2 2 4 2 2" xfId="3304"/>
    <cellStyle name="Normal 3 2 3 2 2 4 2 2 2" xfId="3305"/>
    <cellStyle name="Normal 3 2 3 2 2 4 2 3" xfId="3306"/>
    <cellStyle name="Normal 3 2 3 2 2 4 2 3 2" xfId="3307"/>
    <cellStyle name="Normal 3 2 3 2 2 4 2 4" xfId="3308"/>
    <cellStyle name="Normal 3 2 3 2 2 4 3" xfId="3309"/>
    <cellStyle name="Normal 3 2 3 2 2 4 3 2" xfId="3310"/>
    <cellStyle name="Normal 3 2 3 2 2 4 3 3" xfId="3311"/>
    <cellStyle name="Normal 3 2 3 2 2 4 4" xfId="3312"/>
    <cellStyle name="Normal 3 2 3 2 2 4 4 2" xfId="3313"/>
    <cellStyle name="Normal 3 2 3 2 2 4 5" xfId="3314"/>
    <cellStyle name="Normal 3 2 3 2 2 4 5 2" xfId="3315"/>
    <cellStyle name="Normal 3 2 3 2 2 4 6" xfId="3316"/>
    <cellStyle name="Normal 3 2 3 2 2 5" xfId="3317"/>
    <cellStyle name="Normal 3 2 3 2 2 5 2" xfId="3318"/>
    <cellStyle name="Normal 3 2 3 2 2 5 2 2" xfId="3319"/>
    <cellStyle name="Normal 3 2 3 2 2 5 3" xfId="3320"/>
    <cellStyle name="Normal 3 2 3 2 2 5 3 2" xfId="3321"/>
    <cellStyle name="Normal 3 2 3 2 2 5 4" xfId="3322"/>
    <cellStyle name="Normal 3 2 3 2 2 6" xfId="3323"/>
    <cellStyle name="Normal 3 2 3 2 2 6 2" xfId="3324"/>
    <cellStyle name="Normal 3 2 3 2 2 6 2 2" xfId="3325"/>
    <cellStyle name="Normal 3 2 3 2 2 6 3" xfId="3326"/>
    <cellStyle name="Normal 3 2 3 2 2 6 3 2" xfId="3327"/>
    <cellStyle name="Normal 3 2 3 2 2 6 4" xfId="3328"/>
    <cellStyle name="Normal 3 2 3 2 2 7" xfId="3329"/>
    <cellStyle name="Normal 3 2 3 2 2 7 2" xfId="3330"/>
    <cellStyle name="Normal 3 2 3 2 2 7 3" xfId="3331"/>
    <cellStyle name="Normal 3 2 3 2 2 8" xfId="3332"/>
    <cellStyle name="Normal 3 2 3 2 2 8 2" xfId="3333"/>
    <cellStyle name="Normal 3 2 3 2 2 9" xfId="3334"/>
    <cellStyle name="Normal 3 2 3 2 2 9 2" xfId="3335"/>
    <cellStyle name="Normal 3 2 3 2 3" xfId="3336"/>
    <cellStyle name="Normal 3 2 3 2 3 2" xfId="3337"/>
    <cellStyle name="Normal 3 2 3 2 3 2 2" xfId="3338"/>
    <cellStyle name="Normal 3 2 3 2 3 2 2 2" xfId="3339"/>
    <cellStyle name="Normal 3 2 3 2 3 2 2 2 2" xfId="3340"/>
    <cellStyle name="Normal 3 2 3 2 3 2 2 2 3" xfId="3341"/>
    <cellStyle name="Normal 3 2 3 2 3 2 2 3" xfId="3342"/>
    <cellStyle name="Normal 3 2 3 2 3 2 2 3 2" xfId="3343"/>
    <cellStyle name="Normal 3 2 3 2 3 2 2 4" xfId="3344"/>
    <cellStyle name="Normal 3 2 3 2 3 2 2 4 2" xfId="3345"/>
    <cellStyle name="Normal 3 2 3 2 3 2 2 5" xfId="3346"/>
    <cellStyle name="Normal 3 2 3 2 3 2 3" xfId="3347"/>
    <cellStyle name="Normal 3 2 3 2 3 2 3 2" xfId="3348"/>
    <cellStyle name="Normal 3 2 3 2 3 2 3 2 2" xfId="3349"/>
    <cellStyle name="Normal 3 2 3 2 3 2 3 3" xfId="3350"/>
    <cellStyle name="Normal 3 2 3 2 3 2 3 3 2" xfId="3351"/>
    <cellStyle name="Normal 3 2 3 2 3 2 3 4" xfId="3352"/>
    <cellStyle name="Normal 3 2 3 2 3 2 4" xfId="3353"/>
    <cellStyle name="Normal 3 2 3 2 3 2 4 2" xfId="3354"/>
    <cellStyle name="Normal 3 2 3 2 3 2 4 3" xfId="3355"/>
    <cellStyle name="Normal 3 2 3 2 3 2 5" xfId="3356"/>
    <cellStyle name="Normal 3 2 3 2 3 2 5 2" xfId="3357"/>
    <cellStyle name="Normal 3 2 3 2 3 2 6" xfId="3358"/>
    <cellStyle name="Normal 3 2 3 2 3 2 6 2" xfId="3359"/>
    <cellStyle name="Normal 3 2 3 2 3 2 7" xfId="3360"/>
    <cellStyle name="Normal 3 2 3 2 3 3" xfId="3361"/>
    <cellStyle name="Normal 3 2 3 2 3 3 2" xfId="3362"/>
    <cellStyle name="Normal 3 2 3 2 3 3 2 2" xfId="3363"/>
    <cellStyle name="Normal 3 2 3 2 3 3 2 3" xfId="3364"/>
    <cellStyle name="Normal 3 2 3 2 3 3 3" xfId="3365"/>
    <cellStyle name="Normal 3 2 3 2 3 3 3 2" xfId="3366"/>
    <cellStyle name="Normal 3 2 3 2 3 3 4" xfId="3367"/>
    <cellStyle name="Normal 3 2 3 2 3 3 4 2" xfId="3368"/>
    <cellStyle name="Normal 3 2 3 2 3 3 5" xfId="3369"/>
    <cellStyle name="Normal 3 2 3 2 3 4" xfId="3370"/>
    <cellStyle name="Normal 3 2 3 2 3 4 2" xfId="3371"/>
    <cellStyle name="Normal 3 2 3 2 3 4 2 2" xfId="3372"/>
    <cellStyle name="Normal 3 2 3 2 3 4 3" xfId="3373"/>
    <cellStyle name="Normal 3 2 3 2 3 4 3 2" xfId="3374"/>
    <cellStyle name="Normal 3 2 3 2 3 4 4" xfId="3375"/>
    <cellStyle name="Normal 3 2 3 2 3 5" xfId="3376"/>
    <cellStyle name="Normal 3 2 3 2 3 5 2" xfId="3377"/>
    <cellStyle name="Normal 3 2 3 2 3 5 3" xfId="3378"/>
    <cellStyle name="Normal 3 2 3 2 3 6" xfId="3379"/>
    <cellStyle name="Normal 3 2 3 2 3 6 2" xfId="3380"/>
    <cellStyle name="Normal 3 2 3 2 3 7" xfId="3381"/>
    <cellStyle name="Normal 3 2 3 2 3 7 2" xfId="3382"/>
    <cellStyle name="Normal 3 2 3 2 3 8" xfId="3383"/>
    <cellStyle name="Normal 3 2 3 2 4" xfId="3384"/>
    <cellStyle name="Normal 3 2 3 2 4 2" xfId="3385"/>
    <cellStyle name="Normal 3 2 3 2 4 2 2" xfId="3386"/>
    <cellStyle name="Normal 3 2 3 2 4 2 2 2" xfId="3387"/>
    <cellStyle name="Normal 3 2 3 2 4 2 2 3" xfId="3388"/>
    <cellStyle name="Normal 3 2 3 2 4 2 3" xfId="3389"/>
    <cellStyle name="Normal 3 2 3 2 4 2 3 2" xfId="3390"/>
    <cellStyle name="Normal 3 2 3 2 4 2 4" xfId="3391"/>
    <cellStyle name="Normal 3 2 3 2 4 2 4 2" xfId="3392"/>
    <cellStyle name="Normal 3 2 3 2 4 2 5" xfId="3393"/>
    <cellStyle name="Normal 3 2 3 2 4 3" xfId="3394"/>
    <cellStyle name="Normal 3 2 3 2 4 3 2" xfId="3395"/>
    <cellStyle name="Normal 3 2 3 2 4 3 2 2" xfId="3396"/>
    <cellStyle name="Normal 3 2 3 2 4 3 3" xfId="3397"/>
    <cellStyle name="Normal 3 2 3 2 4 3 3 2" xfId="3398"/>
    <cellStyle name="Normal 3 2 3 2 4 3 4" xfId="3399"/>
    <cellStyle name="Normal 3 2 3 2 4 4" xfId="3400"/>
    <cellStyle name="Normal 3 2 3 2 4 4 2" xfId="3401"/>
    <cellStyle name="Normal 3 2 3 2 4 4 3" xfId="3402"/>
    <cellStyle name="Normal 3 2 3 2 4 5" xfId="3403"/>
    <cellStyle name="Normal 3 2 3 2 4 5 2" xfId="3404"/>
    <cellStyle name="Normal 3 2 3 2 4 6" xfId="3405"/>
    <cellStyle name="Normal 3 2 3 2 4 6 2" xfId="3406"/>
    <cellStyle name="Normal 3 2 3 2 4 7" xfId="3407"/>
    <cellStyle name="Normal 3 2 3 2 5" xfId="3408"/>
    <cellStyle name="Normal 3 2 3 2 5 2" xfId="3409"/>
    <cellStyle name="Normal 3 2 3 2 5 2 2" xfId="3410"/>
    <cellStyle name="Normal 3 2 3 2 5 2 2 2" xfId="3411"/>
    <cellStyle name="Normal 3 2 3 2 5 2 2 3" xfId="3412"/>
    <cellStyle name="Normal 3 2 3 2 5 2 3" xfId="3413"/>
    <cellStyle name="Normal 3 2 3 2 5 2 3 2" xfId="3414"/>
    <cellStyle name="Normal 3 2 3 2 5 2 4" xfId="3415"/>
    <cellStyle name="Normal 3 2 3 2 5 2 4 2" xfId="3416"/>
    <cellStyle name="Normal 3 2 3 2 5 2 5" xfId="3417"/>
    <cellStyle name="Normal 3 2 3 2 5 3" xfId="3418"/>
    <cellStyle name="Normal 3 2 3 2 5 3 2" xfId="3419"/>
    <cellStyle name="Normal 3 2 3 2 5 3 2 2" xfId="3420"/>
    <cellStyle name="Normal 3 2 3 2 5 3 3" xfId="3421"/>
    <cellStyle name="Normal 3 2 3 2 5 3 3 2" xfId="3422"/>
    <cellStyle name="Normal 3 2 3 2 5 3 4" xfId="3423"/>
    <cellStyle name="Normal 3 2 3 2 5 4" xfId="3424"/>
    <cellStyle name="Normal 3 2 3 2 5 4 2" xfId="3425"/>
    <cellStyle name="Normal 3 2 3 2 5 4 3" xfId="3426"/>
    <cellStyle name="Normal 3 2 3 2 5 5" xfId="3427"/>
    <cellStyle name="Normal 3 2 3 2 5 5 2" xfId="3428"/>
    <cellStyle name="Normal 3 2 3 2 5 6" xfId="3429"/>
    <cellStyle name="Normal 3 2 3 2 5 6 2" xfId="3430"/>
    <cellStyle name="Normal 3 2 3 2 5 7" xfId="3431"/>
    <cellStyle name="Normal 3 2 3 2 6" xfId="3432"/>
    <cellStyle name="Normal 3 2 3 2 6 2" xfId="3433"/>
    <cellStyle name="Normal 3 2 3 2 6 2 2" xfId="3434"/>
    <cellStyle name="Normal 3 2 3 2 6 2 2 2" xfId="3435"/>
    <cellStyle name="Normal 3 2 3 2 6 2 3" xfId="3436"/>
    <cellStyle name="Normal 3 2 3 2 6 2 3 2" xfId="3437"/>
    <cellStyle name="Normal 3 2 3 2 6 2 4" xfId="3438"/>
    <cellStyle name="Normal 3 2 3 2 6 3" xfId="3439"/>
    <cellStyle name="Normal 3 2 3 2 6 3 2" xfId="3440"/>
    <cellStyle name="Normal 3 2 3 2 6 3 3" xfId="3441"/>
    <cellStyle name="Normal 3 2 3 2 6 4" xfId="3442"/>
    <cellStyle name="Normal 3 2 3 2 6 4 2" xfId="3443"/>
    <cellStyle name="Normal 3 2 3 2 6 5" xfId="3444"/>
    <cellStyle name="Normal 3 2 3 2 6 5 2" xfId="3445"/>
    <cellStyle name="Normal 3 2 3 2 6 6" xfId="3446"/>
    <cellStyle name="Normal 3 2 3 2 7" xfId="3447"/>
    <cellStyle name="Normal 3 2 3 2 7 2" xfId="3448"/>
    <cellStyle name="Normal 3 2 3 2 7 2 2" xfId="3449"/>
    <cellStyle name="Normal 3 2 3 2 7 3" xfId="3450"/>
    <cellStyle name="Normal 3 2 3 2 7 3 2" xfId="3451"/>
    <cellStyle name="Normal 3 2 3 2 7 4" xfId="3452"/>
    <cellStyle name="Normal 3 2 3 2 8" xfId="3453"/>
    <cellStyle name="Normal 3 2 3 2 8 2" xfId="3454"/>
    <cellStyle name="Normal 3 2 3 2 8 2 2" xfId="3455"/>
    <cellStyle name="Normal 3 2 3 2 8 3" xfId="3456"/>
    <cellStyle name="Normal 3 2 3 2 8 3 2" xfId="3457"/>
    <cellStyle name="Normal 3 2 3 2 8 4" xfId="3458"/>
    <cellStyle name="Normal 3 2 3 2 9" xfId="3459"/>
    <cellStyle name="Normal 3 2 3 2 9 2" xfId="3460"/>
    <cellStyle name="Normal 3 2 3 2 9 3" xfId="3461"/>
    <cellStyle name="Normal 3 2 3 3" xfId="3462"/>
    <cellStyle name="Normal 3 2 3 3 10" xfId="3463"/>
    <cellStyle name="Normal 3 2 3 3 10 2" xfId="3464"/>
    <cellStyle name="Normal 3 2 3 3 11" xfId="3465"/>
    <cellStyle name="Normal 3 2 3 3 2" xfId="3466"/>
    <cellStyle name="Normal 3 2 3 3 2 2" xfId="3467"/>
    <cellStyle name="Normal 3 2 3 3 2 2 2" xfId="3468"/>
    <cellStyle name="Normal 3 2 3 3 2 2 2 2" xfId="3469"/>
    <cellStyle name="Normal 3 2 3 3 2 2 2 2 2" xfId="3470"/>
    <cellStyle name="Normal 3 2 3 3 2 2 2 2 3" xfId="3471"/>
    <cellStyle name="Normal 3 2 3 3 2 2 2 3" xfId="3472"/>
    <cellStyle name="Normal 3 2 3 3 2 2 2 3 2" xfId="3473"/>
    <cellStyle name="Normal 3 2 3 3 2 2 2 4" xfId="3474"/>
    <cellStyle name="Normal 3 2 3 3 2 2 2 4 2" xfId="3475"/>
    <cellStyle name="Normal 3 2 3 3 2 2 2 5" xfId="3476"/>
    <cellStyle name="Normal 3 2 3 3 2 2 3" xfId="3477"/>
    <cellStyle name="Normal 3 2 3 3 2 2 3 2" xfId="3478"/>
    <cellStyle name="Normal 3 2 3 3 2 2 3 2 2" xfId="3479"/>
    <cellStyle name="Normal 3 2 3 3 2 2 3 3" xfId="3480"/>
    <cellStyle name="Normal 3 2 3 3 2 2 3 3 2" xfId="3481"/>
    <cellStyle name="Normal 3 2 3 3 2 2 3 4" xfId="3482"/>
    <cellStyle name="Normal 3 2 3 3 2 2 4" xfId="3483"/>
    <cellStyle name="Normal 3 2 3 3 2 2 4 2" xfId="3484"/>
    <cellStyle name="Normal 3 2 3 3 2 2 4 3" xfId="3485"/>
    <cellStyle name="Normal 3 2 3 3 2 2 5" xfId="3486"/>
    <cellStyle name="Normal 3 2 3 3 2 2 5 2" xfId="3487"/>
    <cellStyle name="Normal 3 2 3 3 2 2 6" xfId="3488"/>
    <cellStyle name="Normal 3 2 3 3 2 2 6 2" xfId="3489"/>
    <cellStyle name="Normal 3 2 3 3 2 2 7" xfId="3490"/>
    <cellStyle name="Normal 3 2 3 3 2 3" xfId="3491"/>
    <cellStyle name="Normal 3 2 3 3 2 3 2" xfId="3492"/>
    <cellStyle name="Normal 3 2 3 3 2 3 2 2" xfId="3493"/>
    <cellStyle name="Normal 3 2 3 3 2 3 2 3" xfId="3494"/>
    <cellStyle name="Normal 3 2 3 3 2 3 3" xfId="3495"/>
    <cellStyle name="Normal 3 2 3 3 2 3 3 2" xfId="3496"/>
    <cellStyle name="Normal 3 2 3 3 2 3 4" xfId="3497"/>
    <cellStyle name="Normal 3 2 3 3 2 3 4 2" xfId="3498"/>
    <cellStyle name="Normal 3 2 3 3 2 3 5" xfId="3499"/>
    <cellStyle name="Normal 3 2 3 3 2 4" xfId="3500"/>
    <cellStyle name="Normal 3 2 3 3 2 4 2" xfId="3501"/>
    <cellStyle name="Normal 3 2 3 3 2 4 2 2" xfId="3502"/>
    <cellStyle name="Normal 3 2 3 3 2 4 3" xfId="3503"/>
    <cellStyle name="Normal 3 2 3 3 2 4 3 2" xfId="3504"/>
    <cellStyle name="Normal 3 2 3 3 2 4 4" xfId="3505"/>
    <cellStyle name="Normal 3 2 3 3 2 5" xfId="3506"/>
    <cellStyle name="Normal 3 2 3 3 2 5 2" xfId="3507"/>
    <cellStyle name="Normal 3 2 3 3 2 5 3" xfId="3508"/>
    <cellStyle name="Normal 3 2 3 3 2 6" xfId="3509"/>
    <cellStyle name="Normal 3 2 3 3 2 6 2" xfId="3510"/>
    <cellStyle name="Normal 3 2 3 3 2 7" xfId="3511"/>
    <cellStyle name="Normal 3 2 3 3 2 7 2" xfId="3512"/>
    <cellStyle name="Normal 3 2 3 3 2 8" xfId="3513"/>
    <cellStyle name="Normal 3 2 3 3 3" xfId="3514"/>
    <cellStyle name="Normal 3 2 3 3 3 2" xfId="3515"/>
    <cellStyle name="Normal 3 2 3 3 3 2 2" xfId="3516"/>
    <cellStyle name="Normal 3 2 3 3 3 2 2 2" xfId="3517"/>
    <cellStyle name="Normal 3 2 3 3 3 2 2 3" xfId="3518"/>
    <cellStyle name="Normal 3 2 3 3 3 2 3" xfId="3519"/>
    <cellStyle name="Normal 3 2 3 3 3 2 3 2" xfId="3520"/>
    <cellStyle name="Normal 3 2 3 3 3 2 4" xfId="3521"/>
    <cellStyle name="Normal 3 2 3 3 3 2 4 2" xfId="3522"/>
    <cellStyle name="Normal 3 2 3 3 3 2 5" xfId="3523"/>
    <cellStyle name="Normal 3 2 3 3 3 3" xfId="3524"/>
    <cellStyle name="Normal 3 2 3 3 3 3 2" xfId="3525"/>
    <cellStyle name="Normal 3 2 3 3 3 3 2 2" xfId="3526"/>
    <cellStyle name="Normal 3 2 3 3 3 3 3" xfId="3527"/>
    <cellStyle name="Normal 3 2 3 3 3 3 3 2" xfId="3528"/>
    <cellStyle name="Normal 3 2 3 3 3 3 4" xfId="3529"/>
    <cellStyle name="Normal 3 2 3 3 3 4" xfId="3530"/>
    <cellStyle name="Normal 3 2 3 3 3 4 2" xfId="3531"/>
    <cellStyle name="Normal 3 2 3 3 3 4 3" xfId="3532"/>
    <cellStyle name="Normal 3 2 3 3 3 5" xfId="3533"/>
    <cellStyle name="Normal 3 2 3 3 3 5 2" xfId="3534"/>
    <cellStyle name="Normal 3 2 3 3 3 6" xfId="3535"/>
    <cellStyle name="Normal 3 2 3 3 3 6 2" xfId="3536"/>
    <cellStyle name="Normal 3 2 3 3 3 7" xfId="3537"/>
    <cellStyle name="Normal 3 2 3 3 4" xfId="3538"/>
    <cellStyle name="Normal 3 2 3 3 4 2" xfId="3539"/>
    <cellStyle name="Normal 3 2 3 3 4 2 2" xfId="3540"/>
    <cellStyle name="Normal 3 2 3 3 4 2 2 2" xfId="3541"/>
    <cellStyle name="Normal 3 2 3 3 4 2 2 3" xfId="3542"/>
    <cellStyle name="Normal 3 2 3 3 4 2 3" xfId="3543"/>
    <cellStyle name="Normal 3 2 3 3 4 2 3 2" xfId="3544"/>
    <cellStyle name="Normal 3 2 3 3 4 2 4" xfId="3545"/>
    <cellStyle name="Normal 3 2 3 3 4 2 4 2" xfId="3546"/>
    <cellStyle name="Normal 3 2 3 3 4 2 5" xfId="3547"/>
    <cellStyle name="Normal 3 2 3 3 4 3" xfId="3548"/>
    <cellStyle name="Normal 3 2 3 3 4 3 2" xfId="3549"/>
    <cellStyle name="Normal 3 2 3 3 4 3 2 2" xfId="3550"/>
    <cellStyle name="Normal 3 2 3 3 4 3 3" xfId="3551"/>
    <cellStyle name="Normal 3 2 3 3 4 3 3 2" xfId="3552"/>
    <cellStyle name="Normal 3 2 3 3 4 3 4" xfId="3553"/>
    <cellStyle name="Normal 3 2 3 3 4 4" xfId="3554"/>
    <cellStyle name="Normal 3 2 3 3 4 4 2" xfId="3555"/>
    <cellStyle name="Normal 3 2 3 3 4 4 3" xfId="3556"/>
    <cellStyle name="Normal 3 2 3 3 4 5" xfId="3557"/>
    <cellStyle name="Normal 3 2 3 3 4 5 2" xfId="3558"/>
    <cellStyle name="Normal 3 2 3 3 4 6" xfId="3559"/>
    <cellStyle name="Normal 3 2 3 3 4 6 2" xfId="3560"/>
    <cellStyle name="Normal 3 2 3 3 4 7" xfId="3561"/>
    <cellStyle name="Normal 3 2 3 3 5" xfId="3562"/>
    <cellStyle name="Normal 3 2 3 3 5 2" xfId="3563"/>
    <cellStyle name="Normal 3 2 3 3 5 2 2" xfId="3564"/>
    <cellStyle name="Normal 3 2 3 3 5 2 2 2" xfId="3565"/>
    <cellStyle name="Normal 3 2 3 3 5 2 3" xfId="3566"/>
    <cellStyle name="Normal 3 2 3 3 5 2 3 2" xfId="3567"/>
    <cellStyle name="Normal 3 2 3 3 5 2 4" xfId="3568"/>
    <cellStyle name="Normal 3 2 3 3 5 3" xfId="3569"/>
    <cellStyle name="Normal 3 2 3 3 5 3 2" xfId="3570"/>
    <cellStyle name="Normal 3 2 3 3 5 3 3" xfId="3571"/>
    <cellStyle name="Normal 3 2 3 3 5 4" xfId="3572"/>
    <cellStyle name="Normal 3 2 3 3 5 4 2" xfId="3573"/>
    <cellStyle name="Normal 3 2 3 3 5 5" xfId="3574"/>
    <cellStyle name="Normal 3 2 3 3 5 5 2" xfId="3575"/>
    <cellStyle name="Normal 3 2 3 3 5 6" xfId="3576"/>
    <cellStyle name="Normal 3 2 3 3 6" xfId="3577"/>
    <cellStyle name="Normal 3 2 3 3 6 2" xfId="3578"/>
    <cellStyle name="Normal 3 2 3 3 6 2 2" xfId="3579"/>
    <cellStyle name="Normal 3 2 3 3 6 3" xfId="3580"/>
    <cellStyle name="Normal 3 2 3 3 6 3 2" xfId="3581"/>
    <cellStyle name="Normal 3 2 3 3 6 4" xfId="3582"/>
    <cellStyle name="Normal 3 2 3 3 7" xfId="3583"/>
    <cellStyle name="Normal 3 2 3 3 7 2" xfId="3584"/>
    <cellStyle name="Normal 3 2 3 3 7 2 2" xfId="3585"/>
    <cellStyle name="Normal 3 2 3 3 7 3" xfId="3586"/>
    <cellStyle name="Normal 3 2 3 3 7 3 2" xfId="3587"/>
    <cellStyle name="Normal 3 2 3 3 7 4" xfId="3588"/>
    <cellStyle name="Normal 3 2 3 3 8" xfId="3589"/>
    <cellStyle name="Normal 3 2 3 3 8 2" xfId="3590"/>
    <cellStyle name="Normal 3 2 3 3 8 3" xfId="3591"/>
    <cellStyle name="Normal 3 2 3 3 9" xfId="3592"/>
    <cellStyle name="Normal 3 2 3 3 9 2" xfId="3593"/>
    <cellStyle name="Normal 3 2 3 4" xfId="3594"/>
    <cellStyle name="Normal 3 2 3 4 10" xfId="3595"/>
    <cellStyle name="Normal 3 2 3 4 2" xfId="3596"/>
    <cellStyle name="Normal 3 2 3 4 2 2" xfId="3597"/>
    <cellStyle name="Normal 3 2 3 4 2 2 2" xfId="3598"/>
    <cellStyle name="Normal 3 2 3 4 2 2 2 2" xfId="3599"/>
    <cellStyle name="Normal 3 2 3 4 2 2 2 3" xfId="3600"/>
    <cellStyle name="Normal 3 2 3 4 2 2 3" xfId="3601"/>
    <cellStyle name="Normal 3 2 3 4 2 2 3 2" xfId="3602"/>
    <cellStyle name="Normal 3 2 3 4 2 2 4" xfId="3603"/>
    <cellStyle name="Normal 3 2 3 4 2 2 4 2" xfId="3604"/>
    <cellStyle name="Normal 3 2 3 4 2 2 5" xfId="3605"/>
    <cellStyle name="Normal 3 2 3 4 2 3" xfId="3606"/>
    <cellStyle name="Normal 3 2 3 4 2 3 2" xfId="3607"/>
    <cellStyle name="Normal 3 2 3 4 2 3 2 2" xfId="3608"/>
    <cellStyle name="Normal 3 2 3 4 2 3 3" xfId="3609"/>
    <cellStyle name="Normal 3 2 3 4 2 3 3 2" xfId="3610"/>
    <cellStyle name="Normal 3 2 3 4 2 3 4" xfId="3611"/>
    <cellStyle name="Normal 3 2 3 4 2 4" xfId="3612"/>
    <cellStyle name="Normal 3 2 3 4 2 4 2" xfId="3613"/>
    <cellStyle name="Normal 3 2 3 4 2 4 3" xfId="3614"/>
    <cellStyle name="Normal 3 2 3 4 2 5" xfId="3615"/>
    <cellStyle name="Normal 3 2 3 4 2 5 2" xfId="3616"/>
    <cellStyle name="Normal 3 2 3 4 2 6" xfId="3617"/>
    <cellStyle name="Normal 3 2 3 4 2 6 2" xfId="3618"/>
    <cellStyle name="Normal 3 2 3 4 2 7" xfId="3619"/>
    <cellStyle name="Normal 3 2 3 4 3" xfId="3620"/>
    <cellStyle name="Normal 3 2 3 4 3 2" xfId="3621"/>
    <cellStyle name="Normal 3 2 3 4 3 2 2" xfId="3622"/>
    <cellStyle name="Normal 3 2 3 4 3 2 2 2" xfId="3623"/>
    <cellStyle name="Normal 3 2 3 4 3 2 2 3" xfId="3624"/>
    <cellStyle name="Normal 3 2 3 4 3 2 3" xfId="3625"/>
    <cellStyle name="Normal 3 2 3 4 3 2 3 2" xfId="3626"/>
    <cellStyle name="Normal 3 2 3 4 3 2 4" xfId="3627"/>
    <cellStyle name="Normal 3 2 3 4 3 2 4 2" xfId="3628"/>
    <cellStyle name="Normal 3 2 3 4 3 2 5" xfId="3629"/>
    <cellStyle name="Normal 3 2 3 4 3 3" xfId="3630"/>
    <cellStyle name="Normal 3 2 3 4 3 3 2" xfId="3631"/>
    <cellStyle name="Normal 3 2 3 4 3 3 2 2" xfId="3632"/>
    <cellStyle name="Normal 3 2 3 4 3 3 3" xfId="3633"/>
    <cellStyle name="Normal 3 2 3 4 3 3 3 2" xfId="3634"/>
    <cellStyle name="Normal 3 2 3 4 3 3 4" xfId="3635"/>
    <cellStyle name="Normal 3 2 3 4 3 4" xfId="3636"/>
    <cellStyle name="Normal 3 2 3 4 3 4 2" xfId="3637"/>
    <cellStyle name="Normal 3 2 3 4 3 4 3" xfId="3638"/>
    <cellStyle name="Normal 3 2 3 4 3 5" xfId="3639"/>
    <cellStyle name="Normal 3 2 3 4 3 5 2" xfId="3640"/>
    <cellStyle name="Normal 3 2 3 4 3 6" xfId="3641"/>
    <cellStyle name="Normal 3 2 3 4 3 6 2" xfId="3642"/>
    <cellStyle name="Normal 3 2 3 4 3 7" xfId="3643"/>
    <cellStyle name="Normal 3 2 3 4 4" xfId="3644"/>
    <cellStyle name="Normal 3 2 3 4 4 2" xfId="3645"/>
    <cellStyle name="Normal 3 2 3 4 4 2 2" xfId="3646"/>
    <cellStyle name="Normal 3 2 3 4 4 2 2 2" xfId="3647"/>
    <cellStyle name="Normal 3 2 3 4 4 2 3" xfId="3648"/>
    <cellStyle name="Normal 3 2 3 4 4 2 3 2" xfId="3649"/>
    <cellStyle name="Normal 3 2 3 4 4 2 4" xfId="3650"/>
    <cellStyle name="Normal 3 2 3 4 4 3" xfId="3651"/>
    <cellStyle name="Normal 3 2 3 4 4 3 2" xfId="3652"/>
    <cellStyle name="Normal 3 2 3 4 4 3 3" xfId="3653"/>
    <cellStyle name="Normal 3 2 3 4 4 4" xfId="3654"/>
    <cellStyle name="Normal 3 2 3 4 4 4 2" xfId="3655"/>
    <cellStyle name="Normal 3 2 3 4 4 5" xfId="3656"/>
    <cellStyle name="Normal 3 2 3 4 4 5 2" xfId="3657"/>
    <cellStyle name="Normal 3 2 3 4 4 6" xfId="3658"/>
    <cellStyle name="Normal 3 2 3 4 5" xfId="3659"/>
    <cellStyle name="Normal 3 2 3 4 5 2" xfId="3660"/>
    <cellStyle name="Normal 3 2 3 4 5 2 2" xfId="3661"/>
    <cellStyle name="Normal 3 2 3 4 5 3" xfId="3662"/>
    <cellStyle name="Normal 3 2 3 4 5 3 2" xfId="3663"/>
    <cellStyle name="Normal 3 2 3 4 5 4" xfId="3664"/>
    <cellStyle name="Normal 3 2 3 4 6" xfId="3665"/>
    <cellStyle name="Normal 3 2 3 4 6 2" xfId="3666"/>
    <cellStyle name="Normal 3 2 3 4 6 2 2" xfId="3667"/>
    <cellStyle name="Normal 3 2 3 4 6 3" xfId="3668"/>
    <cellStyle name="Normal 3 2 3 4 6 3 2" xfId="3669"/>
    <cellStyle name="Normal 3 2 3 4 6 4" xfId="3670"/>
    <cellStyle name="Normal 3 2 3 4 7" xfId="3671"/>
    <cellStyle name="Normal 3 2 3 4 7 2" xfId="3672"/>
    <cellStyle name="Normal 3 2 3 4 7 3" xfId="3673"/>
    <cellStyle name="Normal 3 2 3 4 8" xfId="3674"/>
    <cellStyle name="Normal 3 2 3 4 8 2" xfId="3675"/>
    <cellStyle name="Normal 3 2 3 4 9" xfId="3676"/>
    <cellStyle name="Normal 3 2 3 4 9 2" xfId="3677"/>
    <cellStyle name="Normal 3 2 3 5" xfId="3678"/>
    <cellStyle name="Normal 3 2 3 5 2" xfId="3679"/>
    <cellStyle name="Normal 3 2 3 5 2 2" xfId="3680"/>
    <cellStyle name="Normal 3 2 3 5 2 2 2" xfId="3681"/>
    <cellStyle name="Normal 3 2 3 5 2 2 2 2" xfId="3682"/>
    <cellStyle name="Normal 3 2 3 5 2 2 2 3" xfId="3683"/>
    <cellStyle name="Normal 3 2 3 5 2 2 3" xfId="3684"/>
    <cellStyle name="Normal 3 2 3 5 2 2 3 2" xfId="3685"/>
    <cellStyle name="Normal 3 2 3 5 2 2 4" xfId="3686"/>
    <cellStyle name="Normal 3 2 3 5 2 2 4 2" xfId="3687"/>
    <cellStyle name="Normal 3 2 3 5 2 2 5" xfId="3688"/>
    <cellStyle name="Normal 3 2 3 5 2 3" xfId="3689"/>
    <cellStyle name="Normal 3 2 3 5 2 3 2" xfId="3690"/>
    <cellStyle name="Normal 3 2 3 5 2 3 2 2" xfId="3691"/>
    <cellStyle name="Normal 3 2 3 5 2 3 3" xfId="3692"/>
    <cellStyle name="Normal 3 2 3 5 2 3 3 2" xfId="3693"/>
    <cellStyle name="Normal 3 2 3 5 2 3 4" xfId="3694"/>
    <cellStyle name="Normal 3 2 3 5 2 4" xfId="3695"/>
    <cellStyle name="Normal 3 2 3 5 2 4 2" xfId="3696"/>
    <cellStyle name="Normal 3 2 3 5 2 4 3" xfId="3697"/>
    <cellStyle name="Normal 3 2 3 5 2 5" xfId="3698"/>
    <cellStyle name="Normal 3 2 3 5 2 5 2" xfId="3699"/>
    <cellStyle name="Normal 3 2 3 5 2 6" xfId="3700"/>
    <cellStyle name="Normal 3 2 3 5 2 6 2" xfId="3701"/>
    <cellStyle name="Normal 3 2 3 5 2 7" xfId="3702"/>
    <cellStyle name="Normal 3 2 3 5 3" xfId="3703"/>
    <cellStyle name="Normal 3 2 3 5 3 2" xfId="3704"/>
    <cellStyle name="Normal 3 2 3 5 3 2 2" xfId="3705"/>
    <cellStyle name="Normal 3 2 3 5 3 2 3" xfId="3706"/>
    <cellStyle name="Normal 3 2 3 5 3 3" xfId="3707"/>
    <cellStyle name="Normal 3 2 3 5 3 3 2" xfId="3708"/>
    <cellStyle name="Normal 3 2 3 5 3 4" xfId="3709"/>
    <cellStyle name="Normal 3 2 3 5 3 4 2" xfId="3710"/>
    <cellStyle name="Normal 3 2 3 5 3 5" xfId="3711"/>
    <cellStyle name="Normal 3 2 3 5 4" xfId="3712"/>
    <cellStyle name="Normal 3 2 3 5 4 2" xfId="3713"/>
    <cellStyle name="Normal 3 2 3 5 4 2 2" xfId="3714"/>
    <cellStyle name="Normal 3 2 3 5 4 3" xfId="3715"/>
    <cellStyle name="Normal 3 2 3 5 4 3 2" xfId="3716"/>
    <cellStyle name="Normal 3 2 3 5 4 4" xfId="3717"/>
    <cellStyle name="Normal 3 2 3 5 5" xfId="3718"/>
    <cellStyle name="Normal 3 2 3 5 5 2" xfId="3719"/>
    <cellStyle name="Normal 3 2 3 5 5 3" xfId="3720"/>
    <cellStyle name="Normal 3 2 3 5 6" xfId="3721"/>
    <cellStyle name="Normal 3 2 3 5 6 2" xfId="3722"/>
    <cellStyle name="Normal 3 2 3 5 7" xfId="3723"/>
    <cellStyle name="Normal 3 2 3 5 7 2" xfId="3724"/>
    <cellStyle name="Normal 3 2 3 5 8" xfId="3725"/>
    <cellStyle name="Normal 3 2 3 6" xfId="3726"/>
    <cellStyle name="Normal 3 2 3 6 2" xfId="3727"/>
    <cellStyle name="Normal 3 2 3 6 2 2" xfId="3728"/>
    <cellStyle name="Normal 3 2 3 6 2 2 2" xfId="3729"/>
    <cellStyle name="Normal 3 2 3 6 2 2 3" xfId="3730"/>
    <cellStyle name="Normal 3 2 3 6 2 3" xfId="3731"/>
    <cellStyle name="Normal 3 2 3 6 2 3 2" xfId="3732"/>
    <cellStyle name="Normal 3 2 3 6 2 4" xfId="3733"/>
    <cellStyle name="Normal 3 2 3 6 2 4 2" xfId="3734"/>
    <cellStyle name="Normal 3 2 3 6 2 5" xfId="3735"/>
    <cellStyle name="Normal 3 2 3 6 3" xfId="3736"/>
    <cellStyle name="Normal 3 2 3 6 3 2" xfId="3737"/>
    <cellStyle name="Normal 3 2 3 6 3 2 2" xfId="3738"/>
    <cellStyle name="Normal 3 2 3 6 3 3" xfId="3739"/>
    <cellStyle name="Normal 3 2 3 6 3 3 2" xfId="3740"/>
    <cellStyle name="Normal 3 2 3 6 3 4" xfId="3741"/>
    <cellStyle name="Normal 3 2 3 6 4" xfId="3742"/>
    <cellStyle name="Normal 3 2 3 6 4 2" xfId="3743"/>
    <cellStyle name="Normal 3 2 3 6 4 3" xfId="3744"/>
    <cellStyle name="Normal 3 2 3 6 5" xfId="3745"/>
    <cellStyle name="Normal 3 2 3 6 5 2" xfId="3746"/>
    <cellStyle name="Normal 3 2 3 6 6" xfId="3747"/>
    <cellStyle name="Normal 3 2 3 6 6 2" xfId="3748"/>
    <cellStyle name="Normal 3 2 3 6 7" xfId="3749"/>
    <cellStyle name="Normal 3 2 3 7" xfId="3750"/>
    <cellStyle name="Normal 3 2 3 7 2" xfId="3751"/>
    <cellStyle name="Normal 3 2 3 7 2 2" xfId="3752"/>
    <cellStyle name="Normal 3 2 3 7 2 2 2" xfId="3753"/>
    <cellStyle name="Normal 3 2 3 7 2 2 3" xfId="3754"/>
    <cellStyle name="Normal 3 2 3 7 2 3" xfId="3755"/>
    <cellStyle name="Normal 3 2 3 7 2 3 2" xfId="3756"/>
    <cellStyle name="Normal 3 2 3 7 2 4" xfId="3757"/>
    <cellStyle name="Normal 3 2 3 7 2 4 2" xfId="3758"/>
    <cellStyle name="Normal 3 2 3 7 2 5" xfId="3759"/>
    <cellStyle name="Normal 3 2 3 7 3" xfId="3760"/>
    <cellStyle name="Normal 3 2 3 7 3 2" xfId="3761"/>
    <cellStyle name="Normal 3 2 3 7 3 2 2" xfId="3762"/>
    <cellStyle name="Normal 3 2 3 7 3 3" xfId="3763"/>
    <cellStyle name="Normal 3 2 3 7 3 3 2" xfId="3764"/>
    <cellStyle name="Normal 3 2 3 7 3 4" xfId="3765"/>
    <cellStyle name="Normal 3 2 3 7 4" xfId="3766"/>
    <cellStyle name="Normal 3 2 3 7 4 2" xfId="3767"/>
    <cellStyle name="Normal 3 2 3 7 4 3" xfId="3768"/>
    <cellStyle name="Normal 3 2 3 7 5" xfId="3769"/>
    <cellStyle name="Normal 3 2 3 7 5 2" xfId="3770"/>
    <cellStyle name="Normal 3 2 3 7 6" xfId="3771"/>
    <cellStyle name="Normal 3 2 3 7 6 2" xfId="3772"/>
    <cellStyle name="Normal 3 2 3 7 7" xfId="3773"/>
    <cellStyle name="Normal 3 2 3 8" xfId="3774"/>
    <cellStyle name="Normal 3 2 3 8 2" xfId="3775"/>
    <cellStyle name="Normal 3 2 3 8 2 2" xfId="3776"/>
    <cellStyle name="Normal 3 2 3 8 2 2 2" xfId="3777"/>
    <cellStyle name="Normal 3 2 3 8 2 3" xfId="3778"/>
    <cellStyle name="Normal 3 2 3 8 2 3 2" xfId="3779"/>
    <cellStyle name="Normal 3 2 3 8 2 4" xfId="3780"/>
    <cellStyle name="Normal 3 2 3 8 3" xfId="3781"/>
    <cellStyle name="Normal 3 2 3 8 3 2" xfId="3782"/>
    <cellStyle name="Normal 3 2 3 8 3 3" xfId="3783"/>
    <cellStyle name="Normal 3 2 3 8 4" xfId="3784"/>
    <cellStyle name="Normal 3 2 3 8 4 2" xfId="3785"/>
    <cellStyle name="Normal 3 2 3 8 5" xfId="3786"/>
    <cellStyle name="Normal 3 2 3 8 5 2" xfId="3787"/>
    <cellStyle name="Normal 3 2 3 8 6" xfId="3788"/>
    <cellStyle name="Normal 3 2 3 9" xfId="3789"/>
    <cellStyle name="Normal 3 2 3 9 2" xfId="3790"/>
    <cellStyle name="Normal 3 2 3 9 2 2" xfId="3791"/>
    <cellStyle name="Normal 3 2 3 9 3" xfId="3792"/>
    <cellStyle name="Normal 3 2 3 9 3 2" xfId="3793"/>
    <cellStyle name="Normal 3 2 3 9 4" xfId="3794"/>
    <cellStyle name="Normal 3 2 4" xfId="3795"/>
    <cellStyle name="Normal 3 2 4 10" xfId="3796"/>
    <cellStyle name="Normal 3 2 4 10 2" xfId="3797"/>
    <cellStyle name="Normal 3 2 4 10 3" xfId="3798"/>
    <cellStyle name="Normal 3 2 4 11" xfId="3799"/>
    <cellStyle name="Normal 3 2 4 11 2" xfId="3800"/>
    <cellStyle name="Normal 3 2 4 12" xfId="3801"/>
    <cellStyle name="Normal 3 2 4 12 2" xfId="3802"/>
    <cellStyle name="Normal 3 2 4 13" xfId="3803"/>
    <cellStyle name="Normal 3 2 4 2" xfId="3804"/>
    <cellStyle name="Normal 3 2 4 2 10" xfId="3805"/>
    <cellStyle name="Normal 3 2 4 2 10 2" xfId="3806"/>
    <cellStyle name="Normal 3 2 4 2 11" xfId="3807"/>
    <cellStyle name="Normal 3 2 4 2 2" xfId="3808"/>
    <cellStyle name="Normal 3 2 4 2 2 2" xfId="3809"/>
    <cellStyle name="Normal 3 2 4 2 2 2 2" xfId="3810"/>
    <cellStyle name="Normal 3 2 4 2 2 2 2 2" xfId="3811"/>
    <cellStyle name="Normal 3 2 4 2 2 2 2 2 2" xfId="3812"/>
    <cellStyle name="Normal 3 2 4 2 2 2 2 2 3" xfId="3813"/>
    <cellStyle name="Normal 3 2 4 2 2 2 2 3" xfId="3814"/>
    <cellStyle name="Normal 3 2 4 2 2 2 2 3 2" xfId="3815"/>
    <cellStyle name="Normal 3 2 4 2 2 2 2 4" xfId="3816"/>
    <cellStyle name="Normal 3 2 4 2 2 2 2 4 2" xfId="3817"/>
    <cellStyle name="Normal 3 2 4 2 2 2 2 5" xfId="3818"/>
    <cellStyle name="Normal 3 2 4 2 2 2 3" xfId="3819"/>
    <cellStyle name="Normal 3 2 4 2 2 2 3 2" xfId="3820"/>
    <cellStyle name="Normal 3 2 4 2 2 2 3 2 2" xfId="3821"/>
    <cellStyle name="Normal 3 2 4 2 2 2 3 3" xfId="3822"/>
    <cellStyle name="Normal 3 2 4 2 2 2 3 3 2" xfId="3823"/>
    <cellStyle name="Normal 3 2 4 2 2 2 3 4" xfId="3824"/>
    <cellStyle name="Normal 3 2 4 2 2 2 4" xfId="3825"/>
    <cellStyle name="Normal 3 2 4 2 2 2 4 2" xfId="3826"/>
    <cellStyle name="Normal 3 2 4 2 2 2 4 3" xfId="3827"/>
    <cellStyle name="Normal 3 2 4 2 2 2 5" xfId="3828"/>
    <cellStyle name="Normal 3 2 4 2 2 2 5 2" xfId="3829"/>
    <cellStyle name="Normal 3 2 4 2 2 2 6" xfId="3830"/>
    <cellStyle name="Normal 3 2 4 2 2 2 6 2" xfId="3831"/>
    <cellStyle name="Normal 3 2 4 2 2 2 7" xfId="3832"/>
    <cellStyle name="Normal 3 2 4 2 2 3" xfId="3833"/>
    <cellStyle name="Normal 3 2 4 2 2 3 2" xfId="3834"/>
    <cellStyle name="Normal 3 2 4 2 2 3 2 2" xfId="3835"/>
    <cellStyle name="Normal 3 2 4 2 2 3 2 3" xfId="3836"/>
    <cellStyle name="Normal 3 2 4 2 2 3 3" xfId="3837"/>
    <cellStyle name="Normal 3 2 4 2 2 3 3 2" xfId="3838"/>
    <cellStyle name="Normal 3 2 4 2 2 3 4" xfId="3839"/>
    <cellStyle name="Normal 3 2 4 2 2 3 4 2" xfId="3840"/>
    <cellStyle name="Normal 3 2 4 2 2 3 5" xfId="3841"/>
    <cellStyle name="Normal 3 2 4 2 2 4" xfId="3842"/>
    <cellStyle name="Normal 3 2 4 2 2 4 2" xfId="3843"/>
    <cellStyle name="Normal 3 2 4 2 2 4 2 2" xfId="3844"/>
    <cellStyle name="Normal 3 2 4 2 2 4 3" xfId="3845"/>
    <cellStyle name="Normal 3 2 4 2 2 4 3 2" xfId="3846"/>
    <cellStyle name="Normal 3 2 4 2 2 4 4" xfId="3847"/>
    <cellStyle name="Normal 3 2 4 2 2 5" xfId="3848"/>
    <cellStyle name="Normal 3 2 4 2 2 5 2" xfId="3849"/>
    <cellStyle name="Normal 3 2 4 2 2 5 3" xfId="3850"/>
    <cellStyle name="Normal 3 2 4 2 2 6" xfId="3851"/>
    <cellStyle name="Normal 3 2 4 2 2 6 2" xfId="3852"/>
    <cellStyle name="Normal 3 2 4 2 2 7" xfId="3853"/>
    <cellStyle name="Normal 3 2 4 2 2 7 2" xfId="3854"/>
    <cellStyle name="Normal 3 2 4 2 2 8" xfId="3855"/>
    <cellStyle name="Normal 3 2 4 2 3" xfId="3856"/>
    <cellStyle name="Normal 3 2 4 2 3 2" xfId="3857"/>
    <cellStyle name="Normal 3 2 4 2 3 2 2" xfId="3858"/>
    <cellStyle name="Normal 3 2 4 2 3 2 2 2" xfId="3859"/>
    <cellStyle name="Normal 3 2 4 2 3 2 2 3" xfId="3860"/>
    <cellStyle name="Normal 3 2 4 2 3 2 3" xfId="3861"/>
    <cellStyle name="Normal 3 2 4 2 3 2 3 2" xfId="3862"/>
    <cellStyle name="Normal 3 2 4 2 3 2 4" xfId="3863"/>
    <cellStyle name="Normal 3 2 4 2 3 2 4 2" xfId="3864"/>
    <cellStyle name="Normal 3 2 4 2 3 2 5" xfId="3865"/>
    <cellStyle name="Normal 3 2 4 2 3 3" xfId="3866"/>
    <cellStyle name="Normal 3 2 4 2 3 3 2" xfId="3867"/>
    <cellStyle name="Normal 3 2 4 2 3 3 2 2" xfId="3868"/>
    <cellStyle name="Normal 3 2 4 2 3 3 3" xfId="3869"/>
    <cellStyle name="Normal 3 2 4 2 3 3 3 2" xfId="3870"/>
    <cellStyle name="Normal 3 2 4 2 3 3 4" xfId="3871"/>
    <cellStyle name="Normal 3 2 4 2 3 4" xfId="3872"/>
    <cellStyle name="Normal 3 2 4 2 3 4 2" xfId="3873"/>
    <cellStyle name="Normal 3 2 4 2 3 4 3" xfId="3874"/>
    <cellStyle name="Normal 3 2 4 2 3 5" xfId="3875"/>
    <cellStyle name="Normal 3 2 4 2 3 5 2" xfId="3876"/>
    <cellStyle name="Normal 3 2 4 2 3 6" xfId="3877"/>
    <cellStyle name="Normal 3 2 4 2 3 6 2" xfId="3878"/>
    <cellStyle name="Normal 3 2 4 2 3 7" xfId="3879"/>
    <cellStyle name="Normal 3 2 4 2 4" xfId="3880"/>
    <cellStyle name="Normal 3 2 4 2 4 2" xfId="3881"/>
    <cellStyle name="Normal 3 2 4 2 4 2 2" xfId="3882"/>
    <cellStyle name="Normal 3 2 4 2 4 2 2 2" xfId="3883"/>
    <cellStyle name="Normal 3 2 4 2 4 2 2 3" xfId="3884"/>
    <cellStyle name="Normal 3 2 4 2 4 2 3" xfId="3885"/>
    <cellStyle name="Normal 3 2 4 2 4 2 3 2" xfId="3886"/>
    <cellStyle name="Normal 3 2 4 2 4 2 4" xfId="3887"/>
    <cellStyle name="Normal 3 2 4 2 4 2 4 2" xfId="3888"/>
    <cellStyle name="Normal 3 2 4 2 4 2 5" xfId="3889"/>
    <cellStyle name="Normal 3 2 4 2 4 3" xfId="3890"/>
    <cellStyle name="Normal 3 2 4 2 4 3 2" xfId="3891"/>
    <cellStyle name="Normal 3 2 4 2 4 3 2 2" xfId="3892"/>
    <cellStyle name="Normal 3 2 4 2 4 3 3" xfId="3893"/>
    <cellStyle name="Normal 3 2 4 2 4 3 3 2" xfId="3894"/>
    <cellStyle name="Normal 3 2 4 2 4 3 4" xfId="3895"/>
    <cellStyle name="Normal 3 2 4 2 4 4" xfId="3896"/>
    <cellStyle name="Normal 3 2 4 2 4 4 2" xfId="3897"/>
    <cellStyle name="Normal 3 2 4 2 4 4 3" xfId="3898"/>
    <cellStyle name="Normal 3 2 4 2 4 5" xfId="3899"/>
    <cellStyle name="Normal 3 2 4 2 4 5 2" xfId="3900"/>
    <cellStyle name="Normal 3 2 4 2 4 6" xfId="3901"/>
    <cellStyle name="Normal 3 2 4 2 4 6 2" xfId="3902"/>
    <cellStyle name="Normal 3 2 4 2 4 7" xfId="3903"/>
    <cellStyle name="Normal 3 2 4 2 5" xfId="3904"/>
    <cellStyle name="Normal 3 2 4 2 5 2" xfId="3905"/>
    <cellStyle name="Normal 3 2 4 2 5 2 2" xfId="3906"/>
    <cellStyle name="Normal 3 2 4 2 5 2 2 2" xfId="3907"/>
    <cellStyle name="Normal 3 2 4 2 5 2 3" xfId="3908"/>
    <cellStyle name="Normal 3 2 4 2 5 2 3 2" xfId="3909"/>
    <cellStyle name="Normal 3 2 4 2 5 2 4" xfId="3910"/>
    <cellStyle name="Normal 3 2 4 2 5 3" xfId="3911"/>
    <cellStyle name="Normal 3 2 4 2 5 3 2" xfId="3912"/>
    <cellStyle name="Normal 3 2 4 2 5 3 3" xfId="3913"/>
    <cellStyle name="Normal 3 2 4 2 5 4" xfId="3914"/>
    <cellStyle name="Normal 3 2 4 2 5 4 2" xfId="3915"/>
    <cellStyle name="Normal 3 2 4 2 5 5" xfId="3916"/>
    <cellStyle name="Normal 3 2 4 2 5 5 2" xfId="3917"/>
    <cellStyle name="Normal 3 2 4 2 5 6" xfId="3918"/>
    <cellStyle name="Normal 3 2 4 2 6" xfId="3919"/>
    <cellStyle name="Normal 3 2 4 2 6 2" xfId="3920"/>
    <cellStyle name="Normal 3 2 4 2 6 2 2" xfId="3921"/>
    <cellStyle name="Normal 3 2 4 2 6 3" xfId="3922"/>
    <cellStyle name="Normal 3 2 4 2 6 3 2" xfId="3923"/>
    <cellStyle name="Normal 3 2 4 2 6 4" xfId="3924"/>
    <cellStyle name="Normal 3 2 4 2 7" xfId="3925"/>
    <cellStyle name="Normal 3 2 4 2 7 2" xfId="3926"/>
    <cellStyle name="Normal 3 2 4 2 7 2 2" xfId="3927"/>
    <cellStyle name="Normal 3 2 4 2 7 3" xfId="3928"/>
    <cellStyle name="Normal 3 2 4 2 7 3 2" xfId="3929"/>
    <cellStyle name="Normal 3 2 4 2 7 4" xfId="3930"/>
    <cellStyle name="Normal 3 2 4 2 8" xfId="3931"/>
    <cellStyle name="Normal 3 2 4 2 8 2" xfId="3932"/>
    <cellStyle name="Normal 3 2 4 2 8 3" xfId="3933"/>
    <cellStyle name="Normal 3 2 4 2 9" xfId="3934"/>
    <cellStyle name="Normal 3 2 4 2 9 2" xfId="3935"/>
    <cellStyle name="Normal 3 2 4 3" xfId="3936"/>
    <cellStyle name="Normal 3 2 4 3 10" xfId="3937"/>
    <cellStyle name="Normal 3 2 4 3 2" xfId="3938"/>
    <cellStyle name="Normal 3 2 4 3 2 2" xfId="3939"/>
    <cellStyle name="Normal 3 2 4 3 2 2 2" xfId="3940"/>
    <cellStyle name="Normal 3 2 4 3 2 2 2 2" xfId="3941"/>
    <cellStyle name="Normal 3 2 4 3 2 2 2 3" xfId="3942"/>
    <cellStyle name="Normal 3 2 4 3 2 2 3" xfId="3943"/>
    <cellStyle name="Normal 3 2 4 3 2 2 3 2" xfId="3944"/>
    <cellStyle name="Normal 3 2 4 3 2 2 4" xfId="3945"/>
    <cellStyle name="Normal 3 2 4 3 2 2 4 2" xfId="3946"/>
    <cellStyle name="Normal 3 2 4 3 2 2 5" xfId="3947"/>
    <cellStyle name="Normal 3 2 4 3 2 3" xfId="3948"/>
    <cellStyle name="Normal 3 2 4 3 2 3 2" xfId="3949"/>
    <cellStyle name="Normal 3 2 4 3 2 3 2 2" xfId="3950"/>
    <cellStyle name="Normal 3 2 4 3 2 3 3" xfId="3951"/>
    <cellStyle name="Normal 3 2 4 3 2 3 3 2" xfId="3952"/>
    <cellStyle name="Normal 3 2 4 3 2 3 4" xfId="3953"/>
    <cellStyle name="Normal 3 2 4 3 2 4" xfId="3954"/>
    <cellStyle name="Normal 3 2 4 3 2 4 2" xfId="3955"/>
    <cellStyle name="Normal 3 2 4 3 2 4 3" xfId="3956"/>
    <cellStyle name="Normal 3 2 4 3 2 5" xfId="3957"/>
    <cellStyle name="Normal 3 2 4 3 2 5 2" xfId="3958"/>
    <cellStyle name="Normal 3 2 4 3 2 6" xfId="3959"/>
    <cellStyle name="Normal 3 2 4 3 2 6 2" xfId="3960"/>
    <cellStyle name="Normal 3 2 4 3 2 7" xfId="3961"/>
    <cellStyle name="Normal 3 2 4 3 3" xfId="3962"/>
    <cellStyle name="Normal 3 2 4 3 3 2" xfId="3963"/>
    <cellStyle name="Normal 3 2 4 3 3 2 2" xfId="3964"/>
    <cellStyle name="Normal 3 2 4 3 3 2 2 2" xfId="3965"/>
    <cellStyle name="Normal 3 2 4 3 3 2 2 3" xfId="3966"/>
    <cellStyle name="Normal 3 2 4 3 3 2 3" xfId="3967"/>
    <cellStyle name="Normal 3 2 4 3 3 2 3 2" xfId="3968"/>
    <cellStyle name="Normal 3 2 4 3 3 2 4" xfId="3969"/>
    <cellStyle name="Normal 3 2 4 3 3 2 4 2" xfId="3970"/>
    <cellStyle name="Normal 3 2 4 3 3 2 5" xfId="3971"/>
    <cellStyle name="Normal 3 2 4 3 3 3" xfId="3972"/>
    <cellStyle name="Normal 3 2 4 3 3 3 2" xfId="3973"/>
    <cellStyle name="Normal 3 2 4 3 3 3 2 2" xfId="3974"/>
    <cellStyle name="Normal 3 2 4 3 3 3 3" xfId="3975"/>
    <cellStyle name="Normal 3 2 4 3 3 3 3 2" xfId="3976"/>
    <cellStyle name="Normal 3 2 4 3 3 3 4" xfId="3977"/>
    <cellStyle name="Normal 3 2 4 3 3 4" xfId="3978"/>
    <cellStyle name="Normal 3 2 4 3 3 4 2" xfId="3979"/>
    <cellStyle name="Normal 3 2 4 3 3 4 3" xfId="3980"/>
    <cellStyle name="Normal 3 2 4 3 3 5" xfId="3981"/>
    <cellStyle name="Normal 3 2 4 3 3 5 2" xfId="3982"/>
    <cellStyle name="Normal 3 2 4 3 3 6" xfId="3983"/>
    <cellStyle name="Normal 3 2 4 3 3 6 2" xfId="3984"/>
    <cellStyle name="Normal 3 2 4 3 3 7" xfId="3985"/>
    <cellStyle name="Normal 3 2 4 3 4" xfId="3986"/>
    <cellStyle name="Normal 3 2 4 3 4 2" xfId="3987"/>
    <cellStyle name="Normal 3 2 4 3 4 2 2" xfId="3988"/>
    <cellStyle name="Normal 3 2 4 3 4 2 2 2" xfId="3989"/>
    <cellStyle name="Normal 3 2 4 3 4 2 3" xfId="3990"/>
    <cellStyle name="Normal 3 2 4 3 4 2 3 2" xfId="3991"/>
    <cellStyle name="Normal 3 2 4 3 4 2 4" xfId="3992"/>
    <cellStyle name="Normal 3 2 4 3 4 3" xfId="3993"/>
    <cellStyle name="Normal 3 2 4 3 4 3 2" xfId="3994"/>
    <cellStyle name="Normal 3 2 4 3 4 3 3" xfId="3995"/>
    <cellStyle name="Normal 3 2 4 3 4 4" xfId="3996"/>
    <cellStyle name="Normal 3 2 4 3 4 4 2" xfId="3997"/>
    <cellStyle name="Normal 3 2 4 3 4 5" xfId="3998"/>
    <cellStyle name="Normal 3 2 4 3 4 5 2" xfId="3999"/>
    <cellStyle name="Normal 3 2 4 3 4 6" xfId="4000"/>
    <cellStyle name="Normal 3 2 4 3 5" xfId="4001"/>
    <cellStyle name="Normal 3 2 4 3 5 2" xfId="4002"/>
    <cellStyle name="Normal 3 2 4 3 5 2 2" xfId="4003"/>
    <cellStyle name="Normal 3 2 4 3 5 3" xfId="4004"/>
    <cellStyle name="Normal 3 2 4 3 5 3 2" xfId="4005"/>
    <cellStyle name="Normal 3 2 4 3 5 4" xfId="4006"/>
    <cellStyle name="Normal 3 2 4 3 6" xfId="4007"/>
    <cellStyle name="Normal 3 2 4 3 6 2" xfId="4008"/>
    <cellStyle name="Normal 3 2 4 3 6 2 2" xfId="4009"/>
    <cellStyle name="Normal 3 2 4 3 6 3" xfId="4010"/>
    <cellStyle name="Normal 3 2 4 3 6 3 2" xfId="4011"/>
    <cellStyle name="Normal 3 2 4 3 6 4" xfId="4012"/>
    <cellStyle name="Normal 3 2 4 3 7" xfId="4013"/>
    <cellStyle name="Normal 3 2 4 3 7 2" xfId="4014"/>
    <cellStyle name="Normal 3 2 4 3 7 3" xfId="4015"/>
    <cellStyle name="Normal 3 2 4 3 8" xfId="4016"/>
    <cellStyle name="Normal 3 2 4 3 8 2" xfId="4017"/>
    <cellStyle name="Normal 3 2 4 3 9" xfId="4018"/>
    <cellStyle name="Normal 3 2 4 3 9 2" xfId="4019"/>
    <cellStyle name="Normal 3 2 4 4" xfId="4020"/>
    <cellStyle name="Normal 3 2 4 4 2" xfId="4021"/>
    <cellStyle name="Normal 3 2 4 4 2 2" xfId="4022"/>
    <cellStyle name="Normal 3 2 4 4 2 2 2" xfId="4023"/>
    <cellStyle name="Normal 3 2 4 4 2 2 2 2" xfId="4024"/>
    <cellStyle name="Normal 3 2 4 4 2 2 2 3" xfId="4025"/>
    <cellStyle name="Normal 3 2 4 4 2 2 3" xfId="4026"/>
    <cellStyle name="Normal 3 2 4 4 2 2 3 2" xfId="4027"/>
    <cellStyle name="Normal 3 2 4 4 2 2 4" xfId="4028"/>
    <cellStyle name="Normal 3 2 4 4 2 2 4 2" xfId="4029"/>
    <cellStyle name="Normal 3 2 4 4 2 2 5" xfId="4030"/>
    <cellStyle name="Normal 3 2 4 4 2 3" xfId="4031"/>
    <cellStyle name="Normal 3 2 4 4 2 3 2" xfId="4032"/>
    <cellStyle name="Normal 3 2 4 4 2 3 2 2" xfId="4033"/>
    <cellStyle name="Normal 3 2 4 4 2 3 3" xfId="4034"/>
    <cellStyle name="Normal 3 2 4 4 2 3 3 2" xfId="4035"/>
    <cellStyle name="Normal 3 2 4 4 2 3 4" xfId="4036"/>
    <cellStyle name="Normal 3 2 4 4 2 4" xfId="4037"/>
    <cellStyle name="Normal 3 2 4 4 2 4 2" xfId="4038"/>
    <cellStyle name="Normal 3 2 4 4 2 4 3" xfId="4039"/>
    <cellStyle name="Normal 3 2 4 4 2 5" xfId="4040"/>
    <cellStyle name="Normal 3 2 4 4 2 5 2" xfId="4041"/>
    <cellStyle name="Normal 3 2 4 4 2 6" xfId="4042"/>
    <cellStyle name="Normal 3 2 4 4 2 6 2" xfId="4043"/>
    <cellStyle name="Normal 3 2 4 4 2 7" xfId="4044"/>
    <cellStyle name="Normal 3 2 4 4 3" xfId="4045"/>
    <cellStyle name="Normal 3 2 4 4 3 2" xfId="4046"/>
    <cellStyle name="Normal 3 2 4 4 3 2 2" xfId="4047"/>
    <cellStyle name="Normal 3 2 4 4 3 2 3" xfId="4048"/>
    <cellStyle name="Normal 3 2 4 4 3 3" xfId="4049"/>
    <cellStyle name="Normal 3 2 4 4 3 3 2" xfId="4050"/>
    <cellStyle name="Normal 3 2 4 4 3 4" xfId="4051"/>
    <cellStyle name="Normal 3 2 4 4 3 4 2" xfId="4052"/>
    <cellStyle name="Normal 3 2 4 4 3 5" xfId="4053"/>
    <cellStyle name="Normal 3 2 4 4 4" xfId="4054"/>
    <cellStyle name="Normal 3 2 4 4 4 2" xfId="4055"/>
    <cellStyle name="Normal 3 2 4 4 4 2 2" xfId="4056"/>
    <cellStyle name="Normal 3 2 4 4 4 3" xfId="4057"/>
    <cellStyle name="Normal 3 2 4 4 4 3 2" xfId="4058"/>
    <cellStyle name="Normal 3 2 4 4 4 4" xfId="4059"/>
    <cellStyle name="Normal 3 2 4 4 5" xfId="4060"/>
    <cellStyle name="Normal 3 2 4 4 5 2" xfId="4061"/>
    <cellStyle name="Normal 3 2 4 4 5 3" xfId="4062"/>
    <cellStyle name="Normal 3 2 4 4 6" xfId="4063"/>
    <cellStyle name="Normal 3 2 4 4 6 2" xfId="4064"/>
    <cellStyle name="Normal 3 2 4 4 7" xfId="4065"/>
    <cellStyle name="Normal 3 2 4 4 7 2" xfId="4066"/>
    <cellStyle name="Normal 3 2 4 4 8" xfId="4067"/>
    <cellStyle name="Normal 3 2 4 5" xfId="4068"/>
    <cellStyle name="Normal 3 2 4 5 2" xfId="4069"/>
    <cellStyle name="Normal 3 2 4 5 2 2" xfId="4070"/>
    <cellStyle name="Normal 3 2 4 5 2 2 2" xfId="4071"/>
    <cellStyle name="Normal 3 2 4 5 2 2 3" xfId="4072"/>
    <cellStyle name="Normal 3 2 4 5 2 3" xfId="4073"/>
    <cellStyle name="Normal 3 2 4 5 2 3 2" xfId="4074"/>
    <cellStyle name="Normal 3 2 4 5 2 4" xfId="4075"/>
    <cellStyle name="Normal 3 2 4 5 2 4 2" xfId="4076"/>
    <cellStyle name="Normal 3 2 4 5 2 5" xfId="4077"/>
    <cellStyle name="Normal 3 2 4 5 3" xfId="4078"/>
    <cellStyle name="Normal 3 2 4 5 3 2" xfId="4079"/>
    <cellStyle name="Normal 3 2 4 5 3 2 2" xfId="4080"/>
    <cellStyle name="Normal 3 2 4 5 3 3" xfId="4081"/>
    <cellStyle name="Normal 3 2 4 5 3 3 2" xfId="4082"/>
    <cellStyle name="Normal 3 2 4 5 3 4" xfId="4083"/>
    <cellStyle name="Normal 3 2 4 5 4" xfId="4084"/>
    <cellStyle name="Normal 3 2 4 5 4 2" xfId="4085"/>
    <cellStyle name="Normal 3 2 4 5 4 3" xfId="4086"/>
    <cellStyle name="Normal 3 2 4 5 5" xfId="4087"/>
    <cellStyle name="Normal 3 2 4 5 5 2" xfId="4088"/>
    <cellStyle name="Normal 3 2 4 5 6" xfId="4089"/>
    <cellStyle name="Normal 3 2 4 5 6 2" xfId="4090"/>
    <cellStyle name="Normal 3 2 4 5 7" xfId="4091"/>
    <cellStyle name="Normal 3 2 4 6" xfId="4092"/>
    <cellStyle name="Normal 3 2 4 6 2" xfId="4093"/>
    <cellStyle name="Normal 3 2 4 6 2 2" xfId="4094"/>
    <cellStyle name="Normal 3 2 4 6 2 2 2" xfId="4095"/>
    <cellStyle name="Normal 3 2 4 6 2 2 3" xfId="4096"/>
    <cellStyle name="Normal 3 2 4 6 2 3" xfId="4097"/>
    <cellStyle name="Normal 3 2 4 6 2 3 2" xfId="4098"/>
    <cellStyle name="Normal 3 2 4 6 2 4" xfId="4099"/>
    <cellStyle name="Normal 3 2 4 6 2 4 2" xfId="4100"/>
    <cellStyle name="Normal 3 2 4 6 2 5" xfId="4101"/>
    <cellStyle name="Normal 3 2 4 6 3" xfId="4102"/>
    <cellStyle name="Normal 3 2 4 6 3 2" xfId="4103"/>
    <cellStyle name="Normal 3 2 4 6 3 2 2" xfId="4104"/>
    <cellStyle name="Normal 3 2 4 6 3 3" xfId="4105"/>
    <cellStyle name="Normal 3 2 4 6 3 3 2" xfId="4106"/>
    <cellStyle name="Normal 3 2 4 6 3 4" xfId="4107"/>
    <cellStyle name="Normal 3 2 4 6 4" xfId="4108"/>
    <cellStyle name="Normal 3 2 4 6 4 2" xfId="4109"/>
    <cellStyle name="Normal 3 2 4 6 4 3" xfId="4110"/>
    <cellStyle name="Normal 3 2 4 6 5" xfId="4111"/>
    <cellStyle name="Normal 3 2 4 6 5 2" xfId="4112"/>
    <cellStyle name="Normal 3 2 4 6 6" xfId="4113"/>
    <cellStyle name="Normal 3 2 4 6 6 2" xfId="4114"/>
    <cellStyle name="Normal 3 2 4 6 7" xfId="4115"/>
    <cellStyle name="Normal 3 2 4 7" xfId="4116"/>
    <cellStyle name="Normal 3 2 4 7 2" xfId="4117"/>
    <cellStyle name="Normal 3 2 4 7 2 2" xfId="4118"/>
    <cellStyle name="Normal 3 2 4 7 2 2 2" xfId="4119"/>
    <cellStyle name="Normal 3 2 4 7 2 3" xfId="4120"/>
    <cellStyle name="Normal 3 2 4 7 2 3 2" xfId="4121"/>
    <cellStyle name="Normal 3 2 4 7 2 4" xfId="4122"/>
    <cellStyle name="Normal 3 2 4 7 3" xfId="4123"/>
    <cellStyle name="Normal 3 2 4 7 3 2" xfId="4124"/>
    <cellStyle name="Normal 3 2 4 7 3 3" xfId="4125"/>
    <cellStyle name="Normal 3 2 4 7 4" xfId="4126"/>
    <cellStyle name="Normal 3 2 4 7 4 2" xfId="4127"/>
    <cellStyle name="Normal 3 2 4 7 5" xfId="4128"/>
    <cellStyle name="Normal 3 2 4 7 5 2" xfId="4129"/>
    <cellStyle name="Normal 3 2 4 7 6" xfId="4130"/>
    <cellStyle name="Normal 3 2 4 8" xfId="4131"/>
    <cellStyle name="Normal 3 2 4 8 2" xfId="4132"/>
    <cellStyle name="Normal 3 2 4 8 2 2" xfId="4133"/>
    <cellStyle name="Normal 3 2 4 8 3" xfId="4134"/>
    <cellStyle name="Normal 3 2 4 8 3 2" xfId="4135"/>
    <cellStyle name="Normal 3 2 4 8 4" xfId="4136"/>
    <cellStyle name="Normal 3 2 4 9" xfId="4137"/>
    <cellStyle name="Normal 3 2 4 9 2" xfId="4138"/>
    <cellStyle name="Normal 3 2 4 9 2 2" xfId="4139"/>
    <cellStyle name="Normal 3 2 4 9 3" xfId="4140"/>
    <cellStyle name="Normal 3 2 4 9 3 2" xfId="4141"/>
    <cellStyle name="Normal 3 2 4 9 4" xfId="4142"/>
    <cellStyle name="Normal 3 2 5" xfId="4143"/>
    <cellStyle name="Normal 3 2 5 10" xfId="4144"/>
    <cellStyle name="Normal 3 2 5 10 2" xfId="4145"/>
    <cellStyle name="Normal 3 2 5 11" xfId="4146"/>
    <cellStyle name="Normal 3 2 5 2" xfId="4147"/>
    <cellStyle name="Normal 3 2 5 2 2" xfId="4148"/>
    <cellStyle name="Normal 3 2 5 2 2 2" xfId="4149"/>
    <cellStyle name="Normal 3 2 5 2 2 2 2" xfId="4150"/>
    <cellStyle name="Normal 3 2 5 2 2 2 2 2" xfId="4151"/>
    <cellStyle name="Normal 3 2 5 2 2 2 2 3" xfId="4152"/>
    <cellStyle name="Normal 3 2 5 2 2 2 3" xfId="4153"/>
    <cellStyle name="Normal 3 2 5 2 2 2 3 2" xfId="4154"/>
    <cellStyle name="Normal 3 2 5 2 2 2 4" xfId="4155"/>
    <cellStyle name="Normal 3 2 5 2 2 2 4 2" xfId="4156"/>
    <cellStyle name="Normal 3 2 5 2 2 2 5" xfId="4157"/>
    <cellStyle name="Normal 3 2 5 2 2 3" xfId="4158"/>
    <cellStyle name="Normal 3 2 5 2 2 3 2" xfId="4159"/>
    <cellStyle name="Normal 3 2 5 2 2 3 2 2" xfId="4160"/>
    <cellStyle name="Normal 3 2 5 2 2 3 3" xfId="4161"/>
    <cellStyle name="Normal 3 2 5 2 2 3 3 2" xfId="4162"/>
    <cellStyle name="Normal 3 2 5 2 2 3 4" xfId="4163"/>
    <cellStyle name="Normal 3 2 5 2 2 4" xfId="4164"/>
    <cellStyle name="Normal 3 2 5 2 2 4 2" xfId="4165"/>
    <cellStyle name="Normal 3 2 5 2 2 4 3" xfId="4166"/>
    <cellStyle name="Normal 3 2 5 2 2 5" xfId="4167"/>
    <cellStyle name="Normal 3 2 5 2 2 5 2" xfId="4168"/>
    <cellStyle name="Normal 3 2 5 2 2 6" xfId="4169"/>
    <cellStyle name="Normal 3 2 5 2 2 6 2" xfId="4170"/>
    <cellStyle name="Normal 3 2 5 2 2 7" xfId="4171"/>
    <cellStyle name="Normal 3 2 5 2 3" xfId="4172"/>
    <cellStyle name="Normal 3 2 5 2 3 2" xfId="4173"/>
    <cellStyle name="Normal 3 2 5 2 3 2 2" xfId="4174"/>
    <cellStyle name="Normal 3 2 5 2 3 2 3" xfId="4175"/>
    <cellStyle name="Normal 3 2 5 2 3 3" xfId="4176"/>
    <cellStyle name="Normal 3 2 5 2 3 3 2" xfId="4177"/>
    <cellStyle name="Normal 3 2 5 2 3 4" xfId="4178"/>
    <cellStyle name="Normal 3 2 5 2 3 4 2" xfId="4179"/>
    <cellStyle name="Normal 3 2 5 2 3 5" xfId="4180"/>
    <cellStyle name="Normal 3 2 5 2 4" xfId="4181"/>
    <cellStyle name="Normal 3 2 5 2 4 2" xfId="4182"/>
    <cellStyle name="Normal 3 2 5 2 4 2 2" xfId="4183"/>
    <cellStyle name="Normal 3 2 5 2 4 3" xfId="4184"/>
    <cellStyle name="Normal 3 2 5 2 4 3 2" xfId="4185"/>
    <cellStyle name="Normal 3 2 5 2 4 4" xfId="4186"/>
    <cellStyle name="Normal 3 2 5 2 5" xfId="4187"/>
    <cellStyle name="Normal 3 2 5 2 5 2" xfId="4188"/>
    <cellStyle name="Normal 3 2 5 2 5 3" xfId="4189"/>
    <cellStyle name="Normal 3 2 5 2 6" xfId="4190"/>
    <cellStyle name="Normal 3 2 5 2 6 2" xfId="4191"/>
    <cellStyle name="Normal 3 2 5 2 7" xfId="4192"/>
    <cellStyle name="Normal 3 2 5 2 7 2" xfId="4193"/>
    <cellStyle name="Normal 3 2 5 2 8" xfId="4194"/>
    <cellStyle name="Normal 3 2 5 3" xfId="4195"/>
    <cellStyle name="Normal 3 2 5 3 2" xfId="4196"/>
    <cellStyle name="Normal 3 2 5 3 2 2" xfId="4197"/>
    <cellStyle name="Normal 3 2 5 3 2 2 2" xfId="4198"/>
    <cellStyle name="Normal 3 2 5 3 2 2 3" xfId="4199"/>
    <cellStyle name="Normal 3 2 5 3 2 3" xfId="4200"/>
    <cellStyle name="Normal 3 2 5 3 2 3 2" xfId="4201"/>
    <cellStyle name="Normal 3 2 5 3 2 4" xfId="4202"/>
    <cellStyle name="Normal 3 2 5 3 2 4 2" xfId="4203"/>
    <cellStyle name="Normal 3 2 5 3 2 5" xfId="4204"/>
    <cellStyle name="Normal 3 2 5 3 3" xfId="4205"/>
    <cellStyle name="Normal 3 2 5 3 3 2" xfId="4206"/>
    <cellStyle name="Normal 3 2 5 3 3 2 2" xfId="4207"/>
    <cellStyle name="Normal 3 2 5 3 3 3" xfId="4208"/>
    <cellStyle name="Normal 3 2 5 3 3 3 2" xfId="4209"/>
    <cellStyle name="Normal 3 2 5 3 3 4" xfId="4210"/>
    <cellStyle name="Normal 3 2 5 3 4" xfId="4211"/>
    <cellStyle name="Normal 3 2 5 3 4 2" xfId="4212"/>
    <cellStyle name="Normal 3 2 5 3 4 3" xfId="4213"/>
    <cellStyle name="Normal 3 2 5 3 5" xfId="4214"/>
    <cellStyle name="Normal 3 2 5 3 5 2" xfId="4215"/>
    <cellStyle name="Normal 3 2 5 3 6" xfId="4216"/>
    <cellStyle name="Normal 3 2 5 3 6 2" xfId="4217"/>
    <cellStyle name="Normal 3 2 5 3 7" xfId="4218"/>
    <cellStyle name="Normal 3 2 5 4" xfId="4219"/>
    <cellStyle name="Normal 3 2 5 4 2" xfId="4220"/>
    <cellStyle name="Normal 3 2 5 4 2 2" xfId="4221"/>
    <cellStyle name="Normal 3 2 5 4 2 2 2" xfId="4222"/>
    <cellStyle name="Normal 3 2 5 4 2 2 3" xfId="4223"/>
    <cellStyle name="Normal 3 2 5 4 2 3" xfId="4224"/>
    <cellStyle name="Normal 3 2 5 4 2 3 2" xfId="4225"/>
    <cellStyle name="Normal 3 2 5 4 2 4" xfId="4226"/>
    <cellStyle name="Normal 3 2 5 4 2 4 2" xfId="4227"/>
    <cellStyle name="Normal 3 2 5 4 2 5" xfId="4228"/>
    <cellStyle name="Normal 3 2 5 4 3" xfId="4229"/>
    <cellStyle name="Normal 3 2 5 4 3 2" xfId="4230"/>
    <cellStyle name="Normal 3 2 5 4 3 2 2" xfId="4231"/>
    <cellStyle name="Normal 3 2 5 4 3 3" xfId="4232"/>
    <cellStyle name="Normal 3 2 5 4 3 3 2" xfId="4233"/>
    <cellStyle name="Normal 3 2 5 4 3 4" xfId="4234"/>
    <cellStyle name="Normal 3 2 5 4 4" xfId="4235"/>
    <cellStyle name="Normal 3 2 5 4 4 2" xfId="4236"/>
    <cellStyle name="Normal 3 2 5 4 4 3" xfId="4237"/>
    <cellStyle name="Normal 3 2 5 4 5" xfId="4238"/>
    <cellStyle name="Normal 3 2 5 4 5 2" xfId="4239"/>
    <cellStyle name="Normal 3 2 5 4 6" xfId="4240"/>
    <cellStyle name="Normal 3 2 5 4 6 2" xfId="4241"/>
    <cellStyle name="Normal 3 2 5 4 7" xfId="4242"/>
    <cellStyle name="Normal 3 2 5 5" xfId="4243"/>
    <cellStyle name="Normal 3 2 5 5 2" xfId="4244"/>
    <cellStyle name="Normal 3 2 5 5 2 2" xfId="4245"/>
    <cellStyle name="Normal 3 2 5 5 2 2 2" xfId="4246"/>
    <cellStyle name="Normal 3 2 5 5 2 3" xfId="4247"/>
    <cellStyle name="Normal 3 2 5 5 2 3 2" xfId="4248"/>
    <cellStyle name="Normal 3 2 5 5 2 4" xfId="4249"/>
    <cellStyle name="Normal 3 2 5 5 3" xfId="4250"/>
    <cellStyle name="Normal 3 2 5 5 3 2" xfId="4251"/>
    <cellStyle name="Normal 3 2 5 5 3 3" xfId="4252"/>
    <cellStyle name="Normal 3 2 5 5 4" xfId="4253"/>
    <cellStyle name="Normal 3 2 5 5 4 2" xfId="4254"/>
    <cellStyle name="Normal 3 2 5 5 5" xfId="4255"/>
    <cellStyle name="Normal 3 2 5 5 5 2" xfId="4256"/>
    <cellStyle name="Normal 3 2 5 5 6" xfId="4257"/>
    <cellStyle name="Normal 3 2 5 6" xfId="4258"/>
    <cellStyle name="Normal 3 2 5 6 2" xfId="4259"/>
    <cellStyle name="Normal 3 2 5 6 2 2" xfId="4260"/>
    <cellStyle name="Normal 3 2 5 6 3" xfId="4261"/>
    <cellStyle name="Normal 3 2 5 6 3 2" xfId="4262"/>
    <cellStyle name="Normal 3 2 5 6 4" xfId="4263"/>
    <cellStyle name="Normal 3 2 5 7" xfId="4264"/>
    <cellStyle name="Normal 3 2 5 7 2" xfId="4265"/>
    <cellStyle name="Normal 3 2 5 7 2 2" xfId="4266"/>
    <cellStyle name="Normal 3 2 5 7 3" xfId="4267"/>
    <cellStyle name="Normal 3 2 5 7 3 2" xfId="4268"/>
    <cellStyle name="Normal 3 2 5 7 4" xfId="4269"/>
    <cellStyle name="Normal 3 2 5 8" xfId="4270"/>
    <cellStyle name="Normal 3 2 5 8 2" xfId="4271"/>
    <cellStyle name="Normal 3 2 5 8 3" xfId="4272"/>
    <cellStyle name="Normal 3 2 5 9" xfId="4273"/>
    <cellStyle name="Normal 3 2 5 9 2" xfId="4274"/>
    <cellStyle name="Normal 3 2 6" xfId="4275"/>
    <cellStyle name="Normal 3 2 6 10" xfId="4276"/>
    <cellStyle name="Normal 3 2 6 10 2" xfId="4277"/>
    <cellStyle name="Normal 3 2 6 11" xfId="4278"/>
    <cellStyle name="Normal 3 2 6 2" xfId="4279"/>
    <cellStyle name="Normal 3 2 6 2 2" xfId="4280"/>
    <cellStyle name="Normal 3 2 6 2 2 2" xfId="4281"/>
    <cellStyle name="Normal 3 2 6 2 2 2 2" xfId="4282"/>
    <cellStyle name="Normal 3 2 6 2 2 2 2 2" xfId="4283"/>
    <cellStyle name="Normal 3 2 6 2 2 2 2 3" xfId="4284"/>
    <cellStyle name="Normal 3 2 6 2 2 2 3" xfId="4285"/>
    <cellStyle name="Normal 3 2 6 2 2 2 3 2" xfId="4286"/>
    <cellStyle name="Normal 3 2 6 2 2 2 4" xfId="4287"/>
    <cellStyle name="Normal 3 2 6 2 2 2 4 2" xfId="4288"/>
    <cellStyle name="Normal 3 2 6 2 2 2 5" xfId="4289"/>
    <cellStyle name="Normal 3 2 6 2 2 3" xfId="4290"/>
    <cellStyle name="Normal 3 2 6 2 2 3 2" xfId="4291"/>
    <cellStyle name="Normal 3 2 6 2 2 3 2 2" xfId="4292"/>
    <cellStyle name="Normal 3 2 6 2 2 3 3" xfId="4293"/>
    <cellStyle name="Normal 3 2 6 2 2 3 3 2" xfId="4294"/>
    <cellStyle name="Normal 3 2 6 2 2 3 4" xfId="4295"/>
    <cellStyle name="Normal 3 2 6 2 2 4" xfId="4296"/>
    <cellStyle name="Normal 3 2 6 2 2 4 2" xfId="4297"/>
    <cellStyle name="Normal 3 2 6 2 2 4 3" xfId="4298"/>
    <cellStyle name="Normal 3 2 6 2 2 5" xfId="4299"/>
    <cellStyle name="Normal 3 2 6 2 2 5 2" xfId="4300"/>
    <cellStyle name="Normal 3 2 6 2 2 6" xfId="4301"/>
    <cellStyle name="Normal 3 2 6 2 2 6 2" xfId="4302"/>
    <cellStyle name="Normal 3 2 6 2 2 7" xfId="4303"/>
    <cellStyle name="Normal 3 2 6 2 3" xfId="4304"/>
    <cellStyle name="Normal 3 2 6 2 3 2" xfId="4305"/>
    <cellStyle name="Normal 3 2 6 2 3 2 2" xfId="4306"/>
    <cellStyle name="Normal 3 2 6 2 3 2 3" xfId="4307"/>
    <cellStyle name="Normal 3 2 6 2 3 3" xfId="4308"/>
    <cellStyle name="Normal 3 2 6 2 3 3 2" xfId="4309"/>
    <cellStyle name="Normal 3 2 6 2 3 4" xfId="4310"/>
    <cellStyle name="Normal 3 2 6 2 3 4 2" xfId="4311"/>
    <cellStyle name="Normal 3 2 6 2 3 5" xfId="4312"/>
    <cellStyle name="Normal 3 2 6 2 4" xfId="4313"/>
    <cellStyle name="Normal 3 2 6 2 4 2" xfId="4314"/>
    <cellStyle name="Normal 3 2 6 2 4 2 2" xfId="4315"/>
    <cellStyle name="Normal 3 2 6 2 4 3" xfId="4316"/>
    <cellStyle name="Normal 3 2 6 2 4 3 2" xfId="4317"/>
    <cellStyle name="Normal 3 2 6 2 4 4" xfId="4318"/>
    <cellStyle name="Normal 3 2 6 2 5" xfId="4319"/>
    <cellStyle name="Normal 3 2 6 2 5 2" xfId="4320"/>
    <cellStyle name="Normal 3 2 6 2 5 3" xfId="4321"/>
    <cellStyle name="Normal 3 2 6 2 6" xfId="4322"/>
    <cellStyle name="Normal 3 2 6 2 6 2" xfId="4323"/>
    <cellStyle name="Normal 3 2 6 2 7" xfId="4324"/>
    <cellStyle name="Normal 3 2 6 2 7 2" xfId="4325"/>
    <cellStyle name="Normal 3 2 6 2 8" xfId="4326"/>
    <cellStyle name="Normal 3 2 6 3" xfId="4327"/>
    <cellStyle name="Normal 3 2 6 3 2" xfId="4328"/>
    <cellStyle name="Normal 3 2 6 3 2 2" xfId="4329"/>
    <cellStyle name="Normal 3 2 6 3 2 2 2" xfId="4330"/>
    <cellStyle name="Normal 3 2 6 3 2 2 3" xfId="4331"/>
    <cellStyle name="Normal 3 2 6 3 2 3" xfId="4332"/>
    <cellStyle name="Normal 3 2 6 3 2 3 2" xfId="4333"/>
    <cellStyle name="Normal 3 2 6 3 2 4" xfId="4334"/>
    <cellStyle name="Normal 3 2 6 3 2 4 2" xfId="4335"/>
    <cellStyle name="Normal 3 2 6 3 2 5" xfId="4336"/>
    <cellStyle name="Normal 3 2 6 3 3" xfId="4337"/>
    <cellStyle name="Normal 3 2 6 3 3 2" xfId="4338"/>
    <cellStyle name="Normal 3 2 6 3 3 2 2" xfId="4339"/>
    <cellStyle name="Normal 3 2 6 3 3 3" xfId="4340"/>
    <cellStyle name="Normal 3 2 6 3 3 3 2" xfId="4341"/>
    <cellStyle name="Normal 3 2 6 3 3 4" xfId="4342"/>
    <cellStyle name="Normal 3 2 6 3 4" xfId="4343"/>
    <cellStyle name="Normal 3 2 6 3 4 2" xfId="4344"/>
    <cellStyle name="Normal 3 2 6 3 4 3" xfId="4345"/>
    <cellStyle name="Normal 3 2 6 3 5" xfId="4346"/>
    <cellStyle name="Normal 3 2 6 3 5 2" xfId="4347"/>
    <cellStyle name="Normal 3 2 6 3 6" xfId="4348"/>
    <cellStyle name="Normal 3 2 6 3 6 2" xfId="4349"/>
    <cellStyle name="Normal 3 2 6 3 7" xfId="4350"/>
    <cellStyle name="Normal 3 2 6 4" xfId="4351"/>
    <cellStyle name="Normal 3 2 6 4 2" xfId="4352"/>
    <cellStyle name="Normal 3 2 6 4 2 2" xfId="4353"/>
    <cellStyle name="Normal 3 2 6 4 2 2 2" xfId="4354"/>
    <cellStyle name="Normal 3 2 6 4 2 2 3" xfId="4355"/>
    <cellStyle name="Normal 3 2 6 4 2 3" xfId="4356"/>
    <cellStyle name="Normal 3 2 6 4 2 3 2" xfId="4357"/>
    <cellStyle name="Normal 3 2 6 4 2 4" xfId="4358"/>
    <cellStyle name="Normal 3 2 6 4 2 4 2" xfId="4359"/>
    <cellStyle name="Normal 3 2 6 4 2 5" xfId="4360"/>
    <cellStyle name="Normal 3 2 6 4 3" xfId="4361"/>
    <cellStyle name="Normal 3 2 6 4 3 2" xfId="4362"/>
    <cellStyle name="Normal 3 2 6 4 3 2 2" xfId="4363"/>
    <cellStyle name="Normal 3 2 6 4 3 3" xfId="4364"/>
    <cellStyle name="Normal 3 2 6 4 3 3 2" xfId="4365"/>
    <cellStyle name="Normal 3 2 6 4 3 4" xfId="4366"/>
    <cellStyle name="Normal 3 2 6 4 4" xfId="4367"/>
    <cellStyle name="Normal 3 2 6 4 4 2" xfId="4368"/>
    <cellStyle name="Normal 3 2 6 4 4 3" xfId="4369"/>
    <cellStyle name="Normal 3 2 6 4 5" xfId="4370"/>
    <cellStyle name="Normal 3 2 6 4 5 2" xfId="4371"/>
    <cellStyle name="Normal 3 2 6 4 6" xfId="4372"/>
    <cellStyle name="Normal 3 2 6 4 6 2" xfId="4373"/>
    <cellStyle name="Normal 3 2 6 4 7" xfId="4374"/>
    <cellStyle name="Normal 3 2 6 5" xfId="4375"/>
    <cellStyle name="Normal 3 2 6 5 2" xfId="4376"/>
    <cellStyle name="Normal 3 2 6 5 2 2" xfId="4377"/>
    <cellStyle name="Normal 3 2 6 5 2 2 2" xfId="4378"/>
    <cellStyle name="Normal 3 2 6 5 2 3" xfId="4379"/>
    <cellStyle name="Normal 3 2 6 5 2 3 2" xfId="4380"/>
    <cellStyle name="Normal 3 2 6 5 2 4" xfId="4381"/>
    <cellStyle name="Normal 3 2 6 5 3" xfId="4382"/>
    <cellStyle name="Normal 3 2 6 5 3 2" xfId="4383"/>
    <cellStyle name="Normal 3 2 6 5 3 3" xfId="4384"/>
    <cellStyle name="Normal 3 2 6 5 4" xfId="4385"/>
    <cellStyle name="Normal 3 2 6 5 4 2" xfId="4386"/>
    <cellStyle name="Normal 3 2 6 5 5" xfId="4387"/>
    <cellStyle name="Normal 3 2 6 5 5 2" xfId="4388"/>
    <cellStyle name="Normal 3 2 6 5 6" xfId="4389"/>
    <cellStyle name="Normal 3 2 6 6" xfId="4390"/>
    <cellStyle name="Normal 3 2 6 6 2" xfId="4391"/>
    <cellStyle name="Normal 3 2 6 6 2 2" xfId="4392"/>
    <cellStyle name="Normal 3 2 6 6 3" xfId="4393"/>
    <cellStyle name="Normal 3 2 6 6 3 2" xfId="4394"/>
    <cellStyle name="Normal 3 2 6 6 4" xfId="4395"/>
    <cellStyle name="Normal 3 2 6 7" xfId="4396"/>
    <cellStyle name="Normal 3 2 6 7 2" xfId="4397"/>
    <cellStyle name="Normal 3 2 6 7 2 2" xfId="4398"/>
    <cellStyle name="Normal 3 2 6 7 3" xfId="4399"/>
    <cellStyle name="Normal 3 2 6 7 3 2" xfId="4400"/>
    <cellStyle name="Normal 3 2 6 7 4" xfId="4401"/>
    <cellStyle name="Normal 3 2 6 8" xfId="4402"/>
    <cellStyle name="Normal 3 2 6 8 2" xfId="4403"/>
    <cellStyle name="Normal 3 2 6 8 3" xfId="4404"/>
    <cellStyle name="Normal 3 2 6 9" xfId="4405"/>
    <cellStyle name="Normal 3 2 6 9 2" xfId="4406"/>
    <cellStyle name="Normal 3 2 7" xfId="4407"/>
    <cellStyle name="Normal 3 2 7 10" xfId="4408"/>
    <cellStyle name="Normal 3 2 7 2" xfId="4409"/>
    <cellStyle name="Normal 3 2 7 2 2" xfId="4410"/>
    <cellStyle name="Normal 3 2 7 2 2 2" xfId="4411"/>
    <cellStyle name="Normal 3 2 7 2 2 2 2" xfId="4412"/>
    <cellStyle name="Normal 3 2 7 2 2 2 3" xfId="4413"/>
    <cellStyle name="Normal 3 2 7 2 2 3" xfId="4414"/>
    <cellStyle name="Normal 3 2 7 2 2 3 2" xfId="4415"/>
    <cellStyle name="Normal 3 2 7 2 2 4" xfId="4416"/>
    <cellStyle name="Normal 3 2 7 2 2 4 2" xfId="4417"/>
    <cellStyle name="Normal 3 2 7 2 2 5" xfId="4418"/>
    <cellStyle name="Normal 3 2 7 2 3" xfId="4419"/>
    <cellStyle name="Normal 3 2 7 2 3 2" xfId="4420"/>
    <cellStyle name="Normal 3 2 7 2 3 2 2" xfId="4421"/>
    <cellStyle name="Normal 3 2 7 2 3 3" xfId="4422"/>
    <cellStyle name="Normal 3 2 7 2 3 3 2" xfId="4423"/>
    <cellStyle name="Normal 3 2 7 2 3 4" xfId="4424"/>
    <cellStyle name="Normal 3 2 7 2 4" xfId="4425"/>
    <cellStyle name="Normal 3 2 7 2 4 2" xfId="4426"/>
    <cellStyle name="Normal 3 2 7 2 4 3" xfId="4427"/>
    <cellStyle name="Normal 3 2 7 2 5" xfId="4428"/>
    <cellStyle name="Normal 3 2 7 2 5 2" xfId="4429"/>
    <cellStyle name="Normal 3 2 7 2 6" xfId="4430"/>
    <cellStyle name="Normal 3 2 7 2 6 2" xfId="4431"/>
    <cellStyle name="Normal 3 2 7 2 7" xfId="4432"/>
    <cellStyle name="Normal 3 2 7 3" xfId="4433"/>
    <cellStyle name="Normal 3 2 7 3 2" xfId="4434"/>
    <cellStyle name="Normal 3 2 7 3 2 2" xfId="4435"/>
    <cellStyle name="Normal 3 2 7 3 2 2 2" xfId="4436"/>
    <cellStyle name="Normal 3 2 7 3 2 2 3" xfId="4437"/>
    <cellStyle name="Normal 3 2 7 3 2 3" xfId="4438"/>
    <cellStyle name="Normal 3 2 7 3 2 3 2" xfId="4439"/>
    <cellStyle name="Normal 3 2 7 3 2 4" xfId="4440"/>
    <cellStyle name="Normal 3 2 7 3 2 4 2" xfId="4441"/>
    <cellStyle name="Normal 3 2 7 3 2 5" xfId="4442"/>
    <cellStyle name="Normal 3 2 7 3 3" xfId="4443"/>
    <cellStyle name="Normal 3 2 7 3 3 2" xfId="4444"/>
    <cellStyle name="Normal 3 2 7 3 3 2 2" xfId="4445"/>
    <cellStyle name="Normal 3 2 7 3 3 3" xfId="4446"/>
    <cellStyle name="Normal 3 2 7 3 3 3 2" xfId="4447"/>
    <cellStyle name="Normal 3 2 7 3 3 4" xfId="4448"/>
    <cellStyle name="Normal 3 2 7 3 4" xfId="4449"/>
    <cellStyle name="Normal 3 2 7 3 4 2" xfId="4450"/>
    <cellStyle name="Normal 3 2 7 3 4 3" xfId="4451"/>
    <cellStyle name="Normal 3 2 7 3 5" xfId="4452"/>
    <cellStyle name="Normal 3 2 7 3 5 2" xfId="4453"/>
    <cellStyle name="Normal 3 2 7 3 6" xfId="4454"/>
    <cellStyle name="Normal 3 2 7 3 6 2" xfId="4455"/>
    <cellStyle name="Normal 3 2 7 3 7" xfId="4456"/>
    <cellStyle name="Normal 3 2 7 4" xfId="4457"/>
    <cellStyle name="Normal 3 2 7 4 2" xfId="4458"/>
    <cellStyle name="Normal 3 2 7 4 2 2" xfId="4459"/>
    <cellStyle name="Normal 3 2 7 4 2 2 2" xfId="4460"/>
    <cellStyle name="Normal 3 2 7 4 2 3" xfId="4461"/>
    <cellStyle name="Normal 3 2 7 4 2 3 2" xfId="4462"/>
    <cellStyle name="Normal 3 2 7 4 2 4" xfId="4463"/>
    <cellStyle name="Normal 3 2 7 4 3" xfId="4464"/>
    <cellStyle name="Normal 3 2 7 4 3 2" xfId="4465"/>
    <cellStyle name="Normal 3 2 7 4 3 3" xfId="4466"/>
    <cellStyle name="Normal 3 2 7 4 4" xfId="4467"/>
    <cellStyle name="Normal 3 2 7 4 4 2" xfId="4468"/>
    <cellStyle name="Normal 3 2 7 4 5" xfId="4469"/>
    <cellStyle name="Normal 3 2 7 4 5 2" xfId="4470"/>
    <cellStyle name="Normal 3 2 7 4 6" xfId="4471"/>
    <cellStyle name="Normal 3 2 7 5" xfId="4472"/>
    <cellStyle name="Normal 3 2 7 5 2" xfId="4473"/>
    <cellStyle name="Normal 3 2 7 5 2 2" xfId="4474"/>
    <cellStyle name="Normal 3 2 7 5 3" xfId="4475"/>
    <cellStyle name="Normal 3 2 7 5 3 2" xfId="4476"/>
    <cellStyle name="Normal 3 2 7 5 4" xfId="4477"/>
    <cellStyle name="Normal 3 2 7 6" xfId="4478"/>
    <cellStyle name="Normal 3 2 7 6 2" xfId="4479"/>
    <cellStyle name="Normal 3 2 7 6 2 2" xfId="4480"/>
    <cellStyle name="Normal 3 2 7 6 3" xfId="4481"/>
    <cellStyle name="Normal 3 2 7 6 3 2" xfId="4482"/>
    <cellStyle name="Normal 3 2 7 6 4" xfId="4483"/>
    <cellStyle name="Normal 3 2 7 7" xfId="4484"/>
    <cellStyle name="Normal 3 2 7 7 2" xfId="4485"/>
    <cellStyle name="Normal 3 2 7 7 3" xfId="4486"/>
    <cellStyle name="Normal 3 2 7 8" xfId="4487"/>
    <cellStyle name="Normal 3 2 7 8 2" xfId="4488"/>
    <cellStyle name="Normal 3 2 7 9" xfId="4489"/>
    <cellStyle name="Normal 3 2 7 9 2" xfId="4490"/>
    <cellStyle name="Normal 3 2 8" xfId="4491"/>
    <cellStyle name="Normal 3 2 8 2" xfId="4492"/>
    <cellStyle name="Normal 3 2 8 2 2" xfId="4493"/>
    <cellStyle name="Normal 3 2 8 2 2 2" xfId="4494"/>
    <cellStyle name="Normal 3 2 8 2 2 2 2" xfId="4495"/>
    <cellStyle name="Normal 3 2 8 2 2 2 3" xfId="4496"/>
    <cellStyle name="Normal 3 2 8 2 2 3" xfId="4497"/>
    <cellStyle name="Normal 3 2 8 2 2 3 2" xfId="4498"/>
    <cellStyle name="Normal 3 2 8 2 2 4" xfId="4499"/>
    <cellStyle name="Normal 3 2 8 2 2 4 2" xfId="4500"/>
    <cellStyle name="Normal 3 2 8 2 2 5" xfId="4501"/>
    <cellStyle name="Normal 3 2 8 2 3" xfId="4502"/>
    <cellStyle name="Normal 3 2 8 2 3 2" xfId="4503"/>
    <cellStyle name="Normal 3 2 8 2 3 2 2" xfId="4504"/>
    <cellStyle name="Normal 3 2 8 2 3 3" xfId="4505"/>
    <cellStyle name="Normal 3 2 8 2 3 3 2" xfId="4506"/>
    <cellStyle name="Normal 3 2 8 2 3 4" xfId="4507"/>
    <cellStyle name="Normal 3 2 8 2 4" xfId="4508"/>
    <cellStyle name="Normal 3 2 8 2 4 2" xfId="4509"/>
    <cellStyle name="Normal 3 2 8 2 4 3" xfId="4510"/>
    <cellStyle name="Normal 3 2 8 2 5" xfId="4511"/>
    <cellStyle name="Normal 3 2 8 2 5 2" xfId="4512"/>
    <cellStyle name="Normal 3 2 8 2 6" xfId="4513"/>
    <cellStyle name="Normal 3 2 8 2 6 2" xfId="4514"/>
    <cellStyle name="Normal 3 2 8 2 7" xfId="4515"/>
    <cellStyle name="Normal 3 2 8 3" xfId="4516"/>
    <cellStyle name="Normal 3 2 8 3 2" xfId="4517"/>
    <cellStyle name="Normal 3 2 8 3 2 2" xfId="4518"/>
    <cellStyle name="Normal 3 2 8 3 2 3" xfId="4519"/>
    <cellStyle name="Normal 3 2 8 3 3" xfId="4520"/>
    <cellStyle name="Normal 3 2 8 3 3 2" xfId="4521"/>
    <cellStyle name="Normal 3 2 8 3 4" xfId="4522"/>
    <cellStyle name="Normal 3 2 8 3 4 2" xfId="4523"/>
    <cellStyle name="Normal 3 2 8 3 5" xfId="4524"/>
    <cellStyle name="Normal 3 2 8 4" xfId="4525"/>
    <cellStyle name="Normal 3 2 8 4 2" xfId="4526"/>
    <cellStyle name="Normal 3 2 8 4 2 2" xfId="4527"/>
    <cellStyle name="Normal 3 2 8 4 3" xfId="4528"/>
    <cellStyle name="Normal 3 2 8 4 3 2" xfId="4529"/>
    <cellStyle name="Normal 3 2 8 4 4" xfId="4530"/>
    <cellStyle name="Normal 3 2 8 5" xfId="4531"/>
    <cellStyle name="Normal 3 2 8 5 2" xfId="4532"/>
    <cellStyle name="Normal 3 2 8 5 3" xfId="4533"/>
    <cellStyle name="Normal 3 2 8 6" xfId="4534"/>
    <cellStyle name="Normal 3 2 8 6 2" xfId="4535"/>
    <cellStyle name="Normal 3 2 8 7" xfId="4536"/>
    <cellStyle name="Normal 3 2 8 7 2" xfId="4537"/>
    <cellStyle name="Normal 3 2 8 8" xfId="4538"/>
    <cellStyle name="Normal 3 2 9" xfId="4539"/>
    <cellStyle name="Normal 3 2 9 2" xfId="4540"/>
    <cellStyle name="Normal 3 2 9 2 2" xfId="4541"/>
    <cellStyle name="Normal 3 2 9 2 2 2" xfId="4542"/>
    <cellStyle name="Normal 3 2 9 2 2 3" xfId="4543"/>
    <cellStyle name="Normal 3 2 9 2 3" xfId="4544"/>
    <cellStyle name="Normal 3 2 9 2 3 2" xfId="4545"/>
    <cellStyle name="Normal 3 2 9 2 4" xfId="4546"/>
    <cellStyle name="Normal 3 2 9 2 4 2" xfId="4547"/>
    <cellStyle name="Normal 3 2 9 2 5" xfId="4548"/>
    <cellStyle name="Normal 3 2 9 3" xfId="4549"/>
    <cellStyle name="Normal 3 2 9 3 2" xfId="4550"/>
    <cellStyle name="Normal 3 2 9 3 2 2" xfId="4551"/>
    <cellStyle name="Normal 3 2 9 3 3" xfId="4552"/>
    <cellStyle name="Normal 3 2 9 3 3 2" xfId="4553"/>
    <cellStyle name="Normal 3 2 9 3 4" xfId="4554"/>
    <cellStyle name="Normal 3 2 9 4" xfId="4555"/>
    <cellStyle name="Normal 3 2 9 4 2" xfId="4556"/>
    <cellStyle name="Normal 3 2 9 4 3" xfId="4557"/>
    <cellStyle name="Normal 3 2 9 5" xfId="4558"/>
    <cellStyle name="Normal 3 2 9 5 2" xfId="4559"/>
    <cellStyle name="Normal 3 2 9 6" xfId="4560"/>
    <cellStyle name="Normal 3 2 9 6 2" xfId="4561"/>
    <cellStyle name="Normal 3 2 9 7" xfId="4562"/>
    <cellStyle name="Normal 3 3" xfId="4563"/>
    <cellStyle name="Normal 3 3 10" xfId="4564"/>
    <cellStyle name="Normal 3 3 10 2" xfId="4565"/>
    <cellStyle name="Normal 3 3 10 2 2" xfId="4566"/>
    <cellStyle name="Normal 3 3 10 2 2 2" xfId="4567"/>
    <cellStyle name="Normal 3 3 10 2 3" xfId="4568"/>
    <cellStyle name="Normal 3 3 10 2 3 2" xfId="4569"/>
    <cellStyle name="Normal 3 3 10 2 4" xfId="4570"/>
    <cellStyle name="Normal 3 3 10 3" xfId="4571"/>
    <cellStyle name="Normal 3 3 10 3 2" xfId="4572"/>
    <cellStyle name="Normal 3 3 10 3 3" xfId="4573"/>
    <cellStyle name="Normal 3 3 10 4" xfId="4574"/>
    <cellStyle name="Normal 3 3 10 4 2" xfId="4575"/>
    <cellStyle name="Normal 3 3 10 5" xfId="4576"/>
    <cellStyle name="Normal 3 3 10 5 2" xfId="4577"/>
    <cellStyle name="Normal 3 3 10 6" xfId="4578"/>
    <cellStyle name="Normal 3 3 11" xfId="4579"/>
    <cellStyle name="Normal 3 3 11 2" xfId="4580"/>
    <cellStyle name="Normal 3 3 11 2 2" xfId="4581"/>
    <cellStyle name="Normal 3 3 11 3" xfId="4582"/>
    <cellStyle name="Normal 3 3 11 3 2" xfId="4583"/>
    <cellStyle name="Normal 3 3 11 4" xfId="4584"/>
    <cellStyle name="Normal 3 3 12" xfId="4585"/>
    <cellStyle name="Normal 3 3 12 2" xfId="4586"/>
    <cellStyle name="Normal 3 3 12 2 2" xfId="4587"/>
    <cellStyle name="Normal 3 3 12 3" xfId="4588"/>
    <cellStyle name="Normal 3 3 12 3 2" xfId="4589"/>
    <cellStyle name="Normal 3 3 12 4" xfId="4590"/>
    <cellStyle name="Normal 3 3 13" xfId="4591"/>
    <cellStyle name="Normal 3 3 13 2" xfId="4592"/>
    <cellStyle name="Normal 3 3 13 3" xfId="4593"/>
    <cellStyle name="Normal 3 3 14" xfId="4594"/>
    <cellStyle name="Normal 3 3 14 2" xfId="4595"/>
    <cellStyle name="Normal 3 3 15" xfId="4596"/>
    <cellStyle name="Normal 3 3 15 2" xfId="4597"/>
    <cellStyle name="Normal 3 3 16" xfId="4598"/>
    <cellStyle name="Normal 3 3 2" xfId="4599"/>
    <cellStyle name="Normal 3 3 2 10" xfId="4600"/>
    <cellStyle name="Normal 3 3 2 10 2" xfId="4601"/>
    <cellStyle name="Normal 3 3 2 10 2 2" xfId="4602"/>
    <cellStyle name="Normal 3 3 2 10 3" xfId="4603"/>
    <cellStyle name="Normal 3 3 2 10 3 2" xfId="4604"/>
    <cellStyle name="Normal 3 3 2 10 4" xfId="4605"/>
    <cellStyle name="Normal 3 3 2 11" xfId="4606"/>
    <cellStyle name="Normal 3 3 2 11 2" xfId="4607"/>
    <cellStyle name="Normal 3 3 2 11 3" xfId="4608"/>
    <cellStyle name="Normal 3 3 2 12" xfId="4609"/>
    <cellStyle name="Normal 3 3 2 12 2" xfId="4610"/>
    <cellStyle name="Normal 3 3 2 13" xfId="4611"/>
    <cellStyle name="Normal 3 3 2 13 2" xfId="4612"/>
    <cellStyle name="Normal 3 3 2 14" xfId="4613"/>
    <cellStyle name="Normal 3 3 2 2" xfId="4614"/>
    <cellStyle name="Normal 3 3 2 2 10" xfId="4615"/>
    <cellStyle name="Normal 3 3 2 2 10 2" xfId="4616"/>
    <cellStyle name="Normal 3 3 2 2 11" xfId="4617"/>
    <cellStyle name="Normal 3 3 2 2 11 2" xfId="4618"/>
    <cellStyle name="Normal 3 3 2 2 12" xfId="4619"/>
    <cellStyle name="Normal 3 3 2 2 2" xfId="4620"/>
    <cellStyle name="Normal 3 3 2 2 2 10" xfId="4621"/>
    <cellStyle name="Normal 3 3 2 2 2 2" xfId="4622"/>
    <cellStyle name="Normal 3 3 2 2 2 2 2" xfId="4623"/>
    <cellStyle name="Normal 3 3 2 2 2 2 2 2" xfId="4624"/>
    <cellStyle name="Normal 3 3 2 2 2 2 2 2 2" xfId="4625"/>
    <cellStyle name="Normal 3 3 2 2 2 2 2 2 3" xfId="4626"/>
    <cellStyle name="Normal 3 3 2 2 2 2 2 3" xfId="4627"/>
    <cellStyle name="Normal 3 3 2 2 2 2 2 3 2" xfId="4628"/>
    <cellStyle name="Normal 3 3 2 2 2 2 2 4" xfId="4629"/>
    <cellStyle name="Normal 3 3 2 2 2 2 2 4 2" xfId="4630"/>
    <cellStyle name="Normal 3 3 2 2 2 2 2 5" xfId="4631"/>
    <cellStyle name="Normal 3 3 2 2 2 2 3" xfId="4632"/>
    <cellStyle name="Normal 3 3 2 2 2 2 3 2" xfId="4633"/>
    <cellStyle name="Normal 3 3 2 2 2 2 3 2 2" xfId="4634"/>
    <cellStyle name="Normal 3 3 2 2 2 2 3 3" xfId="4635"/>
    <cellStyle name="Normal 3 3 2 2 2 2 3 3 2" xfId="4636"/>
    <cellStyle name="Normal 3 3 2 2 2 2 3 4" xfId="4637"/>
    <cellStyle name="Normal 3 3 2 2 2 2 4" xfId="4638"/>
    <cellStyle name="Normal 3 3 2 2 2 2 4 2" xfId="4639"/>
    <cellStyle name="Normal 3 3 2 2 2 2 4 3" xfId="4640"/>
    <cellStyle name="Normal 3 3 2 2 2 2 5" xfId="4641"/>
    <cellStyle name="Normal 3 3 2 2 2 2 5 2" xfId="4642"/>
    <cellStyle name="Normal 3 3 2 2 2 2 6" xfId="4643"/>
    <cellStyle name="Normal 3 3 2 2 2 2 6 2" xfId="4644"/>
    <cellStyle name="Normal 3 3 2 2 2 2 7" xfId="4645"/>
    <cellStyle name="Normal 3 3 2 2 2 3" xfId="4646"/>
    <cellStyle name="Normal 3 3 2 2 2 3 2" xfId="4647"/>
    <cellStyle name="Normal 3 3 2 2 2 3 2 2" xfId="4648"/>
    <cellStyle name="Normal 3 3 2 2 2 3 2 2 2" xfId="4649"/>
    <cellStyle name="Normal 3 3 2 2 2 3 2 2 3" xfId="4650"/>
    <cellStyle name="Normal 3 3 2 2 2 3 2 3" xfId="4651"/>
    <cellStyle name="Normal 3 3 2 2 2 3 2 3 2" xfId="4652"/>
    <cellStyle name="Normal 3 3 2 2 2 3 2 4" xfId="4653"/>
    <cellStyle name="Normal 3 3 2 2 2 3 2 4 2" xfId="4654"/>
    <cellStyle name="Normal 3 3 2 2 2 3 2 5" xfId="4655"/>
    <cellStyle name="Normal 3 3 2 2 2 3 3" xfId="4656"/>
    <cellStyle name="Normal 3 3 2 2 2 3 3 2" xfId="4657"/>
    <cellStyle name="Normal 3 3 2 2 2 3 3 2 2" xfId="4658"/>
    <cellStyle name="Normal 3 3 2 2 2 3 3 3" xfId="4659"/>
    <cellStyle name="Normal 3 3 2 2 2 3 3 3 2" xfId="4660"/>
    <cellStyle name="Normal 3 3 2 2 2 3 3 4" xfId="4661"/>
    <cellStyle name="Normal 3 3 2 2 2 3 4" xfId="4662"/>
    <cellStyle name="Normal 3 3 2 2 2 3 4 2" xfId="4663"/>
    <cellStyle name="Normal 3 3 2 2 2 3 4 3" xfId="4664"/>
    <cellStyle name="Normal 3 3 2 2 2 3 5" xfId="4665"/>
    <cellStyle name="Normal 3 3 2 2 2 3 5 2" xfId="4666"/>
    <cellStyle name="Normal 3 3 2 2 2 3 6" xfId="4667"/>
    <cellStyle name="Normal 3 3 2 2 2 3 6 2" xfId="4668"/>
    <cellStyle name="Normal 3 3 2 2 2 3 7" xfId="4669"/>
    <cellStyle name="Normal 3 3 2 2 2 4" xfId="4670"/>
    <cellStyle name="Normal 3 3 2 2 2 4 2" xfId="4671"/>
    <cellStyle name="Normal 3 3 2 2 2 4 2 2" xfId="4672"/>
    <cellStyle name="Normal 3 3 2 2 2 4 2 2 2" xfId="4673"/>
    <cellStyle name="Normal 3 3 2 2 2 4 2 3" xfId="4674"/>
    <cellStyle name="Normal 3 3 2 2 2 4 2 3 2" xfId="4675"/>
    <cellStyle name="Normal 3 3 2 2 2 4 2 4" xfId="4676"/>
    <cellStyle name="Normal 3 3 2 2 2 4 3" xfId="4677"/>
    <cellStyle name="Normal 3 3 2 2 2 4 3 2" xfId="4678"/>
    <cellStyle name="Normal 3 3 2 2 2 4 3 3" xfId="4679"/>
    <cellStyle name="Normal 3 3 2 2 2 4 4" xfId="4680"/>
    <cellStyle name="Normal 3 3 2 2 2 4 4 2" xfId="4681"/>
    <cellStyle name="Normal 3 3 2 2 2 4 5" xfId="4682"/>
    <cellStyle name="Normal 3 3 2 2 2 4 5 2" xfId="4683"/>
    <cellStyle name="Normal 3 3 2 2 2 4 6" xfId="4684"/>
    <cellStyle name="Normal 3 3 2 2 2 5" xfId="4685"/>
    <cellStyle name="Normal 3 3 2 2 2 5 2" xfId="4686"/>
    <cellStyle name="Normal 3 3 2 2 2 5 2 2" xfId="4687"/>
    <cellStyle name="Normal 3 3 2 2 2 5 3" xfId="4688"/>
    <cellStyle name="Normal 3 3 2 2 2 5 3 2" xfId="4689"/>
    <cellStyle name="Normal 3 3 2 2 2 5 4" xfId="4690"/>
    <cellStyle name="Normal 3 3 2 2 2 6" xfId="4691"/>
    <cellStyle name="Normal 3 3 2 2 2 6 2" xfId="4692"/>
    <cellStyle name="Normal 3 3 2 2 2 6 2 2" xfId="4693"/>
    <cellStyle name="Normal 3 3 2 2 2 6 3" xfId="4694"/>
    <cellStyle name="Normal 3 3 2 2 2 6 3 2" xfId="4695"/>
    <cellStyle name="Normal 3 3 2 2 2 6 4" xfId="4696"/>
    <cellStyle name="Normal 3 3 2 2 2 7" xfId="4697"/>
    <cellStyle name="Normal 3 3 2 2 2 7 2" xfId="4698"/>
    <cellStyle name="Normal 3 3 2 2 2 7 3" xfId="4699"/>
    <cellStyle name="Normal 3 3 2 2 2 8" xfId="4700"/>
    <cellStyle name="Normal 3 3 2 2 2 8 2" xfId="4701"/>
    <cellStyle name="Normal 3 3 2 2 2 9" xfId="4702"/>
    <cellStyle name="Normal 3 3 2 2 2 9 2" xfId="4703"/>
    <cellStyle name="Normal 3 3 2 2 3" xfId="4704"/>
    <cellStyle name="Normal 3 3 2 2 3 2" xfId="4705"/>
    <cellStyle name="Normal 3 3 2 2 3 2 2" xfId="4706"/>
    <cellStyle name="Normal 3 3 2 2 3 2 2 2" xfId="4707"/>
    <cellStyle name="Normal 3 3 2 2 3 2 2 2 2" xfId="4708"/>
    <cellStyle name="Normal 3 3 2 2 3 2 2 2 3" xfId="4709"/>
    <cellStyle name="Normal 3 3 2 2 3 2 2 3" xfId="4710"/>
    <cellStyle name="Normal 3 3 2 2 3 2 2 3 2" xfId="4711"/>
    <cellStyle name="Normal 3 3 2 2 3 2 2 4" xfId="4712"/>
    <cellStyle name="Normal 3 3 2 2 3 2 2 4 2" xfId="4713"/>
    <cellStyle name="Normal 3 3 2 2 3 2 2 5" xfId="4714"/>
    <cellStyle name="Normal 3 3 2 2 3 2 3" xfId="4715"/>
    <cellStyle name="Normal 3 3 2 2 3 2 3 2" xfId="4716"/>
    <cellStyle name="Normal 3 3 2 2 3 2 3 2 2" xfId="4717"/>
    <cellStyle name="Normal 3 3 2 2 3 2 3 3" xfId="4718"/>
    <cellStyle name="Normal 3 3 2 2 3 2 3 3 2" xfId="4719"/>
    <cellStyle name="Normal 3 3 2 2 3 2 3 4" xfId="4720"/>
    <cellStyle name="Normal 3 3 2 2 3 2 4" xfId="4721"/>
    <cellStyle name="Normal 3 3 2 2 3 2 4 2" xfId="4722"/>
    <cellStyle name="Normal 3 3 2 2 3 2 4 3" xfId="4723"/>
    <cellStyle name="Normal 3 3 2 2 3 2 5" xfId="4724"/>
    <cellStyle name="Normal 3 3 2 2 3 2 5 2" xfId="4725"/>
    <cellStyle name="Normal 3 3 2 2 3 2 6" xfId="4726"/>
    <cellStyle name="Normal 3 3 2 2 3 2 6 2" xfId="4727"/>
    <cellStyle name="Normal 3 3 2 2 3 2 7" xfId="4728"/>
    <cellStyle name="Normal 3 3 2 2 3 3" xfId="4729"/>
    <cellStyle name="Normal 3 3 2 2 3 3 2" xfId="4730"/>
    <cellStyle name="Normal 3 3 2 2 3 3 2 2" xfId="4731"/>
    <cellStyle name="Normal 3 3 2 2 3 3 2 3" xfId="4732"/>
    <cellStyle name="Normal 3 3 2 2 3 3 3" xfId="4733"/>
    <cellStyle name="Normal 3 3 2 2 3 3 3 2" xfId="4734"/>
    <cellStyle name="Normal 3 3 2 2 3 3 4" xfId="4735"/>
    <cellStyle name="Normal 3 3 2 2 3 3 4 2" xfId="4736"/>
    <cellStyle name="Normal 3 3 2 2 3 3 5" xfId="4737"/>
    <cellStyle name="Normal 3 3 2 2 3 4" xfId="4738"/>
    <cellStyle name="Normal 3 3 2 2 3 4 2" xfId="4739"/>
    <cellStyle name="Normal 3 3 2 2 3 4 2 2" xfId="4740"/>
    <cellStyle name="Normal 3 3 2 2 3 4 3" xfId="4741"/>
    <cellStyle name="Normal 3 3 2 2 3 4 3 2" xfId="4742"/>
    <cellStyle name="Normal 3 3 2 2 3 4 4" xfId="4743"/>
    <cellStyle name="Normal 3 3 2 2 3 5" xfId="4744"/>
    <cellStyle name="Normal 3 3 2 2 3 5 2" xfId="4745"/>
    <cellStyle name="Normal 3 3 2 2 3 5 3" xfId="4746"/>
    <cellStyle name="Normal 3 3 2 2 3 6" xfId="4747"/>
    <cellStyle name="Normal 3 3 2 2 3 6 2" xfId="4748"/>
    <cellStyle name="Normal 3 3 2 2 3 7" xfId="4749"/>
    <cellStyle name="Normal 3 3 2 2 3 7 2" xfId="4750"/>
    <cellStyle name="Normal 3 3 2 2 3 8" xfId="4751"/>
    <cellStyle name="Normal 3 3 2 2 4" xfId="4752"/>
    <cellStyle name="Normal 3 3 2 2 4 2" xfId="4753"/>
    <cellStyle name="Normal 3 3 2 2 4 2 2" xfId="4754"/>
    <cellStyle name="Normal 3 3 2 2 4 2 2 2" xfId="4755"/>
    <cellStyle name="Normal 3 3 2 2 4 2 2 3" xfId="4756"/>
    <cellStyle name="Normal 3 3 2 2 4 2 3" xfId="4757"/>
    <cellStyle name="Normal 3 3 2 2 4 2 3 2" xfId="4758"/>
    <cellStyle name="Normal 3 3 2 2 4 2 4" xfId="4759"/>
    <cellStyle name="Normal 3 3 2 2 4 2 4 2" xfId="4760"/>
    <cellStyle name="Normal 3 3 2 2 4 2 5" xfId="4761"/>
    <cellStyle name="Normal 3 3 2 2 4 3" xfId="4762"/>
    <cellStyle name="Normal 3 3 2 2 4 3 2" xfId="4763"/>
    <cellStyle name="Normal 3 3 2 2 4 3 2 2" xfId="4764"/>
    <cellStyle name="Normal 3 3 2 2 4 3 3" xfId="4765"/>
    <cellStyle name="Normal 3 3 2 2 4 3 3 2" xfId="4766"/>
    <cellStyle name="Normal 3 3 2 2 4 3 4" xfId="4767"/>
    <cellStyle name="Normal 3 3 2 2 4 4" xfId="4768"/>
    <cellStyle name="Normal 3 3 2 2 4 4 2" xfId="4769"/>
    <cellStyle name="Normal 3 3 2 2 4 4 3" xfId="4770"/>
    <cellStyle name="Normal 3 3 2 2 4 5" xfId="4771"/>
    <cellStyle name="Normal 3 3 2 2 4 5 2" xfId="4772"/>
    <cellStyle name="Normal 3 3 2 2 4 6" xfId="4773"/>
    <cellStyle name="Normal 3 3 2 2 4 6 2" xfId="4774"/>
    <cellStyle name="Normal 3 3 2 2 4 7" xfId="4775"/>
    <cellStyle name="Normal 3 3 2 2 5" xfId="4776"/>
    <cellStyle name="Normal 3 3 2 2 5 2" xfId="4777"/>
    <cellStyle name="Normal 3 3 2 2 5 2 2" xfId="4778"/>
    <cellStyle name="Normal 3 3 2 2 5 2 2 2" xfId="4779"/>
    <cellStyle name="Normal 3 3 2 2 5 2 2 3" xfId="4780"/>
    <cellStyle name="Normal 3 3 2 2 5 2 3" xfId="4781"/>
    <cellStyle name="Normal 3 3 2 2 5 2 3 2" xfId="4782"/>
    <cellStyle name="Normal 3 3 2 2 5 2 4" xfId="4783"/>
    <cellStyle name="Normal 3 3 2 2 5 2 4 2" xfId="4784"/>
    <cellStyle name="Normal 3 3 2 2 5 2 5" xfId="4785"/>
    <cellStyle name="Normal 3 3 2 2 5 3" xfId="4786"/>
    <cellStyle name="Normal 3 3 2 2 5 3 2" xfId="4787"/>
    <cellStyle name="Normal 3 3 2 2 5 3 2 2" xfId="4788"/>
    <cellStyle name="Normal 3 3 2 2 5 3 3" xfId="4789"/>
    <cellStyle name="Normal 3 3 2 2 5 3 3 2" xfId="4790"/>
    <cellStyle name="Normal 3 3 2 2 5 3 4" xfId="4791"/>
    <cellStyle name="Normal 3 3 2 2 5 4" xfId="4792"/>
    <cellStyle name="Normal 3 3 2 2 5 4 2" xfId="4793"/>
    <cellStyle name="Normal 3 3 2 2 5 4 3" xfId="4794"/>
    <cellStyle name="Normal 3 3 2 2 5 5" xfId="4795"/>
    <cellStyle name="Normal 3 3 2 2 5 5 2" xfId="4796"/>
    <cellStyle name="Normal 3 3 2 2 5 6" xfId="4797"/>
    <cellStyle name="Normal 3 3 2 2 5 6 2" xfId="4798"/>
    <cellStyle name="Normal 3 3 2 2 5 7" xfId="4799"/>
    <cellStyle name="Normal 3 3 2 2 6" xfId="4800"/>
    <cellStyle name="Normal 3 3 2 2 6 2" xfId="4801"/>
    <cellStyle name="Normal 3 3 2 2 6 2 2" xfId="4802"/>
    <cellStyle name="Normal 3 3 2 2 6 2 2 2" xfId="4803"/>
    <cellStyle name="Normal 3 3 2 2 6 2 3" xfId="4804"/>
    <cellStyle name="Normal 3 3 2 2 6 2 3 2" xfId="4805"/>
    <cellStyle name="Normal 3 3 2 2 6 2 4" xfId="4806"/>
    <cellStyle name="Normal 3 3 2 2 6 3" xfId="4807"/>
    <cellStyle name="Normal 3 3 2 2 6 3 2" xfId="4808"/>
    <cellStyle name="Normal 3 3 2 2 6 3 3" xfId="4809"/>
    <cellStyle name="Normal 3 3 2 2 6 4" xfId="4810"/>
    <cellStyle name="Normal 3 3 2 2 6 4 2" xfId="4811"/>
    <cellStyle name="Normal 3 3 2 2 6 5" xfId="4812"/>
    <cellStyle name="Normal 3 3 2 2 6 5 2" xfId="4813"/>
    <cellStyle name="Normal 3 3 2 2 6 6" xfId="4814"/>
    <cellStyle name="Normal 3 3 2 2 7" xfId="4815"/>
    <cellStyle name="Normal 3 3 2 2 7 2" xfId="4816"/>
    <cellStyle name="Normal 3 3 2 2 7 2 2" xfId="4817"/>
    <cellStyle name="Normal 3 3 2 2 7 3" xfId="4818"/>
    <cellStyle name="Normal 3 3 2 2 7 3 2" xfId="4819"/>
    <cellStyle name="Normal 3 3 2 2 7 4" xfId="4820"/>
    <cellStyle name="Normal 3 3 2 2 8" xfId="4821"/>
    <cellStyle name="Normal 3 3 2 2 8 2" xfId="4822"/>
    <cellStyle name="Normal 3 3 2 2 8 2 2" xfId="4823"/>
    <cellStyle name="Normal 3 3 2 2 8 3" xfId="4824"/>
    <cellStyle name="Normal 3 3 2 2 8 3 2" xfId="4825"/>
    <cellStyle name="Normal 3 3 2 2 8 4" xfId="4826"/>
    <cellStyle name="Normal 3 3 2 2 9" xfId="4827"/>
    <cellStyle name="Normal 3 3 2 2 9 2" xfId="4828"/>
    <cellStyle name="Normal 3 3 2 2 9 3" xfId="4829"/>
    <cellStyle name="Normal 3 3 2 3" xfId="4830"/>
    <cellStyle name="Normal 3 3 2 3 10" xfId="4831"/>
    <cellStyle name="Normal 3 3 2 3 10 2" xfId="4832"/>
    <cellStyle name="Normal 3 3 2 3 11" xfId="4833"/>
    <cellStyle name="Normal 3 3 2 3 2" xfId="4834"/>
    <cellStyle name="Normal 3 3 2 3 2 2" xfId="4835"/>
    <cellStyle name="Normal 3 3 2 3 2 2 2" xfId="4836"/>
    <cellStyle name="Normal 3 3 2 3 2 2 2 2" xfId="4837"/>
    <cellStyle name="Normal 3 3 2 3 2 2 2 2 2" xfId="4838"/>
    <cellStyle name="Normal 3 3 2 3 2 2 2 2 3" xfId="4839"/>
    <cellStyle name="Normal 3 3 2 3 2 2 2 3" xfId="4840"/>
    <cellStyle name="Normal 3 3 2 3 2 2 2 3 2" xfId="4841"/>
    <cellStyle name="Normal 3 3 2 3 2 2 2 4" xfId="4842"/>
    <cellStyle name="Normal 3 3 2 3 2 2 2 4 2" xfId="4843"/>
    <cellStyle name="Normal 3 3 2 3 2 2 2 5" xfId="4844"/>
    <cellStyle name="Normal 3 3 2 3 2 2 3" xfId="4845"/>
    <cellStyle name="Normal 3 3 2 3 2 2 3 2" xfId="4846"/>
    <cellStyle name="Normal 3 3 2 3 2 2 3 2 2" xfId="4847"/>
    <cellStyle name="Normal 3 3 2 3 2 2 3 3" xfId="4848"/>
    <cellStyle name="Normal 3 3 2 3 2 2 3 3 2" xfId="4849"/>
    <cellStyle name="Normal 3 3 2 3 2 2 3 4" xfId="4850"/>
    <cellStyle name="Normal 3 3 2 3 2 2 4" xfId="4851"/>
    <cellStyle name="Normal 3 3 2 3 2 2 4 2" xfId="4852"/>
    <cellStyle name="Normal 3 3 2 3 2 2 4 3" xfId="4853"/>
    <cellStyle name="Normal 3 3 2 3 2 2 5" xfId="4854"/>
    <cellStyle name="Normal 3 3 2 3 2 2 5 2" xfId="4855"/>
    <cellStyle name="Normal 3 3 2 3 2 2 6" xfId="4856"/>
    <cellStyle name="Normal 3 3 2 3 2 2 6 2" xfId="4857"/>
    <cellStyle name="Normal 3 3 2 3 2 2 7" xfId="4858"/>
    <cellStyle name="Normal 3 3 2 3 2 3" xfId="4859"/>
    <cellStyle name="Normal 3 3 2 3 2 3 2" xfId="4860"/>
    <cellStyle name="Normal 3 3 2 3 2 3 2 2" xfId="4861"/>
    <cellStyle name="Normal 3 3 2 3 2 3 2 3" xfId="4862"/>
    <cellStyle name="Normal 3 3 2 3 2 3 3" xfId="4863"/>
    <cellStyle name="Normal 3 3 2 3 2 3 3 2" xfId="4864"/>
    <cellStyle name="Normal 3 3 2 3 2 3 4" xfId="4865"/>
    <cellStyle name="Normal 3 3 2 3 2 3 4 2" xfId="4866"/>
    <cellStyle name="Normal 3 3 2 3 2 3 5" xfId="4867"/>
    <cellStyle name="Normal 3 3 2 3 2 4" xfId="4868"/>
    <cellStyle name="Normal 3 3 2 3 2 4 2" xfId="4869"/>
    <cellStyle name="Normal 3 3 2 3 2 4 2 2" xfId="4870"/>
    <cellStyle name="Normal 3 3 2 3 2 4 3" xfId="4871"/>
    <cellStyle name="Normal 3 3 2 3 2 4 3 2" xfId="4872"/>
    <cellStyle name="Normal 3 3 2 3 2 4 4" xfId="4873"/>
    <cellStyle name="Normal 3 3 2 3 2 5" xfId="4874"/>
    <cellStyle name="Normal 3 3 2 3 2 5 2" xfId="4875"/>
    <cellStyle name="Normal 3 3 2 3 2 5 3" xfId="4876"/>
    <cellStyle name="Normal 3 3 2 3 2 6" xfId="4877"/>
    <cellStyle name="Normal 3 3 2 3 2 6 2" xfId="4878"/>
    <cellStyle name="Normal 3 3 2 3 2 7" xfId="4879"/>
    <cellStyle name="Normal 3 3 2 3 2 7 2" xfId="4880"/>
    <cellStyle name="Normal 3 3 2 3 2 8" xfId="4881"/>
    <cellStyle name="Normal 3 3 2 3 3" xfId="4882"/>
    <cellStyle name="Normal 3 3 2 3 3 2" xfId="4883"/>
    <cellStyle name="Normal 3 3 2 3 3 2 2" xfId="4884"/>
    <cellStyle name="Normal 3 3 2 3 3 2 2 2" xfId="4885"/>
    <cellStyle name="Normal 3 3 2 3 3 2 2 3" xfId="4886"/>
    <cellStyle name="Normal 3 3 2 3 3 2 3" xfId="4887"/>
    <cellStyle name="Normal 3 3 2 3 3 2 3 2" xfId="4888"/>
    <cellStyle name="Normal 3 3 2 3 3 2 4" xfId="4889"/>
    <cellStyle name="Normal 3 3 2 3 3 2 4 2" xfId="4890"/>
    <cellStyle name="Normal 3 3 2 3 3 2 5" xfId="4891"/>
    <cellStyle name="Normal 3 3 2 3 3 3" xfId="4892"/>
    <cellStyle name="Normal 3 3 2 3 3 3 2" xfId="4893"/>
    <cellStyle name="Normal 3 3 2 3 3 3 2 2" xfId="4894"/>
    <cellStyle name="Normal 3 3 2 3 3 3 3" xfId="4895"/>
    <cellStyle name="Normal 3 3 2 3 3 3 3 2" xfId="4896"/>
    <cellStyle name="Normal 3 3 2 3 3 3 4" xfId="4897"/>
    <cellStyle name="Normal 3 3 2 3 3 4" xfId="4898"/>
    <cellStyle name="Normal 3 3 2 3 3 4 2" xfId="4899"/>
    <cellStyle name="Normal 3 3 2 3 3 4 3" xfId="4900"/>
    <cellStyle name="Normal 3 3 2 3 3 5" xfId="4901"/>
    <cellStyle name="Normal 3 3 2 3 3 5 2" xfId="4902"/>
    <cellStyle name="Normal 3 3 2 3 3 6" xfId="4903"/>
    <cellStyle name="Normal 3 3 2 3 3 6 2" xfId="4904"/>
    <cellStyle name="Normal 3 3 2 3 3 7" xfId="4905"/>
    <cellStyle name="Normal 3 3 2 3 4" xfId="4906"/>
    <cellStyle name="Normal 3 3 2 3 4 2" xfId="4907"/>
    <cellStyle name="Normal 3 3 2 3 4 2 2" xfId="4908"/>
    <cellStyle name="Normal 3 3 2 3 4 2 2 2" xfId="4909"/>
    <cellStyle name="Normal 3 3 2 3 4 2 2 3" xfId="4910"/>
    <cellStyle name="Normal 3 3 2 3 4 2 3" xfId="4911"/>
    <cellStyle name="Normal 3 3 2 3 4 2 3 2" xfId="4912"/>
    <cellStyle name="Normal 3 3 2 3 4 2 4" xfId="4913"/>
    <cellStyle name="Normal 3 3 2 3 4 2 4 2" xfId="4914"/>
    <cellStyle name="Normal 3 3 2 3 4 2 5" xfId="4915"/>
    <cellStyle name="Normal 3 3 2 3 4 3" xfId="4916"/>
    <cellStyle name="Normal 3 3 2 3 4 3 2" xfId="4917"/>
    <cellStyle name="Normal 3 3 2 3 4 3 2 2" xfId="4918"/>
    <cellStyle name="Normal 3 3 2 3 4 3 3" xfId="4919"/>
    <cellStyle name="Normal 3 3 2 3 4 3 3 2" xfId="4920"/>
    <cellStyle name="Normal 3 3 2 3 4 3 4" xfId="4921"/>
    <cellStyle name="Normal 3 3 2 3 4 4" xfId="4922"/>
    <cellStyle name="Normal 3 3 2 3 4 4 2" xfId="4923"/>
    <cellStyle name="Normal 3 3 2 3 4 4 3" xfId="4924"/>
    <cellStyle name="Normal 3 3 2 3 4 5" xfId="4925"/>
    <cellStyle name="Normal 3 3 2 3 4 5 2" xfId="4926"/>
    <cellStyle name="Normal 3 3 2 3 4 6" xfId="4927"/>
    <cellStyle name="Normal 3 3 2 3 4 6 2" xfId="4928"/>
    <cellStyle name="Normal 3 3 2 3 4 7" xfId="4929"/>
    <cellStyle name="Normal 3 3 2 3 5" xfId="4930"/>
    <cellStyle name="Normal 3 3 2 3 5 2" xfId="4931"/>
    <cellStyle name="Normal 3 3 2 3 5 2 2" xfId="4932"/>
    <cellStyle name="Normal 3 3 2 3 5 2 2 2" xfId="4933"/>
    <cellStyle name="Normal 3 3 2 3 5 2 3" xfId="4934"/>
    <cellStyle name="Normal 3 3 2 3 5 2 3 2" xfId="4935"/>
    <cellStyle name="Normal 3 3 2 3 5 2 4" xfId="4936"/>
    <cellStyle name="Normal 3 3 2 3 5 3" xfId="4937"/>
    <cellStyle name="Normal 3 3 2 3 5 3 2" xfId="4938"/>
    <cellStyle name="Normal 3 3 2 3 5 3 3" xfId="4939"/>
    <cellStyle name="Normal 3 3 2 3 5 4" xfId="4940"/>
    <cellStyle name="Normal 3 3 2 3 5 4 2" xfId="4941"/>
    <cellStyle name="Normal 3 3 2 3 5 5" xfId="4942"/>
    <cellStyle name="Normal 3 3 2 3 5 5 2" xfId="4943"/>
    <cellStyle name="Normal 3 3 2 3 5 6" xfId="4944"/>
    <cellStyle name="Normal 3 3 2 3 6" xfId="4945"/>
    <cellStyle name="Normal 3 3 2 3 6 2" xfId="4946"/>
    <cellStyle name="Normal 3 3 2 3 6 2 2" xfId="4947"/>
    <cellStyle name="Normal 3 3 2 3 6 3" xfId="4948"/>
    <cellStyle name="Normal 3 3 2 3 6 3 2" xfId="4949"/>
    <cellStyle name="Normal 3 3 2 3 6 4" xfId="4950"/>
    <cellStyle name="Normal 3 3 2 3 7" xfId="4951"/>
    <cellStyle name="Normal 3 3 2 3 7 2" xfId="4952"/>
    <cellStyle name="Normal 3 3 2 3 7 2 2" xfId="4953"/>
    <cellStyle name="Normal 3 3 2 3 7 3" xfId="4954"/>
    <cellStyle name="Normal 3 3 2 3 7 3 2" xfId="4955"/>
    <cellStyle name="Normal 3 3 2 3 7 4" xfId="4956"/>
    <cellStyle name="Normal 3 3 2 3 8" xfId="4957"/>
    <cellStyle name="Normal 3 3 2 3 8 2" xfId="4958"/>
    <cellStyle name="Normal 3 3 2 3 8 3" xfId="4959"/>
    <cellStyle name="Normal 3 3 2 3 9" xfId="4960"/>
    <cellStyle name="Normal 3 3 2 3 9 2" xfId="4961"/>
    <cellStyle name="Normal 3 3 2 4" xfId="4962"/>
    <cellStyle name="Normal 3 3 2 4 10" xfId="4963"/>
    <cellStyle name="Normal 3 3 2 4 2" xfId="4964"/>
    <cellStyle name="Normal 3 3 2 4 2 2" xfId="4965"/>
    <cellStyle name="Normal 3 3 2 4 2 2 2" xfId="4966"/>
    <cellStyle name="Normal 3 3 2 4 2 2 2 2" xfId="4967"/>
    <cellStyle name="Normal 3 3 2 4 2 2 2 3" xfId="4968"/>
    <cellStyle name="Normal 3 3 2 4 2 2 3" xfId="4969"/>
    <cellStyle name="Normal 3 3 2 4 2 2 3 2" xfId="4970"/>
    <cellStyle name="Normal 3 3 2 4 2 2 4" xfId="4971"/>
    <cellStyle name="Normal 3 3 2 4 2 2 4 2" xfId="4972"/>
    <cellStyle name="Normal 3 3 2 4 2 2 5" xfId="4973"/>
    <cellStyle name="Normal 3 3 2 4 2 3" xfId="4974"/>
    <cellStyle name="Normal 3 3 2 4 2 3 2" xfId="4975"/>
    <cellStyle name="Normal 3 3 2 4 2 3 2 2" xfId="4976"/>
    <cellStyle name="Normal 3 3 2 4 2 3 3" xfId="4977"/>
    <cellStyle name="Normal 3 3 2 4 2 3 3 2" xfId="4978"/>
    <cellStyle name="Normal 3 3 2 4 2 3 4" xfId="4979"/>
    <cellStyle name="Normal 3 3 2 4 2 4" xfId="4980"/>
    <cellStyle name="Normal 3 3 2 4 2 4 2" xfId="4981"/>
    <cellStyle name="Normal 3 3 2 4 2 4 3" xfId="4982"/>
    <cellStyle name="Normal 3 3 2 4 2 5" xfId="4983"/>
    <cellStyle name="Normal 3 3 2 4 2 5 2" xfId="4984"/>
    <cellStyle name="Normal 3 3 2 4 2 6" xfId="4985"/>
    <cellStyle name="Normal 3 3 2 4 2 6 2" xfId="4986"/>
    <cellStyle name="Normal 3 3 2 4 2 7" xfId="4987"/>
    <cellStyle name="Normal 3 3 2 4 3" xfId="4988"/>
    <cellStyle name="Normal 3 3 2 4 3 2" xfId="4989"/>
    <cellStyle name="Normal 3 3 2 4 3 2 2" xfId="4990"/>
    <cellStyle name="Normal 3 3 2 4 3 2 2 2" xfId="4991"/>
    <cellStyle name="Normal 3 3 2 4 3 2 2 3" xfId="4992"/>
    <cellStyle name="Normal 3 3 2 4 3 2 3" xfId="4993"/>
    <cellStyle name="Normal 3 3 2 4 3 2 3 2" xfId="4994"/>
    <cellStyle name="Normal 3 3 2 4 3 2 4" xfId="4995"/>
    <cellStyle name="Normal 3 3 2 4 3 2 4 2" xfId="4996"/>
    <cellStyle name="Normal 3 3 2 4 3 2 5" xfId="4997"/>
    <cellStyle name="Normal 3 3 2 4 3 3" xfId="4998"/>
    <cellStyle name="Normal 3 3 2 4 3 3 2" xfId="4999"/>
    <cellStyle name="Normal 3 3 2 4 3 3 2 2" xfId="5000"/>
    <cellStyle name="Normal 3 3 2 4 3 3 3" xfId="5001"/>
    <cellStyle name="Normal 3 3 2 4 3 3 3 2" xfId="5002"/>
    <cellStyle name="Normal 3 3 2 4 3 3 4" xfId="5003"/>
    <cellStyle name="Normal 3 3 2 4 3 4" xfId="5004"/>
    <cellStyle name="Normal 3 3 2 4 3 4 2" xfId="5005"/>
    <cellStyle name="Normal 3 3 2 4 3 4 3" xfId="5006"/>
    <cellStyle name="Normal 3 3 2 4 3 5" xfId="5007"/>
    <cellStyle name="Normal 3 3 2 4 3 5 2" xfId="5008"/>
    <cellStyle name="Normal 3 3 2 4 3 6" xfId="5009"/>
    <cellStyle name="Normal 3 3 2 4 3 6 2" xfId="5010"/>
    <cellStyle name="Normal 3 3 2 4 3 7" xfId="5011"/>
    <cellStyle name="Normal 3 3 2 4 4" xfId="5012"/>
    <cellStyle name="Normal 3 3 2 4 4 2" xfId="5013"/>
    <cellStyle name="Normal 3 3 2 4 4 2 2" xfId="5014"/>
    <cellStyle name="Normal 3 3 2 4 4 2 2 2" xfId="5015"/>
    <cellStyle name="Normal 3 3 2 4 4 2 3" xfId="5016"/>
    <cellStyle name="Normal 3 3 2 4 4 2 3 2" xfId="5017"/>
    <cellStyle name="Normal 3 3 2 4 4 2 4" xfId="5018"/>
    <cellStyle name="Normal 3 3 2 4 4 3" xfId="5019"/>
    <cellStyle name="Normal 3 3 2 4 4 3 2" xfId="5020"/>
    <cellStyle name="Normal 3 3 2 4 4 3 3" xfId="5021"/>
    <cellStyle name="Normal 3 3 2 4 4 4" xfId="5022"/>
    <cellStyle name="Normal 3 3 2 4 4 4 2" xfId="5023"/>
    <cellStyle name="Normal 3 3 2 4 4 5" xfId="5024"/>
    <cellStyle name="Normal 3 3 2 4 4 5 2" xfId="5025"/>
    <cellStyle name="Normal 3 3 2 4 4 6" xfId="5026"/>
    <cellStyle name="Normal 3 3 2 4 5" xfId="5027"/>
    <cellStyle name="Normal 3 3 2 4 5 2" xfId="5028"/>
    <cellStyle name="Normal 3 3 2 4 5 2 2" xfId="5029"/>
    <cellStyle name="Normal 3 3 2 4 5 3" xfId="5030"/>
    <cellStyle name="Normal 3 3 2 4 5 3 2" xfId="5031"/>
    <cellStyle name="Normal 3 3 2 4 5 4" xfId="5032"/>
    <cellStyle name="Normal 3 3 2 4 6" xfId="5033"/>
    <cellStyle name="Normal 3 3 2 4 6 2" xfId="5034"/>
    <cellStyle name="Normal 3 3 2 4 6 2 2" xfId="5035"/>
    <cellStyle name="Normal 3 3 2 4 6 3" xfId="5036"/>
    <cellStyle name="Normal 3 3 2 4 6 3 2" xfId="5037"/>
    <cellStyle name="Normal 3 3 2 4 6 4" xfId="5038"/>
    <cellStyle name="Normal 3 3 2 4 7" xfId="5039"/>
    <cellStyle name="Normal 3 3 2 4 7 2" xfId="5040"/>
    <cellStyle name="Normal 3 3 2 4 7 3" xfId="5041"/>
    <cellStyle name="Normal 3 3 2 4 8" xfId="5042"/>
    <cellStyle name="Normal 3 3 2 4 8 2" xfId="5043"/>
    <cellStyle name="Normal 3 3 2 4 9" xfId="5044"/>
    <cellStyle name="Normal 3 3 2 4 9 2" xfId="5045"/>
    <cellStyle name="Normal 3 3 2 5" xfId="5046"/>
    <cellStyle name="Normal 3 3 2 5 2" xfId="5047"/>
    <cellStyle name="Normal 3 3 2 5 2 2" xfId="5048"/>
    <cellStyle name="Normal 3 3 2 5 2 2 2" xfId="5049"/>
    <cellStyle name="Normal 3 3 2 5 2 2 2 2" xfId="5050"/>
    <cellStyle name="Normal 3 3 2 5 2 2 2 3" xfId="5051"/>
    <cellStyle name="Normal 3 3 2 5 2 2 3" xfId="5052"/>
    <cellStyle name="Normal 3 3 2 5 2 2 3 2" xfId="5053"/>
    <cellStyle name="Normal 3 3 2 5 2 2 4" xfId="5054"/>
    <cellStyle name="Normal 3 3 2 5 2 2 4 2" xfId="5055"/>
    <cellStyle name="Normal 3 3 2 5 2 2 5" xfId="5056"/>
    <cellStyle name="Normal 3 3 2 5 2 3" xfId="5057"/>
    <cellStyle name="Normal 3 3 2 5 2 3 2" xfId="5058"/>
    <cellStyle name="Normal 3 3 2 5 2 3 2 2" xfId="5059"/>
    <cellStyle name="Normal 3 3 2 5 2 3 3" xfId="5060"/>
    <cellStyle name="Normal 3 3 2 5 2 3 3 2" xfId="5061"/>
    <cellStyle name="Normal 3 3 2 5 2 3 4" xfId="5062"/>
    <cellStyle name="Normal 3 3 2 5 2 4" xfId="5063"/>
    <cellStyle name="Normal 3 3 2 5 2 4 2" xfId="5064"/>
    <cellStyle name="Normal 3 3 2 5 2 4 3" xfId="5065"/>
    <cellStyle name="Normal 3 3 2 5 2 5" xfId="5066"/>
    <cellStyle name="Normal 3 3 2 5 2 5 2" xfId="5067"/>
    <cellStyle name="Normal 3 3 2 5 2 6" xfId="5068"/>
    <cellStyle name="Normal 3 3 2 5 2 6 2" xfId="5069"/>
    <cellStyle name="Normal 3 3 2 5 2 7" xfId="5070"/>
    <cellStyle name="Normal 3 3 2 5 3" xfId="5071"/>
    <cellStyle name="Normal 3 3 2 5 3 2" xfId="5072"/>
    <cellStyle name="Normal 3 3 2 5 3 2 2" xfId="5073"/>
    <cellStyle name="Normal 3 3 2 5 3 2 3" xfId="5074"/>
    <cellStyle name="Normal 3 3 2 5 3 3" xfId="5075"/>
    <cellStyle name="Normal 3 3 2 5 3 3 2" xfId="5076"/>
    <cellStyle name="Normal 3 3 2 5 3 4" xfId="5077"/>
    <cellStyle name="Normal 3 3 2 5 3 4 2" xfId="5078"/>
    <cellStyle name="Normal 3 3 2 5 3 5" xfId="5079"/>
    <cellStyle name="Normal 3 3 2 5 4" xfId="5080"/>
    <cellStyle name="Normal 3 3 2 5 4 2" xfId="5081"/>
    <cellStyle name="Normal 3 3 2 5 4 2 2" xfId="5082"/>
    <cellStyle name="Normal 3 3 2 5 4 3" xfId="5083"/>
    <cellStyle name="Normal 3 3 2 5 4 3 2" xfId="5084"/>
    <cellStyle name="Normal 3 3 2 5 4 4" xfId="5085"/>
    <cellStyle name="Normal 3 3 2 5 5" xfId="5086"/>
    <cellStyle name="Normal 3 3 2 5 5 2" xfId="5087"/>
    <cellStyle name="Normal 3 3 2 5 5 3" xfId="5088"/>
    <cellStyle name="Normal 3 3 2 5 6" xfId="5089"/>
    <cellStyle name="Normal 3 3 2 5 6 2" xfId="5090"/>
    <cellStyle name="Normal 3 3 2 5 7" xfId="5091"/>
    <cellStyle name="Normal 3 3 2 5 7 2" xfId="5092"/>
    <cellStyle name="Normal 3 3 2 5 8" xfId="5093"/>
    <cellStyle name="Normal 3 3 2 6" xfId="5094"/>
    <cellStyle name="Normal 3 3 2 6 2" xfId="5095"/>
    <cellStyle name="Normal 3 3 2 6 2 2" xfId="5096"/>
    <cellStyle name="Normal 3 3 2 6 2 2 2" xfId="5097"/>
    <cellStyle name="Normal 3 3 2 6 2 2 3" xfId="5098"/>
    <cellStyle name="Normal 3 3 2 6 2 3" xfId="5099"/>
    <cellStyle name="Normal 3 3 2 6 2 3 2" xfId="5100"/>
    <cellStyle name="Normal 3 3 2 6 2 4" xfId="5101"/>
    <cellStyle name="Normal 3 3 2 6 2 4 2" xfId="5102"/>
    <cellStyle name="Normal 3 3 2 6 2 5" xfId="5103"/>
    <cellStyle name="Normal 3 3 2 6 3" xfId="5104"/>
    <cellStyle name="Normal 3 3 2 6 3 2" xfId="5105"/>
    <cellStyle name="Normal 3 3 2 6 3 2 2" xfId="5106"/>
    <cellStyle name="Normal 3 3 2 6 3 3" xfId="5107"/>
    <cellStyle name="Normal 3 3 2 6 3 3 2" xfId="5108"/>
    <cellStyle name="Normal 3 3 2 6 3 4" xfId="5109"/>
    <cellStyle name="Normal 3 3 2 6 4" xfId="5110"/>
    <cellStyle name="Normal 3 3 2 6 4 2" xfId="5111"/>
    <cellStyle name="Normal 3 3 2 6 4 3" xfId="5112"/>
    <cellStyle name="Normal 3 3 2 6 5" xfId="5113"/>
    <cellStyle name="Normal 3 3 2 6 5 2" xfId="5114"/>
    <cellStyle name="Normal 3 3 2 6 6" xfId="5115"/>
    <cellStyle name="Normal 3 3 2 6 6 2" xfId="5116"/>
    <cellStyle name="Normal 3 3 2 6 7" xfId="5117"/>
    <cellStyle name="Normal 3 3 2 7" xfId="5118"/>
    <cellStyle name="Normal 3 3 2 7 2" xfId="5119"/>
    <cellStyle name="Normal 3 3 2 7 2 2" xfId="5120"/>
    <cellStyle name="Normal 3 3 2 7 2 2 2" xfId="5121"/>
    <cellStyle name="Normal 3 3 2 7 2 2 3" xfId="5122"/>
    <cellStyle name="Normal 3 3 2 7 2 3" xfId="5123"/>
    <cellStyle name="Normal 3 3 2 7 2 3 2" xfId="5124"/>
    <cellStyle name="Normal 3 3 2 7 2 4" xfId="5125"/>
    <cellStyle name="Normal 3 3 2 7 2 4 2" xfId="5126"/>
    <cellStyle name="Normal 3 3 2 7 2 5" xfId="5127"/>
    <cellStyle name="Normal 3 3 2 7 3" xfId="5128"/>
    <cellStyle name="Normal 3 3 2 7 3 2" xfId="5129"/>
    <cellStyle name="Normal 3 3 2 7 3 2 2" xfId="5130"/>
    <cellStyle name="Normal 3 3 2 7 3 3" xfId="5131"/>
    <cellStyle name="Normal 3 3 2 7 3 3 2" xfId="5132"/>
    <cellStyle name="Normal 3 3 2 7 3 4" xfId="5133"/>
    <cellStyle name="Normal 3 3 2 7 4" xfId="5134"/>
    <cellStyle name="Normal 3 3 2 7 4 2" xfId="5135"/>
    <cellStyle name="Normal 3 3 2 7 4 3" xfId="5136"/>
    <cellStyle name="Normal 3 3 2 7 5" xfId="5137"/>
    <cellStyle name="Normal 3 3 2 7 5 2" xfId="5138"/>
    <cellStyle name="Normal 3 3 2 7 6" xfId="5139"/>
    <cellStyle name="Normal 3 3 2 7 6 2" xfId="5140"/>
    <cellStyle name="Normal 3 3 2 7 7" xfId="5141"/>
    <cellStyle name="Normal 3 3 2 8" xfId="5142"/>
    <cellStyle name="Normal 3 3 2 8 2" xfId="5143"/>
    <cellStyle name="Normal 3 3 2 8 2 2" xfId="5144"/>
    <cellStyle name="Normal 3 3 2 8 2 2 2" xfId="5145"/>
    <cellStyle name="Normal 3 3 2 8 2 3" xfId="5146"/>
    <cellStyle name="Normal 3 3 2 8 2 3 2" xfId="5147"/>
    <cellStyle name="Normal 3 3 2 8 2 4" xfId="5148"/>
    <cellStyle name="Normal 3 3 2 8 3" xfId="5149"/>
    <cellStyle name="Normal 3 3 2 8 3 2" xfId="5150"/>
    <cellStyle name="Normal 3 3 2 8 3 3" xfId="5151"/>
    <cellStyle name="Normal 3 3 2 8 4" xfId="5152"/>
    <cellStyle name="Normal 3 3 2 8 4 2" xfId="5153"/>
    <cellStyle name="Normal 3 3 2 8 5" xfId="5154"/>
    <cellStyle name="Normal 3 3 2 8 5 2" xfId="5155"/>
    <cellStyle name="Normal 3 3 2 8 6" xfId="5156"/>
    <cellStyle name="Normal 3 3 2 9" xfId="5157"/>
    <cellStyle name="Normal 3 3 2 9 2" xfId="5158"/>
    <cellStyle name="Normal 3 3 2 9 2 2" xfId="5159"/>
    <cellStyle name="Normal 3 3 2 9 3" xfId="5160"/>
    <cellStyle name="Normal 3 3 2 9 3 2" xfId="5161"/>
    <cellStyle name="Normal 3 3 2 9 4" xfId="5162"/>
    <cellStyle name="Normal 3 3 3" xfId="5163"/>
    <cellStyle name="Normal 3 3 3 10" xfId="5164"/>
    <cellStyle name="Normal 3 3 3 10 2" xfId="5165"/>
    <cellStyle name="Normal 3 3 3 10 3" xfId="5166"/>
    <cellStyle name="Normal 3 3 3 11" xfId="5167"/>
    <cellStyle name="Normal 3 3 3 11 2" xfId="5168"/>
    <cellStyle name="Normal 3 3 3 12" xfId="5169"/>
    <cellStyle name="Normal 3 3 3 12 2" xfId="5170"/>
    <cellStyle name="Normal 3 3 3 13" xfId="5171"/>
    <cellStyle name="Normal 3 3 3 2" xfId="5172"/>
    <cellStyle name="Normal 3 3 3 2 10" xfId="5173"/>
    <cellStyle name="Normal 3 3 3 2 10 2" xfId="5174"/>
    <cellStyle name="Normal 3 3 3 2 11" xfId="5175"/>
    <cellStyle name="Normal 3 3 3 2 2" xfId="5176"/>
    <cellStyle name="Normal 3 3 3 2 2 2" xfId="5177"/>
    <cellStyle name="Normal 3 3 3 2 2 2 2" xfId="5178"/>
    <cellStyle name="Normal 3 3 3 2 2 2 2 2" xfId="5179"/>
    <cellStyle name="Normal 3 3 3 2 2 2 2 2 2" xfId="5180"/>
    <cellStyle name="Normal 3 3 3 2 2 2 2 2 3" xfId="5181"/>
    <cellStyle name="Normal 3 3 3 2 2 2 2 3" xfId="5182"/>
    <cellStyle name="Normal 3 3 3 2 2 2 2 3 2" xfId="5183"/>
    <cellStyle name="Normal 3 3 3 2 2 2 2 4" xfId="5184"/>
    <cellStyle name="Normal 3 3 3 2 2 2 2 4 2" xfId="5185"/>
    <cellStyle name="Normal 3 3 3 2 2 2 2 5" xfId="5186"/>
    <cellStyle name="Normal 3 3 3 2 2 2 3" xfId="5187"/>
    <cellStyle name="Normal 3 3 3 2 2 2 3 2" xfId="5188"/>
    <cellStyle name="Normal 3 3 3 2 2 2 3 2 2" xfId="5189"/>
    <cellStyle name="Normal 3 3 3 2 2 2 3 3" xfId="5190"/>
    <cellStyle name="Normal 3 3 3 2 2 2 3 3 2" xfId="5191"/>
    <cellStyle name="Normal 3 3 3 2 2 2 3 4" xfId="5192"/>
    <cellStyle name="Normal 3 3 3 2 2 2 4" xfId="5193"/>
    <cellStyle name="Normal 3 3 3 2 2 2 4 2" xfId="5194"/>
    <cellStyle name="Normal 3 3 3 2 2 2 4 3" xfId="5195"/>
    <cellStyle name="Normal 3 3 3 2 2 2 5" xfId="5196"/>
    <cellStyle name="Normal 3 3 3 2 2 2 5 2" xfId="5197"/>
    <cellStyle name="Normal 3 3 3 2 2 2 6" xfId="5198"/>
    <cellStyle name="Normal 3 3 3 2 2 2 6 2" xfId="5199"/>
    <cellStyle name="Normal 3 3 3 2 2 2 7" xfId="5200"/>
    <cellStyle name="Normal 3 3 3 2 2 3" xfId="5201"/>
    <cellStyle name="Normal 3 3 3 2 2 3 2" xfId="5202"/>
    <cellStyle name="Normal 3 3 3 2 2 3 2 2" xfId="5203"/>
    <cellStyle name="Normal 3 3 3 2 2 3 2 3" xfId="5204"/>
    <cellStyle name="Normal 3 3 3 2 2 3 3" xfId="5205"/>
    <cellStyle name="Normal 3 3 3 2 2 3 3 2" xfId="5206"/>
    <cellStyle name="Normal 3 3 3 2 2 3 4" xfId="5207"/>
    <cellStyle name="Normal 3 3 3 2 2 3 4 2" xfId="5208"/>
    <cellStyle name="Normal 3 3 3 2 2 3 5" xfId="5209"/>
    <cellStyle name="Normal 3 3 3 2 2 4" xfId="5210"/>
    <cellStyle name="Normal 3 3 3 2 2 4 2" xfId="5211"/>
    <cellStyle name="Normal 3 3 3 2 2 4 2 2" xfId="5212"/>
    <cellStyle name="Normal 3 3 3 2 2 4 3" xfId="5213"/>
    <cellStyle name="Normal 3 3 3 2 2 4 3 2" xfId="5214"/>
    <cellStyle name="Normal 3 3 3 2 2 4 4" xfId="5215"/>
    <cellStyle name="Normal 3 3 3 2 2 5" xfId="5216"/>
    <cellStyle name="Normal 3 3 3 2 2 5 2" xfId="5217"/>
    <cellStyle name="Normal 3 3 3 2 2 5 3" xfId="5218"/>
    <cellStyle name="Normal 3 3 3 2 2 6" xfId="5219"/>
    <cellStyle name="Normal 3 3 3 2 2 6 2" xfId="5220"/>
    <cellStyle name="Normal 3 3 3 2 2 7" xfId="5221"/>
    <cellStyle name="Normal 3 3 3 2 2 7 2" xfId="5222"/>
    <cellStyle name="Normal 3 3 3 2 2 8" xfId="5223"/>
    <cellStyle name="Normal 3 3 3 2 3" xfId="5224"/>
    <cellStyle name="Normal 3 3 3 2 3 2" xfId="5225"/>
    <cellStyle name="Normal 3 3 3 2 3 2 2" xfId="5226"/>
    <cellStyle name="Normal 3 3 3 2 3 2 2 2" xfId="5227"/>
    <cellStyle name="Normal 3 3 3 2 3 2 2 3" xfId="5228"/>
    <cellStyle name="Normal 3 3 3 2 3 2 3" xfId="5229"/>
    <cellStyle name="Normal 3 3 3 2 3 2 3 2" xfId="5230"/>
    <cellStyle name="Normal 3 3 3 2 3 2 4" xfId="5231"/>
    <cellStyle name="Normal 3 3 3 2 3 2 4 2" xfId="5232"/>
    <cellStyle name="Normal 3 3 3 2 3 2 5" xfId="5233"/>
    <cellStyle name="Normal 3 3 3 2 3 3" xfId="5234"/>
    <cellStyle name="Normal 3 3 3 2 3 3 2" xfId="5235"/>
    <cellStyle name="Normal 3 3 3 2 3 3 2 2" xfId="5236"/>
    <cellStyle name="Normal 3 3 3 2 3 3 3" xfId="5237"/>
    <cellStyle name="Normal 3 3 3 2 3 3 3 2" xfId="5238"/>
    <cellStyle name="Normal 3 3 3 2 3 3 4" xfId="5239"/>
    <cellStyle name="Normal 3 3 3 2 3 4" xfId="5240"/>
    <cellStyle name="Normal 3 3 3 2 3 4 2" xfId="5241"/>
    <cellStyle name="Normal 3 3 3 2 3 4 3" xfId="5242"/>
    <cellStyle name="Normal 3 3 3 2 3 5" xfId="5243"/>
    <cellStyle name="Normal 3 3 3 2 3 5 2" xfId="5244"/>
    <cellStyle name="Normal 3 3 3 2 3 6" xfId="5245"/>
    <cellStyle name="Normal 3 3 3 2 3 6 2" xfId="5246"/>
    <cellStyle name="Normal 3 3 3 2 3 7" xfId="5247"/>
    <cellStyle name="Normal 3 3 3 2 4" xfId="5248"/>
    <cellStyle name="Normal 3 3 3 2 4 2" xfId="5249"/>
    <cellStyle name="Normal 3 3 3 2 4 2 2" xfId="5250"/>
    <cellStyle name="Normal 3 3 3 2 4 2 2 2" xfId="5251"/>
    <cellStyle name="Normal 3 3 3 2 4 2 2 3" xfId="5252"/>
    <cellStyle name="Normal 3 3 3 2 4 2 3" xfId="5253"/>
    <cellStyle name="Normal 3 3 3 2 4 2 3 2" xfId="5254"/>
    <cellStyle name="Normal 3 3 3 2 4 2 4" xfId="5255"/>
    <cellStyle name="Normal 3 3 3 2 4 2 4 2" xfId="5256"/>
    <cellStyle name="Normal 3 3 3 2 4 2 5" xfId="5257"/>
    <cellStyle name="Normal 3 3 3 2 4 3" xfId="5258"/>
    <cellStyle name="Normal 3 3 3 2 4 3 2" xfId="5259"/>
    <cellStyle name="Normal 3 3 3 2 4 3 2 2" xfId="5260"/>
    <cellStyle name="Normal 3 3 3 2 4 3 3" xfId="5261"/>
    <cellStyle name="Normal 3 3 3 2 4 3 3 2" xfId="5262"/>
    <cellStyle name="Normal 3 3 3 2 4 3 4" xfId="5263"/>
    <cellStyle name="Normal 3 3 3 2 4 4" xfId="5264"/>
    <cellStyle name="Normal 3 3 3 2 4 4 2" xfId="5265"/>
    <cellStyle name="Normal 3 3 3 2 4 4 3" xfId="5266"/>
    <cellStyle name="Normal 3 3 3 2 4 5" xfId="5267"/>
    <cellStyle name="Normal 3 3 3 2 4 5 2" xfId="5268"/>
    <cellStyle name="Normal 3 3 3 2 4 6" xfId="5269"/>
    <cellStyle name="Normal 3 3 3 2 4 6 2" xfId="5270"/>
    <cellStyle name="Normal 3 3 3 2 4 7" xfId="5271"/>
    <cellStyle name="Normal 3 3 3 2 5" xfId="5272"/>
    <cellStyle name="Normal 3 3 3 2 5 2" xfId="5273"/>
    <cellStyle name="Normal 3 3 3 2 5 2 2" xfId="5274"/>
    <cellStyle name="Normal 3 3 3 2 5 2 2 2" xfId="5275"/>
    <cellStyle name="Normal 3 3 3 2 5 2 3" xfId="5276"/>
    <cellStyle name="Normal 3 3 3 2 5 2 3 2" xfId="5277"/>
    <cellStyle name="Normal 3 3 3 2 5 2 4" xfId="5278"/>
    <cellStyle name="Normal 3 3 3 2 5 3" xfId="5279"/>
    <cellStyle name="Normal 3 3 3 2 5 3 2" xfId="5280"/>
    <cellStyle name="Normal 3 3 3 2 5 3 3" xfId="5281"/>
    <cellStyle name="Normal 3 3 3 2 5 4" xfId="5282"/>
    <cellStyle name="Normal 3 3 3 2 5 4 2" xfId="5283"/>
    <cellStyle name="Normal 3 3 3 2 5 5" xfId="5284"/>
    <cellStyle name="Normal 3 3 3 2 5 5 2" xfId="5285"/>
    <cellStyle name="Normal 3 3 3 2 5 6" xfId="5286"/>
    <cellStyle name="Normal 3 3 3 2 6" xfId="5287"/>
    <cellStyle name="Normal 3 3 3 2 6 2" xfId="5288"/>
    <cellStyle name="Normal 3 3 3 2 6 2 2" xfId="5289"/>
    <cellStyle name="Normal 3 3 3 2 6 3" xfId="5290"/>
    <cellStyle name="Normal 3 3 3 2 6 3 2" xfId="5291"/>
    <cellStyle name="Normal 3 3 3 2 6 4" xfId="5292"/>
    <cellStyle name="Normal 3 3 3 2 7" xfId="5293"/>
    <cellStyle name="Normal 3 3 3 2 7 2" xfId="5294"/>
    <cellStyle name="Normal 3 3 3 2 7 2 2" xfId="5295"/>
    <cellStyle name="Normal 3 3 3 2 7 3" xfId="5296"/>
    <cellStyle name="Normal 3 3 3 2 7 3 2" xfId="5297"/>
    <cellStyle name="Normal 3 3 3 2 7 4" xfId="5298"/>
    <cellStyle name="Normal 3 3 3 2 8" xfId="5299"/>
    <cellStyle name="Normal 3 3 3 2 8 2" xfId="5300"/>
    <cellStyle name="Normal 3 3 3 2 8 3" xfId="5301"/>
    <cellStyle name="Normal 3 3 3 2 9" xfId="5302"/>
    <cellStyle name="Normal 3 3 3 2 9 2" xfId="5303"/>
    <cellStyle name="Normal 3 3 3 3" xfId="5304"/>
    <cellStyle name="Normal 3 3 3 3 10" xfId="5305"/>
    <cellStyle name="Normal 3 3 3 3 2" xfId="5306"/>
    <cellStyle name="Normal 3 3 3 3 2 2" xfId="5307"/>
    <cellStyle name="Normal 3 3 3 3 2 2 2" xfId="5308"/>
    <cellStyle name="Normal 3 3 3 3 2 2 2 2" xfId="5309"/>
    <cellStyle name="Normal 3 3 3 3 2 2 2 3" xfId="5310"/>
    <cellStyle name="Normal 3 3 3 3 2 2 3" xfId="5311"/>
    <cellStyle name="Normal 3 3 3 3 2 2 3 2" xfId="5312"/>
    <cellStyle name="Normal 3 3 3 3 2 2 4" xfId="5313"/>
    <cellStyle name="Normal 3 3 3 3 2 2 4 2" xfId="5314"/>
    <cellStyle name="Normal 3 3 3 3 2 2 5" xfId="5315"/>
    <cellStyle name="Normal 3 3 3 3 2 3" xfId="5316"/>
    <cellStyle name="Normal 3 3 3 3 2 3 2" xfId="5317"/>
    <cellStyle name="Normal 3 3 3 3 2 3 2 2" xfId="5318"/>
    <cellStyle name="Normal 3 3 3 3 2 3 3" xfId="5319"/>
    <cellStyle name="Normal 3 3 3 3 2 3 3 2" xfId="5320"/>
    <cellStyle name="Normal 3 3 3 3 2 3 4" xfId="5321"/>
    <cellStyle name="Normal 3 3 3 3 2 4" xfId="5322"/>
    <cellStyle name="Normal 3 3 3 3 2 4 2" xfId="5323"/>
    <cellStyle name="Normal 3 3 3 3 2 4 3" xfId="5324"/>
    <cellStyle name="Normal 3 3 3 3 2 5" xfId="5325"/>
    <cellStyle name="Normal 3 3 3 3 2 5 2" xfId="5326"/>
    <cellStyle name="Normal 3 3 3 3 2 6" xfId="5327"/>
    <cellStyle name="Normal 3 3 3 3 2 6 2" xfId="5328"/>
    <cellStyle name="Normal 3 3 3 3 2 7" xfId="5329"/>
    <cellStyle name="Normal 3 3 3 3 3" xfId="5330"/>
    <cellStyle name="Normal 3 3 3 3 3 2" xfId="5331"/>
    <cellStyle name="Normal 3 3 3 3 3 2 2" xfId="5332"/>
    <cellStyle name="Normal 3 3 3 3 3 2 2 2" xfId="5333"/>
    <cellStyle name="Normal 3 3 3 3 3 2 2 3" xfId="5334"/>
    <cellStyle name="Normal 3 3 3 3 3 2 3" xfId="5335"/>
    <cellStyle name="Normal 3 3 3 3 3 2 3 2" xfId="5336"/>
    <cellStyle name="Normal 3 3 3 3 3 2 4" xfId="5337"/>
    <cellStyle name="Normal 3 3 3 3 3 2 4 2" xfId="5338"/>
    <cellStyle name="Normal 3 3 3 3 3 2 5" xfId="5339"/>
    <cellStyle name="Normal 3 3 3 3 3 3" xfId="5340"/>
    <cellStyle name="Normal 3 3 3 3 3 3 2" xfId="5341"/>
    <cellStyle name="Normal 3 3 3 3 3 3 2 2" xfId="5342"/>
    <cellStyle name="Normal 3 3 3 3 3 3 3" xfId="5343"/>
    <cellStyle name="Normal 3 3 3 3 3 3 3 2" xfId="5344"/>
    <cellStyle name="Normal 3 3 3 3 3 3 4" xfId="5345"/>
    <cellStyle name="Normal 3 3 3 3 3 4" xfId="5346"/>
    <cellStyle name="Normal 3 3 3 3 3 4 2" xfId="5347"/>
    <cellStyle name="Normal 3 3 3 3 3 4 3" xfId="5348"/>
    <cellStyle name="Normal 3 3 3 3 3 5" xfId="5349"/>
    <cellStyle name="Normal 3 3 3 3 3 5 2" xfId="5350"/>
    <cellStyle name="Normal 3 3 3 3 3 6" xfId="5351"/>
    <cellStyle name="Normal 3 3 3 3 3 6 2" xfId="5352"/>
    <cellStyle name="Normal 3 3 3 3 3 7" xfId="5353"/>
    <cellStyle name="Normal 3 3 3 3 4" xfId="5354"/>
    <cellStyle name="Normal 3 3 3 3 4 2" xfId="5355"/>
    <cellStyle name="Normal 3 3 3 3 4 2 2" xfId="5356"/>
    <cellStyle name="Normal 3 3 3 3 4 2 2 2" xfId="5357"/>
    <cellStyle name="Normal 3 3 3 3 4 2 3" xfId="5358"/>
    <cellStyle name="Normal 3 3 3 3 4 2 3 2" xfId="5359"/>
    <cellStyle name="Normal 3 3 3 3 4 2 4" xfId="5360"/>
    <cellStyle name="Normal 3 3 3 3 4 3" xfId="5361"/>
    <cellStyle name="Normal 3 3 3 3 4 3 2" xfId="5362"/>
    <cellStyle name="Normal 3 3 3 3 4 3 3" xfId="5363"/>
    <cellStyle name="Normal 3 3 3 3 4 4" xfId="5364"/>
    <cellStyle name="Normal 3 3 3 3 4 4 2" xfId="5365"/>
    <cellStyle name="Normal 3 3 3 3 4 5" xfId="5366"/>
    <cellStyle name="Normal 3 3 3 3 4 5 2" xfId="5367"/>
    <cellStyle name="Normal 3 3 3 3 4 6" xfId="5368"/>
    <cellStyle name="Normal 3 3 3 3 5" xfId="5369"/>
    <cellStyle name="Normal 3 3 3 3 5 2" xfId="5370"/>
    <cellStyle name="Normal 3 3 3 3 5 2 2" xfId="5371"/>
    <cellStyle name="Normal 3 3 3 3 5 3" xfId="5372"/>
    <cellStyle name="Normal 3 3 3 3 5 3 2" xfId="5373"/>
    <cellStyle name="Normal 3 3 3 3 5 4" xfId="5374"/>
    <cellStyle name="Normal 3 3 3 3 6" xfId="5375"/>
    <cellStyle name="Normal 3 3 3 3 6 2" xfId="5376"/>
    <cellStyle name="Normal 3 3 3 3 6 2 2" xfId="5377"/>
    <cellStyle name="Normal 3 3 3 3 6 3" xfId="5378"/>
    <cellStyle name="Normal 3 3 3 3 6 3 2" xfId="5379"/>
    <cellStyle name="Normal 3 3 3 3 6 4" xfId="5380"/>
    <cellStyle name="Normal 3 3 3 3 7" xfId="5381"/>
    <cellStyle name="Normal 3 3 3 3 7 2" xfId="5382"/>
    <cellStyle name="Normal 3 3 3 3 7 3" xfId="5383"/>
    <cellStyle name="Normal 3 3 3 3 8" xfId="5384"/>
    <cellStyle name="Normal 3 3 3 3 8 2" xfId="5385"/>
    <cellStyle name="Normal 3 3 3 3 9" xfId="5386"/>
    <cellStyle name="Normal 3 3 3 3 9 2" xfId="5387"/>
    <cellStyle name="Normal 3 3 3 4" xfId="5388"/>
    <cellStyle name="Normal 3 3 3 4 2" xfId="5389"/>
    <cellStyle name="Normal 3 3 3 4 2 2" xfId="5390"/>
    <cellStyle name="Normal 3 3 3 4 2 2 2" xfId="5391"/>
    <cellStyle name="Normal 3 3 3 4 2 2 2 2" xfId="5392"/>
    <cellStyle name="Normal 3 3 3 4 2 2 2 3" xfId="5393"/>
    <cellStyle name="Normal 3 3 3 4 2 2 3" xfId="5394"/>
    <cellStyle name="Normal 3 3 3 4 2 2 3 2" xfId="5395"/>
    <cellStyle name="Normal 3 3 3 4 2 2 4" xfId="5396"/>
    <cellStyle name="Normal 3 3 3 4 2 2 4 2" xfId="5397"/>
    <cellStyle name="Normal 3 3 3 4 2 2 5" xfId="5398"/>
    <cellStyle name="Normal 3 3 3 4 2 3" xfId="5399"/>
    <cellStyle name="Normal 3 3 3 4 2 3 2" xfId="5400"/>
    <cellStyle name="Normal 3 3 3 4 2 3 2 2" xfId="5401"/>
    <cellStyle name="Normal 3 3 3 4 2 3 3" xfId="5402"/>
    <cellStyle name="Normal 3 3 3 4 2 3 3 2" xfId="5403"/>
    <cellStyle name="Normal 3 3 3 4 2 3 4" xfId="5404"/>
    <cellStyle name="Normal 3 3 3 4 2 4" xfId="5405"/>
    <cellStyle name="Normal 3 3 3 4 2 4 2" xfId="5406"/>
    <cellStyle name="Normal 3 3 3 4 2 4 3" xfId="5407"/>
    <cellStyle name="Normal 3 3 3 4 2 5" xfId="5408"/>
    <cellStyle name="Normal 3 3 3 4 2 5 2" xfId="5409"/>
    <cellStyle name="Normal 3 3 3 4 2 6" xfId="5410"/>
    <cellStyle name="Normal 3 3 3 4 2 6 2" xfId="5411"/>
    <cellStyle name="Normal 3 3 3 4 2 7" xfId="5412"/>
    <cellStyle name="Normal 3 3 3 4 3" xfId="5413"/>
    <cellStyle name="Normal 3 3 3 4 3 2" xfId="5414"/>
    <cellStyle name="Normal 3 3 3 4 3 2 2" xfId="5415"/>
    <cellStyle name="Normal 3 3 3 4 3 2 3" xfId="5416"/>
    <cellStyle name="Normal 3 3 3 4 3 3" xfId="5417"/>
    <cellStyle name="Normal 3 3 3 4 3 3 2" xfId="5418"/>
    <cellStyle name="Normal 3 3 3 4 3 4" xfId="5419"/>
    <cellStyle name="Normal 3 3 3 4 3 4 2" xfId="5420"/>
    <cellStyle name="Normal 3 3 3 4 3 5" xfId="5421"/>
    <cellStyle name="Normal 3 3 3 4 4" xfId="5422"/>
    <cellStyle name="Normal 3 3 3 4 4 2" xfId="5423"/>
    <cellStyle name="Normal 3 3 3 4 4 2 2" xfId="5424"/>
    <cellStyle name="Normal 3 3 3 4 4 3" xfId="5425"/>
    <cellStyle name="Normal 3 3 3 4 4 3 2" xfId="5426"/>
    <cellStyle name="Normal 3 3 3 4 4 4" xfId="5427"/>
    <cellStyle name="Normal 3 3 3 4 5" xfId="5428"/>
    <cellStyle name="Normal 3 3 3 4 5 2" xfId="5429"/>
    <cellStyle name="Normal 3 3 3 4 5 3" xfId="5430"/>
    <cellStyle name="Normal 3 3 3 4 6" xfId="5431"/>
    <cellStyle name="Normal 3 3 3 4 6 2" xfId="5432"/>
    <cellStyle name="Normal 3 3 3 4 7" xfId="5433"/>
    <cellStyle name="Normal 3 3 3 4 7 2" xfId="5434"/>
    <cellStyle name="Normal 3 3 3 4 8" xfId="5435"/>
    <cellStyle name="Normal 3 3 3 5" xfId="5436"/>
    <cellStyle name="Normal 3 3 3 5 2" xfId="5437"/>
    <cellStyle name="Normal 3 3 3 5 2 2" xfId="5438"/>
    <cellStyle name="Normal 3 3 3 5 2 2 2" xfId="5439"/>
    <cellStyle name="Normal 3 3 3 5 2 2 3" xfId="5440"/>
    <cellStyle name="Normal 3 3 3 5 2 3" xfId="5441"/>
    <cellStyle name="Normal 3 3 3 5 2 3 2" xfId="5442"/>
    <cellStyle name="Normal 3 3 3 5 2 4" xfId="5443"/>
    <cellStyle name="Normal 3 3 3 5 2 4 2" xfId="5444"/>
    <cellStyle name="Normal 3 3 3 5 2 5" xfId="5445"/>
    <cellStyle name="Normal 3 3 3 5 3" xfId="5446"/>
    <cellStyle name="Normal 3 3 3 5 3 2" xfId="5447"/>
    <cellStyle name="Normal 3 3 3 5 3 2 2" xfId="5448"/>
    <cellStyle name="Normal 3 3 3 5 3 3" xfId="5449"/>
    <cellStyle name="Normal 3 3 3 5 3 3 2" xfId="5450"/>
    <cellStyle name="Normal 3 3 3 5 3 4" xfId="5451"/>
    <cellStyle name="Normal 3 3 3 5 4" xfId="5452"/>
    <cellStyle name="Normal 3 3 3 5 4 2" xfId="5453"/>
    <cellStyle name="Normal 3 3 3 5 4 3" xfId="5454"/>
    <cellStyle name="Normal 3 3 3 5 5" xfId="5455"/>
    <cellStyle name="Normal 3 3 3 5 5 2" xfId="5456"/>
    <cellStyle name="Normal 3 3 3 5 6" xfId="5457"/>
    <cellStyle name="Normal 3 3 3 5 6 2" xfId="5458"/>
    <cellStyle name="Normal 3 3 3 5 7" xfId="5459"/>
    <cellStyle name="Normal 3 3 3 6" xfId="5460"/>
    <cellStyle name="Normal 3 3 3 6 2" xfId="5461"/>
    <cellStyle name="Normal 3 3 3 6 2 2" xfId="5462"/>
    <cellStyle name="Normal 3 3 3 6 2 2 2" xfId="5463"/>
    <cellStyle name="Normal 3 3 3 6 2 2 3" xfId="5464"/>
    <cellStyle name="Normal 3 3 3 6 2 3" xfId="5465"/>
    <cellStyle name="Normal 3 3 3 6 2 3 2" xfId="5466"/>
    <cellStyle name="Normal 3 3 3 6 2 4" xfId="5467"/>
    <cellStyle name="Normal 3 3 3 6 2 4 2" xfId="5468"/>
    <cellStyle name="Normal 3 3 3 6 2 5" xfId="5469"/>
    <cellStyle name="Normal 3 3 3 6 3" xfId="5470"/>
    <cellStyle name="Normal 3 3 3 6 3 2" xfId="5471"/>
    <cellStyle name="Normal 3 3 3 6 3 2 2" xfId="5472"/>
    <cellStyle name="Normal 3 3 3 6 3 3" xfId="5473"/>
    <cellStyle name="Normal 3 3 3 6 3 3 2" xfId="5474"/>
    <cellStyle name="Normal 3 3 3 6 3 4" xfId="5475"/>
    <cellStyle name="Normal 3 3 3 6 4" xfId="5476"/>
    <cellStyle name="Normal 3 3 3 6 4 2" xfId="5477"/>
    <cellStyle name="Normal 3 3 3 6 4 3" xfId="5478"/>
    <cellStyle name="Normal 3 3 3 6 5" xfId="5479"/>
    <cellStyle name="Normal 3 3 3 6 5 2" xfId="5480"/>
    <cellStyle name="Normal 3 3 3 6 6" xfId="5481"/>
    <cellStyle name="Normal 3 3 3 6 6 2" xfId="5482"/>
    <cellStyle name="Normal 3 3 3 6 7" xfId="5483"/>
    <cellStyle name="Normal 3 3 3 7" xfId="5484"/>
    <cellStyle name="Normal 3 3 3 7 2" xfId="5485"/>
    <cellStyle name="Normal 3 3 3 7 2 2" xfId="5486"/>
    <cellStyle name="Normal 3 3 3 7 2 2 2" xfId="5487"/>
    <cellStyle name="Normal 3 3 3 7 2 3" xfId="5488"/>
    <cellStyle name="Normal 3 3 3 7 2 3 2" xfId="5489"/>
    <cellStyle name="Normal 3 3 3 7 2 4" xfId="5490"/>
    <cellStyle name="Normal 3 3 3 7 3" xfId="5491"/>
    <cellStyle name="Normal 3 3 3 7 3 2" xfId="5492"/>
    <cellStyle name="Normal 3 3 3 7 3 3" xfId="5493"/>
    <cellStyle name="Normal 3 3 3 7 4" xfId="5494"/>
    <cellStyle name="Normal 3 3 3 7 4 2" xfId="5495"/>
    <cellStyle name="Normal 3 3 3 7 5" xfId="5496"/>
    <cellStyle name="Normal 3 3 3 7 5 2" xfId="5497"/>
    <cellStyle name="Normal 3 3 3 7 6" xfId="5498"/>
    <cellStyle name="Normal 3 3 3 8" xfId="5499"/>
    <cellStyle name="Normal 3 3 3 8 2" xfId="5500"/>
    <cellStyle name="Normal 3 3 3 8 2 2" xfId="5501"/>
    <cellStyle name="Normal 3 3 3 8 3" xfId="5502"/>
    <cellStyle name="Normal 3 3 3 8 3 2" xfId="5503"/>
    <cellStyle name="Normal 3 3 3 8 4" xfId="5504"/>
    <cellStyle name="Normal 3 3 3 9" xfId="5505"/>
    <cellStyle name="Normal 3 3 3 9 2" xfId="5506"/>
    <cellStyle name="Normal 3 3 3 9 2 2" xfId="5507"/>
    <cellStyle name="Normal 3 3 3 9 3" xfId="5508"/>
    <cellStyle name="Normal 3 3 3 9 3 2" xfId="5509"/>
    <cellStyle name="Normal 3 3 3 9 4" xfId="5510"/>
    <cellStyle name="Normal 3 3 4" xfId="5511"/>
    <cellStyle name="Normal 3 3 4 10" xfId="5512"/>
    <cellStyle name="Normal 3 3 4 10 2" xfId="5513"/>
    <cellStyle name="Normal 3 3 4 11" xfId="5514"/>
    <cellStyle name="Normal 3 3 4 2" xfId="5515"/>
    <cellStyle name="Normal 3 3 4 2 2" xfId="5516"/>
    <cellStyle name="Normal 3 3 4 2 2 2" xfId="5517"/>
    <cellStyle name="Normal 3 3 4 2 2 2 2" xfId="5518"/>
    <cellStyle name="Normal 3 3 4 2 2 2 2 2" xfId="5519"/>
    <cellStyle name="Normal 3 3 4 2 2 2 2 3" xfId="5520"/>
    <cellStyle name="Normal 3 3 4 2 2 2 3" xfId="5521"/>
    <cellStyle name="Normal 3 3 4 2 2 2 3 2" xfId="5522"/>
    <cellStyle name="Normal 3 3 4 2 2 2 4" xfId="5523"/>
    <cellStyle name="Normal 3 3 4 2 2 2 4 2" xfId="5524"/>
    <cellStyle name="Normal 3 3 4 2 2 2 5" xfId="5525"/>
    <cellStyle name="Normal 3 3 4 2 2 3" xfId="5526"/>
    <cellStyle name="Normal 3 3 4 2 2 3 2" xfId="5527"/>
    <cellStyle name="Normal 3 3 4 2 2 3 2 2" xfId="5528"/>
    <cellStyle name="Normal 3 3 4 2 2 3 3" xfId="5529"/>
    <cellStyle name="Normal 3 3 4 2 2 3 3 2" xfId="5530"/>
    <cellStyle name="Normal 3 3 4 2 2 3 4" xfId="5531"/>
    <cellStyle name="Normal 3 3 4 2 2 4" xfId="5532"/>
    <cellStyle name="Normal 3 3 4 2 2 4 2" xfId="5533"/>
    <cellStyle name="Normal 3 3 4 2 2 4 3" xfId="5534"/>
    <cellStyle name="Normal 3 3 4 2 2 5" xfId="5535"/>
    <cellStyle name="Normal 3 3 4 2 2 5 2" xfId="5536"/>
    <cellStyle name="Normal 3 3 4 2 2 6" xfId="5537"/>
    <cellStyle name="Normal 3 3 4 2 2 6 2" xfId="5538"/>
    <cellStyle name="Normal 3 3 4 2 2 7" xfId="5539"/>
    <cellStyle name="Normal 3 3 4 2 3" xfId="5540"/>
    <cellStyle name="Normal 3 3 4 2 3 2" xfId="5541"/>
    <cellStyle name="Normal 3 3 4 2 3 2 2" xfId="5542"/>
    <cellStyle name="Normal 3 3 4 2 3 2 3" xfId="5543"/>
    <cellStyle name="Normal 3 3 4 2 3 3" xfId="5544"/>
    <cellStyle name="Normal 3 3 4 2 3 3 2" xfId="5545"/>
    <cellStyle name="Normal 3 3 4 2 3 4" xfId="5546"/>
    <cellStyle name="Normal 3 3 4 2 3 4 2" xfId="5547"/>
    <cellStyle name="Normal 3 3 4 2 3 5" xfId="5548"/>
    <cellStyle name="Normal 3 3 4 2 4" xfId="5549"/>
    <cellStyle name="Normal 3 3 4 2 4 2" xfId="5550"/>
    <cellStyle name="Normal 3 3 4 2 4 2 2" xfId="5551"/>
    <cellStyle name="Normal 3 3 4 2 4 3" xfId="5552"/>
    <cellStyle name="Normal 3 3 4 2 4 3 2" xfId="5553"/>
    <cellStyle name="Normal 3 3 4 2 4 4" xfId="5554"/>
    <cellStyle name="Normal 3 3 4 2 5" xfId="5555"/>
    <cellStyle name="Normal 3 3 4 2 5 2" xfId="5556"/>
    <cellStyle name="Normal 3 3 4 2 5 3" xfId="5557"/>
    <cellStyle name="Normal 3 3 4 2 6" xfId="5558"/>
    <cellStyle name="Normal 3 3 4 2 6 2" xfId="5559"/>
    <cellStyle name="Normal 3 3 4 2 7" xfId="5560"/>
    <cellStyle name="Normal 3 3 4 2 7 2" xfId="5561"/>
    <cellStyle name="Normal 3 3 4 2 8" xfId="5562"/>
    <cellStyle name="Normal 3 3 4 3" xfId="5563"/>
    <cellStyle name="Normal 3 3 4 3 2" xfId="5564"/>
    <cellStyle name="Normal 3 3 4 3 2 2" xfId="5565"/>
    <cellStyle name="Normal 3 3 4 3 2 2 2" xfId="5566"/>
    <cellStyle name="Normal 3 3 4 3 2 2 3" xfId="5567"/>
    <cellStyle name="Normal 3 3 4 3 2 3" xfId="5568"/>
    <cellStyle name="Normal 3 3 4 3 2 3 2" xfId="5569"/>
    <cellStyle name="Normal 3 3 4 3 2 4" xfId="5570"/>
    <cellStyle name="Normal 3 3 4 3 2 4 2" xfId="5571"/>
    <cellStyle name="Normal 3 3 4 3 2 5" xfId="5572"/>
    <cellStyle name="Normal 3 3 4 3 3" xfId="5573"/>
    <cellStyle name="Normal 3 3 4 3 3 2" xfId="5574"/>
    <cellStyle name="Normal 3 3 4 3 3 2 2" xfId="5575"/>
    <cellStyle name="Normal 3 3 4 3 3 3" xfId="5576"/>
    <cellStyle name="Normal 3 3 4 3 3 3 2" xfId="5577"/>
    <cellStyle name="Normal 3 3 4 3 3 4" xfId="5578"/>
    <cellStyle name="Normal 3 3 4 3 4" xfId="5579"/>
    <cellStyle name="Normal 3 3 4 3 4 2" xfId="5580"/>
    <cellStyle name="Normal 3 3 4 3 4 3" xfId="5581"/>
    <cellStyle name="Normal 3 3 4 3 5" xfId="5582"/>
    <cellStyle name="Normal 3 3 4 3 5 2" xfId="5583"/>
    <cellStyle name="Normal 3 3 4 3 6" xfId="5584"/>
    <cellStyle name="Normal 3 3 4 3 6 2" xfId="5585"/>
    <cellStyle name="Normal 3 3 4 3 7" xfId="5586"/>
    <cellStyle name="Normal 3 3 4 4" xfId="5587"/>
    <cellStyle name="Normal 3 3 4 4 2" xfId="5588"/>
    <cellStyle name="Normal 3 3 4 4 2 2" xfId="5589"/>
    <cellStyle name="Normal 3 3 4 4 2 2 2" xfId="5590"/>
    <cellStyle name="Normal 3 3 4 4 2 2 3" xfId="5591"/>
    <cellStyle name="Normal 3 3 4 4 2 3" xfId="5592"/>
    <cellStyle name="Normal 3 3 4 4 2 3 2" xfId="5593"/>
    <cellStyle name="Normal 3 3 4 4 2 4" xfId="5594"/>
    <cellStyle name="Normal 3 3 4 4 2 4 2" xfId="5595"/>
    <cellStyle name="Normal 3 3 4 4 2 5" xfId="5596"/>
    <cellStyle name="Normal 3 3 4 4 3" xfId="5597"/>
    <cellStyle name="Normal 3 3 4 4 3 2" xfId="5598"/>
    <cellStyle name="Normal 3 3 4 4 3 2 2" xfId="5599"/>
    <cellStyle name="Normal 3 3 4 4 3 3" xfId="5600"/>
    <cellStyle name="Normal 3 3 4 4 3 3 2" xfId="5601"/>
    <cellStyle name="Normal 3 3 4 4 3 4" xfId="5602"/>
    <cellStyle name="Normal 3 3 4 4 4" xfId="5603"/>
    <cellStyle name="Normal 3 3 4 4 4 2" xfId="5604"/>
    <cellStyle name="Normal 3 3 4 4 4 3" xfId="5605"/>
    <cellStyle name="Normal 3 3 4 4 5" xfId="5606"/>
    <cellStyle name="Normal 3 3 4 4 5 2" xfId="5607"/>
    <cellStyle name="Normal 3 3 4 4 6" xfId="5608"/>
    <cellStyle name="Normal 3 3 4 4 6 2" xfId="5609"/>
    <cellStyle name="Normal 3 3 4 4 7" xfId="5610"/>
    <cellStyle name="Normal 3 3 4 5" xfId="5611"/>
    <cellStyle name="Normal 3 3 4 5 2" xfId="5612"/>
    <cellStyle name="Normal 3 3 4 5 2 2" xfId="5613"/>
    <cellStyle name="Normal 3 3 4 5 2 2 2" xfId="5614"/>
    <cellStyle name="Normal 3 3 4 5 2 3" xfId="5615"/>
    <cellStyle name="Normal 3 3 4 5 2 3 2" xfId="5616"/>
    <cellStyle name="Normal 3 3 4 5 2 4" xfId="5617"/>
    <cellStyle name="Normal 3 3 4 5 3" xfId="5618"/>
    <cellStyle name="Normal 3 3 4 5 3 2" xfId="5619"/>
    <cellStyle name="Normal 3 3 4 5 3 3" xfId="5620"/>
    <cellStyle name="Normal 3 3 4 5 4" xfId="5621"/>
    <cellStyle name="Normal 3 3 4 5 4 2" xfId="5622"/>
    <cellStyle name="Normal 3 3 4 5 5" xfId="5623"/>
    <cellStyle name="Normal 3 3 4 5 5 2" xfId="5624"/>
    <cellStyle name="Normal 3 3 4 5 6" xfId="5625"/>
    <cellStyle name="Normal 3 3 4 6" xfId="5626"/>
    <cellStyle name="Normal 3 3 4 6 2" xfId="5627"/>
    <cellStyle name="Normal 3 3 4 6 2 2" xfId="5628"/>
    <cellStyle name="Normal 3 3 4 6 3" xfId="5629"/>
    <cellStyle name="Normal 3 3 4 6 3 2" xfId="5630"/>
    <cellStyle name="Normal 3 3 4 6 4" xfId="5631"/>
    <cellStyle name="Normal 3 3 4 7" xfId="5632"/>
    <cellStyle name="Normal 3 3 4 7 2" xfId="5633"/>
    <cellStyle name="Normal 3 3 4 7 2 2" xfId="5634"/>
    <cellStyle name="Normal 3 3 4 7 3" xfId="5635"/>
    <cellStyle name="Normal 3 3 4 7 3 2" xfId="5636"/>
    <cellStyle name="Normal 3 3 4 7 4" xfId="5637"/>
    <cellStyle name="Normal 3 3 4 8" xfId="5638"/>
    <cellStyle name="Normal 3 3 4 8 2" xfId="5639"/>
    <cellStyle name="Normal 3 3 4 8 3" xfId="5640"/>
    <cellStyle name="Normal 3 3 4 9" xfId="5641"/>
    <cellStyle name="Normal 3 3 4 9 2" xfId="5642"/>
    <cellStyle name="Normal 3 3 5" xfId="5643"/>
    <cellStyle name="Normal 3 3 5 10" xfId="5644"/>
    <cellStyle name="Normal 3 3 5 10 2" xfId="5645"/>
    <cellStyle name="Normal 3 3 5 11" xfId="5646"/>
    <cellStyle name="Normal 3 3 5 2" xfId="5647"/>
    <cellStyle name="Normal 3 3 5 2 2" xfId="5648"/>
    <cellStyle name="Normal 3 3 5 2 2 2" xfId="5649"/>
    <cellStyle name="Normal 3 3 5 2 2 2 2" xfId="5650"/>
    <cellStyle name="Normal 3 3 5 2 2 2 2 2" xfId="5651"/>
    <cellStyle name="Normal 3 3 5 2 2 2 2 3" xfId="5652"/>
    <cellStyle name="Normal 3 3 5 2 2 2 3" xfId="5653"/>
    <cellStyle name="Normal 3 3 5 2 2 2 3 2" xfId="5654"/>
    <cellStyle name="Normal 3 3 5 2 2 2 4" xfId="5655"/>
    <cellStyle name="Normal 3 3 5 2 2 2 4 2" xfId="5656"/>
    <cellStyle name="Normal 3 3 5 2 2 2 5" xfId="5657"/>
    <cellStyle name="Normal 3 3 5 2 2 3" xfId="5658"/>
    <cellStyle name="Normal 3 3 5 2 2 3 2" xfId="5659"/>
    <cellStyle name="Normal 3 3 5 2 2 3 2 2" xfId="5660"/>
    <cellStyle name="Normal 3 3 5 2 2 3 3" xfId="5661"/>
    <cellStyle name="Normal 3 3 5 2 2 3 3 2" xfId="5662"/>
    <cellStyle name="Normal 3 3 5 2 2 3 4" xfId="5663"/>
    <cellStyle name="Normal 3 3 5 2 2 4" xfId="5664"/>
    <cellStyle name="Normal 3 3 5 2 2 4 2" xfId="5665"/>
    <cellStyle name="Normal 3 3 5 2 2 4 3" xfId="5666"/>
    <cellStyle name="Normal 3 3 5 2 2 5" xfId="5667"/>
    <cellStyle name="Normal 3 3 5 2 2 5 2" xfId="5668"/>
    <cellStyle name="Normal 3 3 5 2 2 6" xfId="5669"/>
    <cellStyle name="Normal 3 3 5 2 2 6 2" xfId="5670"/>
    <cellStyle name="Normal 3 3 5 2 2 7" xfId="5671"/>
    <cellStyle name="Normal 3 3 5 2 3" xfId="5672"/>
    <cellStyle name="Normal 3 3 5 2 3 2" xfId="5673"/>
    <cellStyle name="Normal 3 3 5 2 3 2 2" xfId="5674"/>
    <cellStyle name="Normal 3 3 5 2 3 2 3" xfId="5675"/>
    <cellStyle name="Normal 3 3 5 2 3 3" xfId="5676"/>
    <cellStyle name="Normal 3 3 5 2 3 3 2" xfId="5677"/>
    <cellStyle name="Normal 3 3 5 2 3 4" xfId="5678"/>
    <cellStyle name="Normal 3 3 5 2 3 4 2" xfId="5679"/>
    <cellStyle name="Normal 3 3 5 2 3 5" xfId="5680"/>
    <cellStyle name="Normal 3 3 5 2 4" xfId="5681"/>
    <cellStyle name="Normal 3 3 5 2 4 2" xfId="5682"/>
    <cellStyle name="Normal 3 3 5 2 4 2 2" xfId="5683"/>
    <cellStyle name="Normal 3 3 5 2 4 3" xfId="5684"/>
    <cellStyle name="Normal 3 3 5 2 4 3 2" xfId="5685"/>
    <cellStyle name="Normal 3 3 5 2 4 4" xfId="5686"/>
    <cellStyle name="Normal 3 3 5 2 5" xfId="5687"/>
    <cellStyle name="Normal 3 3 5 2 5 2" xfId="5688"/>
    <cellStyle name="Normal 3 3 5 2 5 3" xfId="5689"/>
    <cellStyle name="Normal 3 3 5 2 6" xfId="5690"/>
    <cellStyle name="Normal 3 3 5 2 6 2" xfId="5691"/>
    <cellStyle name="Normal 3 3 5 2 7" xfId="5692"/>
    <cellStyle name="Normal 3 3 5 2 7 2" xfId="5693"/>
    <cellStyle name="Normal 3 3 5 2 8" xfId="5694"/>
    <cellStyle name="Normal 3 3 5 3" xfId="5695"/>
    <cellStyle name="Normal 3 3 5 3 2" xfId="5696"/>
    <cellStyle name="Normal 3 3 5 3 2 2" xfId="5697"/>
    <cellStyle name="Normal 3 3 5 3 2 2 2" xfId="5698"/>
    <cellStyle name="Normal 3 3 5 3 2 2 3" xfId="5699"/>
    <cellStyle name="Normal 3 3 5 3 2 3" xfId="5700"/>
    <cellStyle name="Normal 3 3 5 3 2 3 2" xfId="5701"/>
    <cellStyle name="Normal 3 3 5 3 2 4" xfId="5702"/>
    <cellStyle name="Normal 3 3 5 3 2 4 2" xfId="5703"/>
    <cellStyle name="Normal 3 3 5 3 2 5" xfId="5704"/>
    <cellStyle name="Normal 3 3 5 3 3" xfId="5705"/>
    <cellStyle name="Normal 3 3 5 3 3 2" xfId="5706"/>
    <cellStyle name="Normal 3 3 5 3 3 2 2" xfId="5707"/>
    <cellStyle name="Normal 3 3 5 3 3 3" xfId="5708"/>
    <cellStyle name="Normal 3 3 5 3 3 3 2" xfId="5709"/>
    <cellStyle name="Normal 3 3 5 3 3 4" xfId="5710"/>
    <cellStyle name="Normal 3 3 5 3 4" xfId="5711"/>
    <cellStyle name="Normal 3 3 5 3 4 2" xfId="5712"/>
    <cellStyle name="Normal 3 3 5 3 4 3" xfId="5713"/>
    <cellStyle name="Normal 3 3 5 3 5" xfId="5714"/>
    <cellStyle name="Normal 3 3 5 3 5 2" xfId="5715"/>
    <cellStyle name="Normal 3 3 5 3 6" xfId="5716"/>
    <cellStyle name="Normal 3 3 5 3 6 2" xfId="5717"/>
    <cellStyle name="Normal 3 3 5 3 7" xfId="5718"/>
    <cellStyle name="Normal 3 3 5 4" xfId="5719"/>
    <cellStyle name="Normal 3 3 5 4 2" xfId="5720"/>
    <cellStyle name="Normal 3 3 5 4 2 2" xfId="5721"/>
    <cellStyle name="Normal 3 3 5 4 2 2 2" xfId="5722"/>
    <cellStyle name="Normal 3 3 5 4 2 2 3" xfId="5723"/>
    <cellStyle name="Normal 3 3 5 4 2 3" xfId="5724"/>
    <cellStyle name="Normal 3 3 5 4 2 3 2" xfId="5725"/>
    <cellStyle name="Normal 3 3 5 4 2 4" xfId="5726"/>
    <cellStyle name="Normal 3 3 5 4 2 4 2" xfId="5727"/>
    <cellStyle name="Normal 3 3 5 4 2 5" xfId="5728"/>
    <cellStyle name="Normal 3 3 5 4 3" xfId="5729"/>
    <cellStyle name="Normal 3 3 5 4 3 2" xfId="5730"/>
    <cellStyle name="Normal 3 3 5 4 3 2 2" xfId="5731"/>
    <cellStyle name="Normal 3 3 5 4 3 3" xfId="5732"/>
    <cellStyle name="Normal 3 3 5 4 3 3 2" xfId="5733"/>
    <cellStyle name="Normal 3 3 5 4 3 4" xfId="5734"/>
    <cellStyle name="Normal 3 3 5 4 4" xfId="5735"/>
    <cellStyle name="Normal 3 3 5 4 4 2" xfId="5736"/>
    <cellStyle name="Normal 3 3 5 4 4 3" xfId="5737"/>
    <cellStyle name="Normal 3 3 5 4 5" xfId="5738"/>
    <cellStyle name="Normal 3 3 5 4 5 2" xfId="5739"/>
    <cellStyle name="Normal 3 3 5 4 6" xfId="5740"/>
    <cellStyle name="Normal 3 3 5 4 6 2" xfId="5741"/>
    <cellStyle name="Normal 3 3 5 4 7" xfId="5742"/>
    <cellStyle name="Normal 3 3 5 5" xfId="5743"/>
    <cellStyle name="Normal 3 3 5 5 2" xfId="5744"/>
    <cellStyle name="Normal 3 3 5 5 2 2" xfId="5745"/>
    <cellStyle name="Normal 3 3 5 5 2 2 2" xfId="5746"/>
    <cellStyle name="Normal 3 3 5 5 2 3" xfId="5747"/>
    <cellStyle name="Normal 3 3 5 5 2 3 2" xfId="5748"/>
    <cellStyle name="Normal 3 3 5 5 2 4" xfId="5749"/>
    <cellStyle name="Normal 3 3 5 5 3" xfId="5750"/>
    <cellStyle name="Normal 3 3 5 5 3 2" xfId="5751"/>
    <cellStyle name="Normal 3 3 5 5 3 3" xfId="5752"/>
    <cellStyle name="Normal 3 3 5 5 4" xfId="5753"/>
    <cellStyle name="Normal 3 3 5 5 4 2" xfId="5754"/>
    <cellStyle name="Normal 3 3 5 5 5" xfId="5755"/>
    <cellStyle name="Normal 3 3 5 5 5 2" xfId="5756"/>
    <cellStyle name="Normal 3 3 5 5 6" xfId="5757"/>
    <cellStyle name="Normal 3 3 5 6" xfId="5758"/>
    <cellStyle name="Normal 3 3 5 6 2" xfId="5759"/>
    <cellStyle name="Normal 3 3 5 6 2 2" xfId="5760"/>
    <cellStyle name="Normal 3 3 5 6 3" xfId="5761"/>
    <cellStyle name="Normal 3 3 5 6 3 2" xfId="5762"/>
    <cellStyle name="Normal 3 3 5 6 4" xfId="5763"/>
    <cellStyle name="Normal 3 3 5 7" xfId="5764"/>
    <cellStyle name="Normal 3 3 5 7 2" xfId="5765"/>
    <cellStyle name="Normal 3 3 5 7 2 2" xfId="5766"/>
    <cellStyle name="Normal 3 3 5 7 3" xfId="5767"/>
    <cellStyle name="Normal 3 3 5 7 3 2" xfId="5768"/>
    <cellStyle name="Normal 3 3 5 7 4" xfId="5769"/>
    <cellStyle name="Normal 3 3 5 8" xfId="5770"/>
    <cellStyle name="Normal 3 3 5 8 2" xfId="5771"/>
    <cellStyle name="Normal 3 3 5 8 3" xfId="5772"/>
    <cellStyle name="Normal 3 3 5 9" xfId="5773"/>
    <cellStyle name="Normal 3 3 5 9 2" xfId="5774"/>
    <cellStyle name="Normal 3 3 6" xfId="5775"/>
    <cellStyle name="Normal 3 3 6 10" xfId="5776"/>
    <cellStyle name="Normal 3 3 6 2" xfId="5777"/>
    <cellStyle name="Normal 3 3 6 2 2" xfId="5778"/>
    <cellStyle name="Normal 3 3 6 2 2 2" xfId="5779"/>
    <cellStyle name="Normal 3 3 6 2 2 2 2" xfId="5780"/>
    <cellStyle name="Normal 3 3 6 2 2 2 3" xfId="5781"/>
    <cellStyle name="Normal 3 3 6 2 2 3" xfId="5782"/>
    <cellStyle name="Normal 3 3 6 2 2 3 2" xfId="5783"/>
    <cellStyle name="Normal 3 3 6 2 2 4" xfId="5784"/>
    <cellStyle name="Normal 3 3 6 2 2 4 2" xfId="5785"/>
    <cellStyle name="Normal 3 3 6 2 2 5" xfId="5786"/>
    <cellStyle name="Normal 3 3 6 2 3" xfId="5787"/>
    <cellStyle name="Normal 3 3 6 2 3 2" xfId="5788"/>
    <cellStyle name="Normal 3 3 6 2 3 2 2" xfId="5789"/>
    <cellStyle name="Normal 3 3 6 2 3 3" xfId="5790"/>
    <cellStyle name="Normal 3 3 6 2 3 3 2" xfId="5791"/>
    <cellStyle name="Normal 3 3 6 2 3 4" xfId="5792"/>
    <cellStyle name="Normal 3 3 6 2 4" xfId="5793"/>
    <cellStyle name="Normal 3 3 6 2 4 2" xfId="5794"/>
    <cellStyle name="Normal 3 3 6 2 4 3" xfId="5795"/>
    <cellStyle name="Normal 3 3 6 2 5" xfId="5796"/>
    <cellStyle name="Normal 3 3 6 2 5 2" xfId="5797"/>
    <cellStyle name="Normal 3 3 6 2 6" xfId="5798"/>
    <cellStyle name="Normal 3 3 6 2 6 2" xfId="5799"/>
    <cellStyle name="Normal 3 3 6 2 7" xfId="5800"/>
    <cellStyle name="Normal 3 3 6 3" xfId="5801"/>
    <cellStyle name="Normal 3 3 6 3 2" xfId="5802"/>
    <cellStyle name="Normal 3 3 6 3 2 2" xfId="5803"/>
    <cellStyle name="Normal 3 3 6 3 2 2 2" xfId="5804"/>
    <cellStyle name="Normal 3 3 6 3 2 2 3" xfId="5805"/>
    <cellStyle name="Normal 3 3 6 3 2 3" xfId="5806"/>
    <cellStyle name="Normal 3 3 6 3 2 3 2" xfId="5807"/>
    <cellStyle name="Normal 3 3 6 3 2 4" xfId="5808"/>
    <cellStyle name="Normal 3 3 6 3 2 4 2" xfId="5809"/>
    <cellStyle name="Normal 3 3 6 3 2 5" xfId="5810"/>
    <cellStyle name="Normal 3 3 6 3 3" xfId="5811"/>
    <cellStyle name="Normal 3 3 6 3 3 2" xfId="5812"/>
    <cellStyle name="Normal 3 3 6 3 3 2 2" xfId="5813"/>
    <cellStyle name="Normal 3 3 6 3 3 3" xfId="5814"/>
    <cellStyle name="Normal 3 3 6 3 3 3 2" xfId="5815"/>
    <cellStyle name="Normal 3 3 6 3 3 4" xfId="5816"/>
    <cellStyle name="Normal 3 3 6 3 4" xfId="5817"/>
    <cellStyle name="Normal 3 3 6 3 4 2" xfId="5818"/>
    <cellStyle name="Normal 3 3 6 3 4 3" xfId="5819"/>
    <cellStyle name="Normal 3 3 6 3 5" xfId="5820"/>
    <cellStyle name="Normal 3 3 6 3 5 2" xfId="5821"/>
    <cellStyle name="Normal 3 3 6 3 6" xfId="5822"/>
    <cellStyle name="Normal 3 3 6 3 6 2" xfId="5823"/>
    <cellStyle name="Normal 3 3 6 3 7" xfId="5824"/>
    <cellStyle name="Normal 3 3 6 4" xfId="5825"/>
    <cellStyle name="Normal 3 3 6 4 2" xfId="5826"/>
    <cellStyle name="Normal 3 3 6 4 2 2" xfId="5827"/>
    <cellStyle name="Normal 3 3 6 4 2 2 2" xfId="5828"/>
    <cellStyle name="Normal 3 3 6 4 2 3" xfId="5829"/>
    <cellStyle name="Normal 3 3 6 4 2 3 2" xfId="5830"/>
    <cellStyle name="Normal 3 3 6 4 2 4" xfId="5831"/>
    <cellStyle name="Normal 3 3 6 4 3" xfId="5832"/>
    <cellStyle name="Normal 3 3 6 4 3 2" xfId="5833"/>
    <cellStyle name="Normal 3 3 6 4 3 3" xfId="5834"/>
    <cellStyle name="Normal 3 3 6 4 4" xfId="5835"/>
    <cellStyle name="Normal 3 3 6 4 4 2" xfId="5836"/>
    <cellStyle name="Normal 3 3 6 4 5" xfId="5837"/>
    <cellStyle name="Normal 3 3 6 4 5 2" xfId="5838"/>
    <cellStyle name="Normal 3 3 6 4 6" xfId="5839"/>
    <cellStyle name="Normal 3 3 6 5" xfId="5840"/>
    <cellStyle name="Normal 3 3 6 5 2" xfId="5841"/>
    <cellStyle name="Normal 3 3 6 5 2 2" xfId="5842"/>
    <cellStyle name="Normal 3 3 6 5 3" xfId="5843"/>
    <cellStyle name="Normal 3 3 6 5 3 2" xfId="5844"/>
    <cellStyle name="Normal 3 3 6 5 4" xfId="5845"/>
    <cellStyle name="Normal 3 3 6 6" xfId="5846"/>
    <cellStyle name="Normal 3 3 6 6 2" xfId="5847"/>
    <cellStyle name="Normal 3 3 6 6 2 2" xfId="5848"/>
    <cellStyle name="Normal 3 3 6 6 3" xfId="5849"/>
    <cellStyle name="Normal 3 3 6 6 3 2" xfId="5850"/>
    <cellStyle name="Normal 3 3 6 6 4" xfId="5851"/>
    <cellStyle name="Normal 3 3 6 7" xfId="5852"/>
    <cellStyle name="Normal 3 3 6 7 2" xfId="5853"/>
    <cellStyle name="Normal 3 3 6 7 3" xfId="5854"/>
    <cellStyle name="Normal 3 3 6 8" xfId="5855"/>
    <cellStyle name="Normal 3 3 6 8 2" xfId="5856"/>
    <cellStyle name="Normal 3 3 6 9" xfId="5857"/>
    <cellStyle name="Normal 3 3 6 9 2" xfId="5858"/>
    <cellStyle name="Normal 3 3 7" xfId="5859"/>
    <cellStyle name="Normal 3 3 7 2" xfId="5860"/>
    <cellStyle name="Normal 3 3 7 2 2" xfId="5861"/>
    <cellStyle name="Normal 3 3 7 2 2 2" xfId="5862"/>
    <cellStyle name="Normal 3 3 7 2 2 2 2" xfId="5863"/>
    <cellStyle name="Normal 3 3 7 2 2 2 3" xfId="5864"/>
    <cellStyle name="Normal 3 3 7 2 2 3" xfId="5865"/>
    <cellStyle name="Normal 3 3 7 2 2 3 2" xfId="5866"/>
    <cellStyle name="Normal 3 3 7 2 2 4" xfId="5867"/>
    <cellStyle name="Normal 3 3 7 2 2 4 2" xfId="5868"/>
    <cellStyle name="Normal 3 3 7 2 2 5" xfId="5869"/>
    <cellStyle name="Normal 3 3 7 2 3" xfId="5870"/>
    <cellStyle name="Normal 3 3 7 2 3 2" xfId="5871"/>
    <cellStyle name="Normal 3 3 7 2 3 2 2" xfId="5872"/>
    <cellStyle name="Normal 3 3 7 2 3 3" xfId="5873"/>
    <cellStyle name="Normal 3 3 7 2 3 3 2" xfId="5874"/>
    <cellStyle name="Normal 3 3 7 2 3 4" xfId="5875"/>
    <cellStyle name="Normal 3 3 7 2 4" xfId="5876"/>
    <cellStyle name="Normal 3 3 7 2 4 2" xfId="5877"/>
    <cellStyle name="Normal 3 3 7 2 4 3" xfId="5878"/>
    <cellStyle name="Normal 3 3 7 2 5" xfId="5879"/>
    <cellStyle name="Normal 3 3 7 2 5 2" xfId="5880"/>
    <cellStyle name="Normal 3 3 7 2 6" xfId="5881"/>
    <cellStyle name="Normal 3 3 7 2 6 2" xfId="5882"/>
    <cellStyle name="Normal 3 3 7 2 7" xfId="5883"/>
    <cellStyle name="Normal 3 3 7 3" xfId="5884"/>
    <cellStyle name="Normal 3 3 7 3 2" xfId="5885"/>
    <cellStyle name="Normal 3 3 7 3 2 2" xfId="5886"/>
    <cellStyle name="Normal 3 3 7 3 2 3" xfId="5887"/>
    <cellStyle name="Normal 3 3 7 3 3" xfId="5888"/>
    <cellStyle name="Normal 3 3 7 3 3 2" xfId="5889"/>
    <cellStyle name="Normal 3 3 7 3 4" xfId="5890"/>
    <cellStyle name="Normal 3 3 7 3 4 2" xfId="5891"/>
    <cellStyle name="Normal 3 3 7 3 5" xfId="5892"/>
    <cellStyle name="Normal 3 3 7 4" xfId="5893"/>
    <cellStyle name="Normal 3 3 7 4 2" xfId="5894"/>
    <cellStyle name="Normal 3 3 7 4 2 2" xfId="5895"/>
    <cellStyle name="Normal 3 3 7 4 3" xfId="5896"/>
    <cellStyle name="Normal 3 3 7 4 3 2" xfId="5897"/>
    <cellStyle name="Normal 3 3 7 4 4" xfId="5898"/>
    <cellStyle name="Normal 3 3 7 5" xfId="5899"/>
    <cellStyle name="Normal 3 3 7 5 2" xfId="5900"/>
    <cellStyle name="Normal 3 3 7 5 3" xfId="5901"/>
    <cellStyle name="Normal 3 3 7 6" xfId="5902"/>
    <cellStyle name="Normal 3 3 7 6 2" xfId="5903"/>
    <cellStyle name="Normal 3 3 7 7" xfId="5904"/>
    <cellStyle name="Normal 3 3 7 7 2" xfId="5905"/>
    <cellStyle name="Normal 3 3 7 8" xfId="5906"/>
    <cellStyle name="Normal 3 3 8" xfId="5907"/>
    <cellStyle name="Normal 3 3 8 2" xfId="5908"/>
    <cellStyle name="Normal 3 3 8 2 2" xfId="5909"/>
    <cellStyle name="Normal 3 3 8 2 2 2" xfId="5910"/>
    <cellStyle name="Normal 3 3 8 2 2 3" xfId="5911"/>
    <cellStyle name="Normal 3 3 8 2 3" xfId="5912"/>
    <cellStyle name="Normal 3 3 8 2 3 2" xfId="5913"/>
    <cellStyle name="Normal 3 3 8 2 4" xfId="5914"/>
    <cellStyle name="Normal 3 3 8 2 4 2" xfId="5915"/>
    <cellStyle name="Normal 3 3 8 2 5" xfId="5916"/>
    <cellStyle name="Normal 3 3 8 3" xfId="5917"/>
    <cellStyle name="Normal 3 3 8 3 2" xfId="5918"/>
    <cellStyle name="Normal 3 3 8 3 2 2" xfId="5919"/>
    <cellStyle name="Normal 3 3 8 3 3" xfId="5920"/>
    <cellStyle name="Normal 3 3 8 3 3 2" xfId="5921"/>
    <cellStyle name="Normal 3 3 8 3 4" xfId="5922"/>
    <cellStyle name="Normal 3 3 8 4" xfId="5923"/>
    <cellStyle name="Normal 3 3 8 4 2" xfId="5924"/>
    <cellStyle name="Normal 3 3 8 4 3" xfId="5925"/>
    <cellStyle name="Normal 3 3 8 5" xfId="5926"/>
    <cellStyle name="Normal 3 3 8 5 2" xfId="5927"/>
    <cellStyle name="Normal 3 3 8 6" xfId="5928"/>
    <cellStyle name="Normal 3 3 8 6 2" xfId="5929"/>
    <cellStyle name="Normal 3 3 8 7" xfId="5930"/>
    <cellStyle name="Normal 3 3 9" xfId="5931"/>
    <cellStyle name="Normal 3 3 9 2" xfId="5932"/>
    <cellStyle name="Normal 3 3 9 2 2" xfId="5933"/>
    <cellStyle name="Normal 3 3 9 2 2 2" xfId="5934"/>
    <cellStyle name="Normal 3 3 9 2 2 3" xfId="5935"/>
    <cellStyle name="Normal 3 3 9 2 3" xfId="5936"/>
    <cellStyle name="Normal 3 3 9 2 3 2" xfId="5937"/>
    <cellStyle name="Normal 3 3 9 2 4" xfId="5938"/>
    <cellStyle name="Normal 3 3 9 2 4 2" xfId="5939"/>
    <cellStyle name="Normal 3 3 9 2 5" xfId="5940"/>
    <cellStyle name="Normal 3 3 9 3" xfId="5941"/>
    <cellStyle name="Normal 3 3 9 3 2" xfId="5942"/>
    <cellStyle name="Normal 3 3 9 3 2 2" xfId="5943"/>
    <cellStyle name="Normal 3 3 9 3 3" xfId="5944"/>
    <cellStyle name="Normal 3 3 9 3 3 2" xfId="5945"/>
    <cellStyle name="Normal 3 3 9 3 4" xfId="5946"/>
    <cellStyle name="Normal 3 3 9 4" xfId="5947"/>
    <cellStyle name="Normal 3 3 9 4 2" xfId="5948"/>
    <cellStyle name="Normal 3 3 9 4 3" xfId="5949"/>
    <cellStyle name="Normal 3 3 9 5" xfId="5950"/>
    <cellStyle name="Normal 3 3 9 5 2" xfId="5951"/>
    <cellStyle name="Normal 3 3 9 6" xfId="5952"/>
    <cellStyle name="Normal 3 3 9 6 2" xfId="5953"/>
    <cellStyle name="Normal 3 3 9 7" xfId="5954"/>
    <cellStyle name="Normal 3 4" xfId="5955"/>
    <cellStyle name="Normal 3 4 10" xfId="5956"/>
    <cellStyle name="Normal 3 4 10 2" xfId="5957"/>
    <cellStyle name="Normal 3 4 10 2 2" xfId="5958"/>
    <cellStyle name="Normal 3 4 10 3" xfId="5959"/>
    <cellStyle name="Normal 3 4 10 3 2" xfId="5960"/>
    <cellStyle name="Normal 3 4 10 4" xfId="5961"/>
    <cellStyle name="Normal 3 4 11" xfId="5962"/>
    <cellStyle name="Normal 3 4 11 2" xfId="5963"/>
    <cellStyle name="Normal 3 4 11 3" xfId="5964"/>
    <cellStyle name="Normal 3 4 12" xfId="5965"/>
    <cellStyle name="Normal 3 4 12 2" xfId="5966"/>
    <cellStyle name="Normal 3 4 13" xfId="5967"/>
    <cellStyle name="Normal 3 4 13 2" xfId="5968"/>
    <cellStyle name="Normal 3 4 14" xfId="5969"/>
    <cellStyle name="Normal 3 4 2" xfId="5970"/>
    <cellStyle name="Normal 3 4 2 10" xfId="5971"/>
    <cellStyle name="Normal 3 4 2 10 2" xfId="5972"/>
    <cellStyle name="Normal 3 4 2 11" xfId="5973"/>
    <cellStyle name="Normal 3 4 2 11 2" xfId="5974"/>
    <cellStyle name="Normal 3 4 2 12" xfId="5975"/>
    <cellStyle name="Normal 3 4 2 2" xfId="5976"/>
    <cellStyle name="Normal 3 4 2 2 10" xfId="5977"/>
    <cellStyle name="Normal 3 4 2 2 2" xfId="5978"/>
    <cellStyle name="Normal 3 4 2 2 2 2" xfId="5979"/>
    <cellStyle name="Normal 3 4 2 2 2 2 2" xfId="5980"/>
    <cellStyle name="Normal 3 4 2 2 2 2 2 2" xfId="5981"/>
    <cellStyle name="Normal 3 4 2 2 2 2 2 3" xfId="5982"/>
    <cellStyle name="Normal 3 4 2 2 2 2 3" xfId="5983"/>
    <cellStyle name="Normal 3 4 2 2 2 2 3 2" xfId="5984"/>
    <cellStyle name="Normal 3 4 2 2 2 2 4" xfId="5985"/>
    <cellStyle name="Normal 3 4 2 2 2 2 4 2" xfId="5986"/>
    <cellStyle name="Normal 3 4 2 2 2 2 5" xfId="5987"/>
    <cellStyle name="Normal 3 4 2 2 2 3" xfId="5988"/>
    <cellStyle name="Normal 3 4 2 2 2 3 2" xfId="5989"/>
    <cellStyle name="Normal 3 4 2 2 2 3 2 2" xfId="5990"/>
    <cellStyle name="Normal 3 4 2 2 2 3 3" xfId="5991"/>
    <cellStyle name="Normal 3 4 2 2 2 3 3 2" xfId="5992"/>
    <cellStyle name="Normal 3 4 2 2 2 3 4" xfId="5993"/>
    <cellStyle name="Normal 3 4 2 2 2 4" xfId="5994"/>
    <cellStyle name="Normal 3 4 2 2 2 4 2" xfId="5995"/>
    <cellStyle name="Normal 3 4 2 2 2 4 3" xfId="5996"/>
    <cellStyle name="Normal 3 4 2 2 2 5" xfId="5997"/>
    <cellStyle name="Normal 3 4 2 2 2 5 2" xfId="5998"/>
    <cellStyle name="Normal 3 4 2 2 2 6" xfId="5999"/>
    <cellStyle name="Normal 3 4 2 2 2 6 2" xfId="6000"/>
    <cellStyle name="Normal 3 4 2 2 2 7" xfId="6001"/>
    <cellStyle name="Normal 3 4 2 2 3" xfId="6002"/>
    <cellStyle name="Normal 3 4 2 2 3 2" xfId="6003"/>
    <cellStyle name="Normal 3 4 2 2 3 2 2" xfId="6004"/>
    <cellStyle name="Normal 3 4 2 2 3 2 2 2" xfId="6005"/>
    <cellStyle name="Normal 3 4 2 2 3 2 2 3" xfId="6006"/>
    <cellStyle name="Normal 3 4 2 2 3 2 3" xfId="6007"/>
    <cellStyle name="Normal 3 4 2 2 3 2 3 2" xfId="6008"/>
    <cellStyle name="Normal 3 4 2 2 3 2 4" xfId="6009"/>
    <cellStyle name="Normal 3 4 2 2 3 2 4 2" xfId="6010"/>
    <cellStyle name="Normal 3 4 2 2 3 2 5" xfId="6011"/>
    <cellStyle name="Normal 3 4 2 2 3 3" xfId="6012"/>
    <cellStyle name="Normal 3 4 2 2 3 3 2" xfId="6013"/>
    <cellStyle name="Normal 3 4 2 2 3 3 2 2" xfId="6014"/>
    <cellStyle name="Normal 3 4 2 2 3 3 3" xfId="6015"/>
    <cellStyle name="Normal 3 4 2 2 3 3 3 2" xfId="6016"/>
    <cellStyle name="Normal 3 4 2 2 3 3 4" xfId="6017"/>
    <cellStyle name="Normal 3 4 2 2 3 4" xfId="6018"/>
    <cellStyle name="Normal 3 4 2 2 3 4 2" xfId="6019"/>
    <cellStyle name="Normal 3 4 2 2 3 4 3" xfId="6020"/>
    <cellStyle name="Normal 3 4 2 2 3 5" xfId="6021"/>
    <cellStyle name="Normal 3 4 2 2 3 5 2" xfId="6022"/>
    <cellStyle name="Normal 3 4 2 2 3 6" xfId="6023"/>
    <cellStyle name="Normal 3 4 2 2 3 6 2" xfId="6024"/>
    <cellStyle name="Normal 3 4 2 2 3 7" xfId="6025"/>
    <cellStyle name="Normal 3 4 2 2 4" xfId="6026"/>
    <cellStyle name="Normal 3 4 2 2 4 2" xfId="6027"/>
    <cellStyle name="Normal 3 4 2 2 4 2 2" xfId="6028"/>
    <cellStyle name="Normal 3 4 2 2 4 2 2 2" xfId="6029"/>
    <cellStyle name="Normal 3 4 2 2 4 2 3" xfId="6030"/>
    <cellStyle name="Normal 3 4 2 2 4 2 3 2" xfId="6031"/>
    <cellStyle name="Normal 3 4 2 2 4 2 4" xfId="6032"/>
    <cellStyle name="Normal 3 4 2 2 4 3" xfId="6033"/>
    <cellStyle name="Normal 3 4 2 2 4 3 2" xfId="6034"/>
    <cellStyle name="Normal 3 4 2 2 4 3 3" xfId="6035"/>
    <cellStyle name="Normal 3 4 2 2 4 4" xfId="6036"/>
    <cellStyle name="Normal 3 4 2 2 4 4 2" xfId="6037"/>
    <cellStyle name="Normal 3 4 2 2 4 5" xfId="6038"/>
    <cellStyle name="Normal 3 4 2 2 4 5 2" xfId="6039"/>
    <cellStyle name="Normal 3 4 2 2 4 6" xfId="6040"/>
    <cellStyle name="Normal 3 4 2 2 5" xfId="6041"/>
    <cellStyle name="Normal 3 4 2 2 5 2" xfId="6042"/>
    <cellStyle name="Normal 3 4 2 2 5 2 2" xfId="6043"/>
    <cellStyle name="Normal 3 4 2 2 5 3" xfId="6044"/>
    <cellStyle name="Normal 3 4 2 2 5 3 2" xfId="6045"/>
    <cellStyle name="Normal 3 4 2 2 5 4" xfId="6046"/>
    <cellStyle name="Normal 3 4 2 2 6" xfId="6047"/>
    <cellStyle name="Normal 3 4 2 2 6 2" xfId="6048"/>
    <cellStyle name="Normal 3 4 2 2 6 2 2" xfId="6049"/>
    <cellStyle name="Normal 3 4 2 2 6 3" xfId="6050"/>
    <cellStyle name="Normal 3 4 2 2 6 3 2" xfId="6051"/>
    <cellStyle name="Normal 3 4 2 2 6 4" xfId="6052"/>
    <cellStyle name="Normal 3 4 2 2 7" xfId="6053"/>
    <cellStyle name="Normal 3 4 2 2 7 2" xfId="6054"/>
    <cellStyle name="Normal 3 4 2 2 7 3" xfId="6055"/>
    <cellStyle name="Normal 3 4 2 2 8" xfId="6056"/>
    <cellStyle name="Normal 3 4 2 2 8 2" xfId="6057"/>
    <cellStyle name="Normal 3 4 2 2 9" xfId="6058"/>
    <cellStyle name="Normal 3 4 2 2 9 2" xfId="6059"/>
    <cellStyle name="Normal 3 4 2 3" xfId="6060"/>
    <cellStyle name="Normal 3 4 2 3 2" xfId="6061"/>
    <cellStyle name="Normal 3 4 2 3 2 2" xfId="6062"/>
    <cellStyle name="Normal 3 4 2 3 2 2 2" xfId="6063"/>
    <cellStyle name="Normal 3 4 2 3 2 2 2 2" xfId="6064"/>
    <cellStyle name="Normal 3 4 2 3 2 2 2 3" xfId="6065"/>
    <cellStyle name="Normal 3 4 2 3 2 2 3" xfId="6066"/>
    <cellStyle name="Normal 3 4 2 3 2 2 3 2" xfId="6067"/>
    <cellStyle name="Normal 3 4 2 3 2 2 4" xfId="6068"/>
    <cellStyle name="Normal 3 4 2 3 2 2 4 2" xfId="6069"/>
    <cellStyle name="Normal 3 4 2 3 2 2 5" xfId="6070"/>
    <cellStyle name="Normal 3 4 2 3 2 3" xfId="6071"/>
    <cellStyle name="Normal 3 4 2 3 2 3 2" xfId="6072"/>
    <cellStyle name="Normal 3 4 2 3 2 3 2 2" xfId="6073"/>
    <cellStyle name="Normal 3 4 2 3 2 3 3" xfId="6074"/>
    <cellStyle name="Normal 3 4 2 3 2 3 3 2" xfId="6075"/>
    <cellStyle name="Normal 3 4 2 3 2 3 4" xfId="6076"/>
    <cellStyle name="Normal 3 4 2 3 2 4" xfId="6077"/>
    <cellStyle name="Normal 3 4 2 3 2 4 2" xfId="6078"/>
    <cellStyle name="Normal 3 4 2 3 2 4 3" xfId="6079"/>
    <cellStyle name="Normal 3 4 2 3 2 5" xfId="6080"/>
    <cellStyle name="Normal 3 4 2 3 2 5 2" xfId="6081"/>
    <cellStyle name="Normal 3 4 2 3 2 6" xfId="6082"/>
    <cellStyle name="Normal 3 4 2 3 2 6 2" xfId="6083"/>
    <cellStyle name="Normal 3 4 2 3 2 7" xfId="6084"/>
    <cellStyle name="Normal 3 4 2 3 3" xfId="6085"/>
    <cellStyle name="Normal 3 4 2 3 3 2" xfId="6086"/>
    <cellStyle name="Normal 3 4 2 3 3 2 2" xfId="6087"/>
    <cellStyle name="Normal 3 4 2 3 3 2 3" xfId="6088"/>
    <cellStyle name="Normal 3 4 2 3 3 3" xfId="6089"/>
    <cellStyle name="Normal 3 4 2 3 3 3 2" xfId="6090"/>
    <cellStyle name="Normal 3 4 2 3 3 4" xfId="6091"/>
    <cellStyle name="Normal 3 4 2 3 3 4 2" xfId="6092"/>
    <cellStyle name="Normal 3 4 2 3 3 5" xfId="6093"/>
    <cellStyle name="Normal 3 4 2 3 4" xfId="6094"/>
    <cellStyle name="Normal 3 4 2 3 4 2" xfId="6095"/>
    <cellStyle name="Normal 3 4 2 3 4 2 2" xfId="6096"/>
    <cellStyle name="Normal 3 4 2 3 4 3" xfId="6097"/>
    <cellStyle name="Normal 3 4 2 3 4 3 2" xfId="6098"/>
    <cellStyle name="Normal 3 4 2 3 4 4" xfId="6099"/>
    <cellStyle name="Normal 3 4 2 3 5" xfId="6100"/>
    <cellStyle name="Normal 3 4 2 3 5 2" xfId="6101"/>
    <cellStyle name="Normal 3 4 2 3 5 3" xfId="6102"/>
    <cellStyle name="Normal 3 4 2 3 6" xfId="6103"/>
    <cellStyle name="Normal 3 4 2 3 6 2" xfId="6104"/>
    <cellStyle name="Normal 3 4 2 3 7" xfId="6105"/>
    <cellStyle name="Normal 3 4 2 3 7 2" xfId="6106"/>
    <cellStyle name="Normal 3 4 2 3 8" xfId="6107"/>
    <cellStyle name="Normal 3 4 2 4" xfId="6108"/>
    <cellStyle name="Normal 3 4 2 4 2" xfId="6109"/>
    <cellStyle name="Normal 3 4 2 4 2 2" xfId="6110"/>
    <cellStyle name="Normal 3 4 2 4 2 2 2" xfId="6111"/>
    <cellStyle name="Normal 3 4 2 4 2 2 3" xfId="6112"/>
    <cellStyle name="Normal 3 4 2 4 2 3" xfId="6113"/>
    <cellStyle name="Normal 3 4 2 4 2 3 2" xfId="6114"/>
    <cellStyle name="Normal 3 4 2 4 2 4" xfId="6115"/>
    <cellStyle name="Normal 3 4 2 4 2 4 2" xfId="6116"/>
    <cellStyle name="Normal 3 4 2 4 2 5" xfId="6117"/>
    <cellStyle name="Normal 3 4 2 4 3" xfId="6118"/>
    <cellStyle name="Normal 3 4 2 4 3 2" xfId="6119"/>
    <cellStyle name="Normal 3 4 2 4 3 2 2" xfId="6120"/>
    <cellStyle name="Normal 3 4 2 4 3 3" xfId="6121"/>
    <cellStyle name="Normal 3 4 2 4 3 3 2" xfId="6122"/>
    <cellStyle name="Normal 3 4 2 4 3 4" xfId="6123"/>
    <cellStyle name="Normal 3 4 2 4 4" xfId="6124"/>
    <cellStyle name="Normal 3 4 2 4 4 2" xfId="6125"/>
    <cellStyle name="Normal 3 4 2 4 4 3" xfId="6126"/>
    <cellStyle name="Normal 3 4 2 4 5" xfId="6127"/>
    <cellStyle name="Normal 3 4 2 4 5 2" xfId="6128"/>
    <cellStyle name="Normal 3 4 2 4 6" xfId="6129"/>
    <cellStyle name="Normal 3 4 2 4 6 2" xfId="6130"/>
    <cellStyle name="Normal 3 4 2 4 7" xfId="6131"/>
    <cellStyle name="Normal 3 4 2 5" xfId="6132"/>
    <cellStyle name="Normal 3 4 2 5 2" xfId="6133"/>
    <cellStyle name="Normal 3 4 2 5 2 2" xfId="6134"/>
    <cellStyle name="Normal 3 4 2 5 2 2 2" xfId="6135"/>
    <cellStyle name="Normal 3 4 2 5 2 2 3" xfId="6136"/>
    <cellStyle name="Normal 3 4 2 5 2 3" xfId="6137"/>
    <cellStyle name="Normal 3 4 2 5 2 3 2" xfId="6138"/>
    <cellStyle name="Normal 3 4 2 5 2 4" xfId="6139"/>
    <cellStyle name="Normal 3 4 2 5 2 4 2" xfId="6140"/>
    <cellStyle name="Normal 3 4 2 5 2 5" xfId="6141"/>
    <cellStyle name="Normal 3 4 2 5 3" xfId="6142"/>
    <cellStyle name="Normal 3 4 2 5 3 2" xfId="6143"/>
    <cellStyle name="Normal 3 4 2 5 3 2 2" xfId="6144"/>
    <cellStyle name="Normal 3 4 2 5 3 3" xfId="6145"/>
    <cellStyle name="Normal 3 4 2 5 3 3 2" xfId="6146"/>
    <cellStyle name="Normal 3 4 2 5 3 4" xfId="6147"/>
    <cellStyle name="Normal 3 4 2 5 4" xfId="6148"/>
    <cellStyle name="Normal 3 4 2 5 4 2" xfId="6149"/>
    <cellStyle name="Normal 3 4 2 5 4 3" xfId="6150"/>
    <cellStyle name="Normal 3 4 2 5 5" xfId="6151"/>
    <cellStyle name="Normal 3 4 2 5 5 2" xfId="6152"/>
    <cellStyle name="Normal 3 4 2 5 6" xfId="6153"/>
    <cellStyle name="Normal 3 4 2 5 6 2" xfId="6154"/>
    <cellStyle name="Normal 3 4 2 5 7" xfId="6155"/>
    <cellStyle name="Normal 3 4 2 6" xfId="6156"/>
    <cellStyle name="Normal 3 4 2 6 2" xfId="6157"/>
    <cellStyle name="Normal 3 4 2 6 2 2" xfId="6158"/>
    <cellStyle name="Normal 3 4 2 6 2 2 2" xfId="6159"/>
    <cellStyle name="Normal 3 4 2 6 2 3" xfId="6160"/>
    <cellStyle name="Normal 3 4 2 6 2 3 2" xfId="6161"/>
    <cellStyle name="Normal 3 4 2 6 2 4" xfId="6162"/>
    <cellStyle name="Normal 3 4 2 6 3" xfId="6163"/>
    <cellStyle name="Normal 3 4 2 6 3 2" xfId="6164"/>
    <cellStyle name="Normal 3 4 2 6 3 3" xfId="6165"/>
    <cellStyle name="Normal 3 4 2 6 4" xfId="6166"/>
    <cellStyle name="Normal 3 4 2 6 4 2" xfId="6167"/>
    <cellStyle name="Normal 3 4 2 6 5" xfId="6168"/>
    <cellStyle name="Normal 3 4 2 6 5 2" xfId="6169"/>
    <cellStyle name="Normal 3 4 2 6 6" xfId="6170"/>
    <cellStyle name="Normal 3 4 2 7" xfId="6171"/>
    <cellStyle name="Normal 3 4 2 7 2" xfId="6172"/>
    <cellStyle name="Normal 3 4 2 7 2 2" xfId="6173"/>
    <cellStyle name="Normal 3 4 2 7 3" xfId="6174"/>
    <cellStyle name="Normal 3 4 2 7 3 2" xfId="6175"/>
    <cellStyle name="Normal 3 4 2 7 4" xfId="6176"/>
    <cellStyle name="Normal 3 4 2 8" xfId="6177"/>
    <cellStyle name="Normal 3 4 2 8 2" xfId="6178"/>
    <cellStyle name="Normal 3 4 2 8 2 2" xfId="6179"/>
    <cellStyle name="Normal 3 4 2 8 3" xfId="6180"/>
    <cellStyle name="Normal 3 4 2 8 3 2" xfId="6181"/>
    <cellStyle name="Normal 3 4 2 8 4" xfId="6182"/>
    <cellStyle name="Normal 3 4 2 9" xfId="6183"/>
    <cellStyle name="Normal 3 4 2 9 2" xfId="6184"/>
    <cellStyle name="Normal 3 4 2 9 3" xfId="6185"/>
    <cellStyle name="Normal 3 4 3" xfId="6186"/>
    <cellStyle name="Normal 3 4 3 10" xfId="6187"/>
    <cellStyle name="Normal 3 4 3 10 2" xfId="6188"/>
    <cellStyle name="Normal 3 4 3 11" xfId="6189"/>
    <cellStyle name="Normal 3 4 3 2" xfId="6190"/>
    <cellStyle name="Normal 3 4 3 2 2" xfId="6191"/>
    <cellStyle name="Normal 3 4 3 2 2 2" xfId="6192"/>
    <cellStyle name="Normal 3 4 3 2 2 2 2" xfId="6193"/>
    <cellStyle name="Normal 3 4 3 2 2 2 2 2" xfId="6194"/>
    <cellStyle name="Normal 3 4 3 2 2 2 2 3" xfId="6195"/>
    <cellStyle name="Normal 3 4 3 2 2 2 3" xfId="6196"/>
    <cellStyle name="Normal 3 4 3 2 2 2 3 2" xfId="6197"/>
    <cellStyle name="Normal 3 4 3 2 2 2 4" xfId="6198"/>
    <cellStyle name="Normal 3 4 3 2 2 2 4 2" xfId="6199"/>
    <cellStyle name="Normal 3 4 3 2 2 2 5" xfId="6200"/>
    <cellStyle name="Normal 3 4 3 2 2 3" xfId="6201"/>
    <cellStyle name="Normal 3 4 3 2 2 3 2" xfId="6202"/>
    <cellStyle name="Normal 3 4 3 2 2 3 2 2" xfId="6203"/>
    <cellStyle name="Normal 3 4 3 2 2 3 3" xfId="6204"/>
    <cellStyle name="Normal 3 4 3 2 2 3 3 2" xfId="6205"/>
    <cellStyle name="Normal 3 4 3 2 2 3 4" xfId="6206"/>
    <cellStyle name="Normal 3 4 3 2 2 4" xfId="6207"/>
    <cellStyle name="Normal 3 4 3 2 2 4 2" xfId="6208"/>
    <cellStyle name="Normal 3 4 3 2 2 4 3" xfId="6209"/>
    <cellStyle name="Normal 3 4 3 2 2 5" xfId="6210"/>
    <cellStyle name="Normal 3 4 3 2 2 5 2" xfId="6211"/>
    <cellStyle name="Normal 3 4 3 2 2 6" xfId="6212"/>
    <cellStyle name="Normal 3 4 3 2 2 6 2" xfId="6213"/>
    <cellStyle name="Normal 3 4 3 2 2 7" xfId="6214"/>
    <cellStyle name="Normal 3 4 3 2 3" xfId="6215"/>
    <cellStyle name="Normal 3 4 3 2 3 2" xfId="6216"/>
    <cellStyle name="Normal 3 4 3 2 3 2 2" xfId="6217"/>
    <cellStyle name="Normal 3 4 3 2 3 2 3" xfId="6218"/>
    <cellStyle name="Normal 3 4 3 2 3 3" xfId="6219"/>
    <cellStyle name="Normal 3 4 3 2 3 3 2" xfId="6220"/>
    <cellStyle name="Normal 3 4 3 2 3 4" xfId="6221"/>
    <cellStyle name="Normal 3 4 3 2 3 4 2" xfId="6222"/>
    <cellStyle name="Normal 3 4 3 2 3 5" xfId="6223"/>
    <cellStyle name="Normal 3 4 3 2 4" xfId="6224"/>
    <cellStyle name="Normal 3 4 3 2 4 2" xfId="6225"/>
    <cellStyle name="Normal 3 4 3 2 4 2 2" xfId="6226"/>
    <cellStyle name="Normal 3 4 3 2 4 3" xfId="6227"/>
    <cellStyle name="Normal 3 4 3 2 4 3 2" xfId="6228"/>
    <cellStyle name="Normal 3 4 3 2 4 4" xfId="6229"/>
    <cellStyle name="Normal 3 4 3 2 5" xfId="6230"/>
    <cellStyle name="Normal 3 4 3 2 5 2" xfId="6231"/>
    <cellStyle name="Normal 3 4 3 2 5 3" xfId="6232"/>
    <cellStyle name="Normal 3 4 3 2 6" xfId="6233"/>
    <cellStyle name="Normal 3 4 3 2 6 2" xfId="6234"/>
    <cellStyle name="Normal 3 4 3 2 7" xfId="6235"/>
    <cellStyle name="Normal 3 4 3 2 7 2" xfId="6236"/>
    <cellStyle name="Normal 3 4 3 2 8" xfId="6237"/>
    <cellStyle name="Normal 3 4 3 3" xfId="6238"/>
    <cellStyle name="Normal 3 4 3 3 2" xfId="6239"/>
    <cellStyle name="Normal 3 4 3 3 2 2" xfId="6240"/>
    <cellStyle name="Normal 3 4 3 3 2 2 2" xfId="6241"/>
    <cellStyle name="Normal 3 4 3 3 2 2 3" xfId="6242"/>
    <cellStyle name="Normal 3 4 3 3 2 3" xfId="6243"/>
    <cellStyle name="Normal 3 4 3 3 2 3 2" xfId="6244"/>
    <cellStyle name="Normal 3 4 3 3 2 4" xfId="6245"/>
    <cellStyle name="Normal 3 4 3 3 2 4 2" xfId="6246"/>
    <cellStyle name="Normal 3 4 3 3 2 5" xfId="6247"/>
    <cellStyle name="Normal 3 4 3 3 3" xfId="6248"/>
    <cellStyle name="Normal 3 4 3 3 3 2" xfId="6249"/>
    <cellStyle name="Normal 3 4 3 3 3 2 2" xfId="6250"/>
    <cellStyle name="Normal 3 4 3 3 3 3" xfId="6251"/>
    <cellStyle name="Normal 3 4 3 3 3 3 2" xfId="6252"/>
    <cellStyle name="Normal 3 4 3 3 3 4" xfId="6253"/>
    <cellStyle name="Normal 3 4 3 3 4" xfId="6254"/>
    <cellStyle name="Normal 3 4 3 3 4 2" xfId="6255"/>
    <cellStyle name="Normal 3 4 3 3 4 3" xfId="6256"/>
    <cellStyle name="Normal 3 4 3 3 5" xfId="6257"/>
    <cellStyle name="Normal 3 4 3 3 5 2" xfId="6258"/>
    <cellStyle name="Normal 3 4 3 3 6" xfId="6259"/>
    <cellStyle name="Normal 3 4 3 3 6 2" xfId="6260"/>
    <cellStyle name="Normal 3 4 3 3 7" xfId="6261"/>
    <cellStyle name="Normal 3 4 3 4" xfId="6262"/>
    <cellStyle name="Normal 3 4 3 4 2" xfId="6263"/>
    <cellStyle name="Normal 3 4 3 4 2 2" xfId="6264"/>
    <cellStyle name="Normal 3 4 3 4 2 2 2" xfId="6265"/>
    <cellStyle name="Normal 3 4 3 4 2 2 3" xfId="6266"/>
    <cellStyle name="Normal 3 4 3 4 2 3" xfId="6267"/>
    <cellStyle name="Normal 3 4 3 4 2 3 2" xfId="6268"/>
    <cellStyle name="Normal 3 4 3 4 2 4" xfId="6269"/>
    <cellStyle name="Normal 3 4 3 4 2 4 2" xfId="6270"/>
    <cellStyle name="Normal 3 4 3 4 2 5" xfId="6271"/>
    <cellStyle name="Normal 3 4 3 4 3" xfId="6272"/>
    <cellStyle name="Normal 3 4 3 4 3 2" xfId="6273"/>
    <cellStyle name="Normal 3 4 3 4 3 2 2" xfId="6274"/>
    <cellStyle name="Normal 3 4 3 4 3 3" xfId="6275"/>
    <cellStyle name="Normal 3 4 3 4 3 3 2" xfId="6276"/>
    <cellStyle name="Normal 3 4 3 4 3 4" xfId="6277"/>
    <cellStyle name="Normal 3 4 3 4 4" xfId="6278"/>
    <cellStyle name="Normal 3 4 3 4 4 2" xfId="6279"/>
    <cellStyle name="Normal 3 4 3 4 4 3" xfId="6280"/>
    <cellStyle name="Normal 3 4 3 4 5" xfId="6281"/>
    <cellStyle name="Normal 3 4 3 4 5 2" xfId="6282"/>
    <cellStyle name="Normal 3 4 3 4 6" xfId="6283"/>
    <cellStyle name="Normal 3 4 3 4 6 2" xfId="6284"/>
    <cellStyle name="Normal 3 4 3 4 7" xfId="6285"/>
    <cellStyle name="Normal 3 4 3 5" xfId="6286"/>
    <cellStyle name="Normal 3 4 3 5 2" xfId="6287"/>
    <cellStyle name="Normal 3 4 3 5 2 2" xfId="6288"/>
    <cellStyle name="Normal 3 4 3 5 2 2 2" xfId="6289"/>
    <cellStyle name="Normal 3 4 3 5 2 3" xfId="6290"/>
    <cellStyle name="Normal 3 4 3 5 2 3 2" xfId="6291"/>
    <cellStyle name="Normal 3 4 3 5 2 4" xfId="6292"/>
    <cellStyle name="Normal 3 4 3 5 3" xfId="6293"/>
    <cellStyle name="Normal 3 4 3 5 3 2" xfId="6294"/>
    <cellStyle name="Normal 3 4 3 5 3 3" xfId="6295"/>
    <cellStyle name="Normal 3 4 3 5 4" xfId="6296"/>
    <cellStyle name="Normal 3 4 3 5 4 2" xfId="6297"/>
    <cellStyle name="Normal 3 4 3 5 5" xfId="6298"/>
    <cellStyle name="Normal 3 4 3 5 5 2" xfId="6299"/>
    <cellStyle name="Normal 3 4 3 5 6" xfId="6300"/>
    <cellStyle name="Normal 3 4 3 6" xfId="6301"/>
    <cellStyle name="Normal 3 4 3 6 2" xfId="6302"/>
    <cellStyle name="Normal 3 4 3 6 2 2" xfId="6303"/>
    <cellStyle name="Normal 3 4 3 6 3" xfId="6304"/>
    <cellStyle name="Normal 3 4 3 6 3 2" xfId="6305"/>
    <cellStyle name="Normal 3 4 3 6 4" xfId="6306"/>
    <cellStyle name="Normal 3 4 3 7" xfId="6307"/>
    <cellStyle name="Normal 3 4 3 7 2" xfId="6308"/>
    <cellStyle name="Normal 3 4 3 7 2 2" xfId="6309"/>
    <cellStyle name="Normal 3 4 3 7 3" xfId="6310"/>
    <cellStyle name="Normal 3 4 3 7 3 2" xfId="6311"/>
    <cellStyle name="Normal 3 4 3 7 4" xfId="6312"/>
    <cellStyle name="Normal 3 4 3 8" xfId="6313"/>
    <cellStyle name="Normal 3 4 3 8 2" xfId="6314"/>
    <cellStyle name="Normal 3 4 3 8 3" xfId="6315"/>
    <cellStyle name="Normal 3 4 3 9" xfId="6316"/>
    <cellStyle name="Normal 3 4 3 9 2" xfId="6317"/>
    <cellStyle name="Normal 3 4 4" xfId="6318"/>
    <cellStyle name="Normal 3 4 4 10" xfId="6319"/>
    <cellStyle name="Normal 3 4 4 2" xfId="6320"/>
    <cellStyle name="Normal 3 4 4 2 2" xfId="6321"/>
    <cellStyle name="Normal 3 4 4 2 2 2" xfId="6322"/>
    <cellStyle name="Normal 3 4 4 2 2 2 2" xfId="6323"/>
    <cellStyle name="Normal 3 4 4 2 2 2 3" xfId="6324"/>
    <cellStyle name="Normal 3 4 4 2 2 3" xfId="6325"/>
    <cellStyle name="Normal 3 4 4 2 2 3 2" xfId="6326"/>
    <cellStyle name="Normal 3 4 4 2 2 4" xfId="6327"/>
    <cellStyle name="Normal 3 4 4 2 2 4 2" xfId="6328"/>
    <cellStyle name="Normal 3 4 4 2 2 5" xfId="6329"/>
    <cellStyle name="Normal 3 4 4 2 3" xfId="6330"/>
    <cellStyle name="Normal 3 4 4 2 3 2" xfId="6331"/>
    <cellStyle name="Normal 3 4 4 2 3 2 2" xfId="6332"/>
    <cellStyle name="Normal 3 4 4 2 3 3" xfId="6333"/>
    <cellStyle name="Normal 3 4 4 2 3 3 2" xfId="6334"/>
    <cellStyle name="Normal 3 4 4 2 3 4" xfId="6335"/>
    <cellStyle name="Normal 3 4 4 2 4" xfId="6336"/>
    <cellStyle name="Normal 3 4 4 2 4 2" xfId="6337"/>
    <cellStyle name="Normal 3 4 4 2 4 3" xfId="6338"/>
    <cellStyle name="Normal 3 4 4 2 5" xfId="6339"/>
    <cellStyle name="Normal 3 4 4 2 5 2" xfId="6340"/>
    <cellStyle name="Normal 3 4 4 2 6" xfId="6341"/>
    <cellStyle name="Normal 3 4 4 2 6 2" xfId="6342"/>
    <cellStyle name="Normal 3 4 4 2 7" xfId="6343"/>
    <cellStyle name="Normal 3 4 4 3" xfId="6344"/>
    <cellStyle name="Normal 3 4 4 3 2" xfId="6345"/>
    <cellStyle name="Normal 3 4 4 3 2 2" xfId="6346"/>
    <cellStyle name="Normal 3 4 4 3 2 2 2" xfId="6347"/>
    <cellStyle name="Normal 3 4 4 3 2 2 3" xfId="6348"/>
    <cellStyle name="Normal 3 4 4 3 2 3" xfId="6349"/>
    <cellStyle name="Normal 3 4 4 3 2 3 2" xfId="6350"/>
    <cellStyle name="Normal 3 4 4 3 2 4" xfId="6351"/>
    <cellStyle name="Normal 3 4 4 3 2 4 2" xfId="6352"/>
    <cellStyle name="Normal 3 4 4 3 2 5" xfId="6353"/>
    <cellStyle name="Normal 3 4 4 3 3" xfId="6354"/>
    <cellStyle name="Normal 3 4 4 3 3 2" xfId="6355"/>
    <cellStyle name="Normal 3 4 4 3 3 2 2" xfId="6356"/>
    <cellStyle name="Normal 3 4 4 3 3 3" xfId="6357"/>
    <cellStyle name="Normal 3 4 4 3 3 3 2" xfId="6358"/>
    <cellStyle name="Normal 3 4 4 3 3 4" xfId="6359"/>
    <cellStyle name="Normal 3 4 4 3 4" xfId="6360"/>
    <cellStyle name="Normal 3 4 4 3 4 2" xfId="6361"/>
    <cellStyle name="Normal 3 4 4 3 4 3" xfId="6362"/>
    <cellStyle name="Normal 3 4 4 3 5" xfId="6363"/>
    <cellStyle name="Normal 3 4 4 3 5 2" xfId="6364"/>
    <cellStyle name="Normal 3 4 4 3 6" xfId="6365"/>
    <cellStyle name="Normal 3 4 4 3 6 2" xfId="6366"/>
    <cellStyle name="Normal 3 4 4 3 7" xfId="6367"/>
    <cellStyle name="Normal 3 4 4 4" xfId="6368"/>
    <cellStyle name="Normal 3 4 4 4 2" xfId="6369"/>
    <cellStyle name="Normal 3 4 4 4 2 2" xfId="6370"/>
    <cellStyle name="Normal 3 4 4 4 2 2 2" xfId="6371"/>
    <cellStyle name="Normal 3 4 4 4 2 3" xfId="6372"/>
    <cellStyle name="Normal 3 4 4 4 2 3 2" xfId="6373"/>
    <cellStyle name="Normal 3 4 4 4 2 4" xfId="6374"/>
    <cellStyle name="Normal 3 4 4 4 3" xfId="6375"/>
    <cellStyle name="Normal 3 4 4 4 3 2" xfId="6376"/>
    <cellStyle name="Normal 3 4 4 4 3 3" xfId="6377"/>
    <cellStyle name="Normal 3 4 4 4 4" xfId="6378"/>
    <cellStyle name="Normal 3 4 4 4 4 2" xfId="6379"/>
    <cellStyle name="Normal 3 4 4 4 5" xfId="6380"/>
    <cellStyle name="Normal 3 4 4 4 5 2" xfId="6381"/>
    <cellStyle name="Normal 3 4 4 4 6" xfId="6382"/>
    <cellStyle name="Normal 3 4 4 5" xfId="6383"/>
    <cellStyle name="Normal 3 4 4 5 2" xfId="6384"/>
    <cellStyle name="Normal 3 4 4 5 2 2" xfId="6385"/>
    <cellStyle name="Normal 3 4 4 5 3" xfId="6386"/>
    <cellStyle name="Normal 3 4 4 5 3 2" xfId="6387"/>
    <cellStyle name="Normal 3 4 4 5 4" xfId="6388"/>
    <cellStyle name="Normal 3 4 4 6" xfId="6389"/>
    <cellStyle name="Normal 3 4 4 6 2" xfId="6390"/>
    <cellStyle name="Normal 3 4 4 6 2 2" xfId="6391"/>
    <cellStyle name="Normal 3 4 4 6 3" xfId="6392"/>
    <cellStyle name="Normal 3 4 4 6 3 2" xfId="6393"/>
    <cellStyle name="Normal 3 4 4 6 4" xfId="6394"/>
    <cellStyle name="Normal 3 4 4 7" xfId="6395"/>
    <cellStyle name="Normal 3 4 4 7 2" xfId="6396"/>
    <cellStyle name="Normal 3 4 4 7 3" xfId="6397"/>
    <cellStyle name="Normal 3 4 4 8" xfId="6398"/>
    <cellStyle name="Normal 3 4 4 8 2" xfId="6399"/>
    <cellStyle name="Normal 3 4 4 9" xfId="6400"/>
    <cellStyle name="Normal 3 4 4 9 2" xfId="6401"/>
    <cellStyle name="Normal 3 4 5" xfId="6402"/>
    <cellStyle name="Normal 3 4 5 2" xfId="6403"/>
    <cellStyle name="Normal 3 4 5 2 2" xfId="6404"/>
    <cellStyle name="Normal 3 4 5 2 2 2" xfId="6405"/>
    <cellStyle name="Normal 3 4 5 2 2 2 2" xfId="6406"/>
    <cellStyle name="Normal 3 4 5 2 2 2 3" xfId="6407"/>
    <cellStyle name="Normal 3 4 5 2 2 3" xfId="6408"/>
    <cellStyle name="Normal 3 4 5 2 2 3 2" xfId="6409"/>
    <cellStyle name="Normal 3 4 5 2 2 4" xfId="6410"/>
    <cellStyle name="Normal 3 4 5 2 2 4 2" xfId="6411"/>
    <cellStyle name="Normal 3 4 5 2 2 5" xfId="6412"/>
    <cellStyle name="Normal 3 4 5 2 3" xfId="6413"/>
    <cellStyle name="Normal 3 4 5 2 3 2" xfId="6414"/>
    <cellStyle name="Normal 3 4 5 2 3 2 2" xfId="6415"/>
    <cellStyle name="Normal 3 4 5 2 3 3" xfId="6416"/>
    <cellStyle name="Normal 3 4 5 2 3 3 2" xfId="6417"/>
    <cellStyle name="Normal 3 4 5 2 3 4" xfId="6418"/>
    <cellStyle name="Normal 3 4 5 2 4" xfId="6419"/>
    <cellStyle name="Normal 3 4 5 2 4 2" xfId="6420"/>
    <cellStyle name="Normal 3 4 5 2 4 3" xfId="6421"/>
    <cellStyle name="Normal 3 4 5 2 5" xfId="6422"/>
    <cellStyle name="Normal 3 4 5 2 5 2" xfId="6423"/>
    <cellStyle name="Normal 3 4 5 2 6" xfId="6424"/>
    <cellStyle name="Normal 3 4 5 2 6 2" xfId="6425"/>
    <cellStyle name="Normal 3 4 5 2 7" xfId="6426"/>
    <cellStyle name="Normal 3 4 5 3" xfId="6427"/>
    <cellStyle name="Normal 3 4 5 3 2" xfId="6428"/>
    <cellStyle name="Normal 3 4 5 3 2 2" xfId="6429"/>
    <cellStyle name="Normal 3 4 5 3 2 3" xfId="6430"/>
    <cellStyle name="Normal 3 4 5 3 3" xfId="6431"/>
    <cellStyle name="Normal 3 4 5 3 3 2" xfId="6432"/>
    <cellStyle name="Normal 3 4 5 3 4" xfId="6433"/>
    <cellStyle name="Normal 3 4 5 3 4 2" xfId="6434"/>
    <cellStyle name="Normal 3 4 5 3 5" xfId="6435"/>
    <cellStyle name="Normal 3 4 5 4" xfId="6436"/>
    <cellStyle name="Normal 3 4 5 4 2" xfId="6437"/>
    <cellStyle name="Normal 3 4 5 4 2 2" xfId="6438"/>
    <cellStyle name="Normal 3 4 5 4 3" xfId="6439"/>
    <cellStyle name="Normal 3 4 5 4 3 2" xfId="6440"/>
    <cellStyle name="Normal 3 4 5 4 4" xfId="6441"/>
    <cellStyle name="Normal 3 4 5 5" xfId="6442"/>
    <cellStyle name="Normal 3 4 5 5 2" xfId="6443"/>
    <cellStyle name="Normal 3 4 5 5 3" xfId="6444"/>
    <cellStyle name="Normal 3 4 5 6" xfId="6445"/>
    <cellStyle name="Normal 3 4 5 6 2" xfId="6446"/>
    <cellStyle name="Normal 3 4 5 7" xfId="6447"/>
    <cellStyle name="Normal 3 4 5 7 2" xfId="6448"/>
    <cellStyle name="Normal 3 4 5 8" xfId="6449"/>
    <cellStyle name="Normal 3 4 6" xfId="6450"/>
    <cellStyle name="Normal 3 4 6 2" xfId="6451"/>
    <cellStyle name="Normal 3 4 6 2 2" xfId="6452"/>
    <cellStyle name="Normal 3 4 6 2 2 2" xfId="6453"/>
    <cellStyle name="Normal 3 4 6 2 2 3" xfId="6454"/>
    <cellStyle name="Normal 3 4 6 2 3" xfId="6455"/>
    <cellStyle name="Normal 3 4 6 2 3 2" xfId="6456"/>
    <cellStyle name="Normal 3 4 6 2 4" xfId="6457"/>
    <cellStyle name="Normal 3 4 6 2 4 2" xfId="6458"/>
    <cellStyle name="Normal 3 4 6 2 5" xfId="6459"/>
    <cellStyle name="Normal 3 4 6 3" xfId="6460"/>
    <cellStyle name="Normal 3 4 6 3 2" xfId="6461"/>
    <cellStyle name="Normal 3 4 6 3 2 2" xfId="6462"/>
    <cellStyle name="Normal 3 4 6 3 3" xfId="6463"/>
    <cellStyle name="Normal 3 4 6 3 3 2" xfId="6464"/>
    <cellStyle name="Normal 3 4 6 3 4" xfId="6465"/>
    <cellStyle name="Normal 3 4 6 4" xfId="6466"/>
    <cellStyle name="Normal 3 4 6 4 2" xfId="6467"/>
    <cellStyle name="Normal 3 4 6 4 3" xfId="6468"/>
    <cellStyle name="Normal 3 4 6 5" xfId="6469"/>
    <cellStyle name="Normal 3 4 6 5 2" xfId="6470"/>
    <cellStyle name="Normal 3 4 6 6" xfId="6471"/>
    <cellStyle name="Normal 3 4 6 6 2" xfId="6472"/>
    <cellStyle name="Normal 3 4 6 7" xfId="6473"/>
    <cellStyle name="Normal 3 4 7" xfId="6474"/>
    <cellStyle name="Normal 3 4 7 2" xfId="6475"/>
    <cellStyle name="Normal 3 4 7 2 2" xfId="6476"/>
    <cellStyle name="Normal 3 4 7 2 2 2" xfId="6477"/>
    <cellStyle name="Normal 3 4 7 2 2 3" xfId="6478"/>
    <cellStyle name="Normal 3 4 7 2 3" xfId="6479"/>
    <cellStyle name="Normal 3 4 7 2 3 2" xfId="6480"/>
    <cellStyle name="Normal 3 4 7 2 4" xfId="6481"/>
    <cellStyle name="Normal 3 4 7 2 4 2" xfId="6482"/>
    <cellStyle name="Normal 3 4 7 2 5" xfId="6483"/>
    <cellStyle name="Normal 3 4 7 3" xfId="6484"/>
    <cellStyle name="Normal 3 4 7 3 2" xfId="6485"/>
    <cellStyle name="Normal 3 4 7 3 2 2" xfId="6486"/>
    <cellStyle name="Normal 3 4 7 3 3" xfId="6487"/>
    <cellStyle name="Normal 3 4 7 3 3 2" xfId="6488"/>
    <cellStyle name="Normal 3 4 7 3 4" xfId="6489"/>
    <cellStyle name="Normal 3 4 7 4" xfId="6490"/>
    <cellStyle name="Normal 3 4 7 4 2" xfId="6491"/>
    <cellStyle name="Normal 3 4 7 4 3" xfId="6492"/>
    <cellStyle name="Normal 3 4 7 5" xfId="6493"/>
    <cellStyle name="Normal 3 4 7 5 2" xfId="6494"/>
    <cellStyle name="Normal 3 4 7 6" xfId="6495"/>
    <cellStyle name="Normal 3 4 7 6 2" xfId="6496"/>
    <cellStyle name="Normal 3 4 7 7" xfId="6497"/>
    <cellStyle name="Normal 3 4 8" xfId="6498"/>
    <cellStyle name="Normal 3 4 8 2" xfId="6499"/>
    <cellStyle name="Normal 3 4 8 2 2" xfId="6500"/>
    <cellStyle name="Normal 3 4 8 2 2 2" xfId="6501"/>
    <cellStyle name="Normal 3 4 8 2 3" xfId="6502"/>
    <cellStyle name="Normal 3 4 8 2 3 2" xfId="6503"/>
    <cellStyle name="Normal 3 4 8 2 4" xfId="6504"/>
    <cellStyle name="Normal 3 4 8 3" xfId="6505"/>
    <cellStyle name="Normal 3 4 8 3 2" xfId="6506"/>
    <cellStyle name="Normal 3 4 8 3 3" xfId="6507"/>
    <cellStyle name="Normal 3 4 8 4" xfId="6508"/>
    <cellStyle name="Normal 3 4 8 4 2" xfId="6509"/>
    <cellStyle name="Normal 3 4 8 5" xfId="6510"/>
    <cellStyle name="Normal 3 4 8 5 2" xfId="6511"/>
    <cellStyle name="Normal 3 4 8 6" xfId="6512"/>
    <cellStyle name="Normal 3 4 9" xfId="6513"/>
    <cellStyle name="Normal 3 4 9 2" xfId="6514"/>
    <cellStyle name="Normal 3 4 9 2 2" xfId="6515"/>
    <cellStyle name="Normal 3 4 9 3" xfId="6516"/>
    <cellStyle name="Normal 3 4 9 3 2" xfId="6517"/>
    <cellStyle name="Normal 3 4 9 4" xfId="6518"/>
    <cellStyle name="Normal 3 5" xfId="6519"/>
    <cellStyle name="Normal 3 5 10" xfId="6520"/>
    <cellStyle name="Normal 3 5 10 2" xfId="6521"/>
    <cellStyle name="Normal 3 5 10 3" xfId="6522"/>
    <cellStyle name="Normal 3 5 11" xfId="6523"/>
    <cellStyle name="Normal 3 5 11 2" xfId="6524"/>
    <cellStyle name="Normal 3 5 12" xfId="6525"/>
    <cellStyle name="Normal 3 5 12 2" xfId="6526"/>
    <cellStyle name="Normal 3 5 13" xfId="6527"/>
    <cellStyle name="Normal 3 5 2" xfId="6528"/>
    <cellStyle name="Normal 3 5 2 10" xfId="6529"/>
    <cellStyle name="Normal 3 5 2 10 2" xfId="6530"/>
    <cellStyle name="Normal 3 5 2 11" xfId="6531"/>
    <cellStyle name="Normal 3 5 2 2" xfId="6532"/>
    <cellStyle name="Normal 3 5 2 2 2" xfId="6533"/>
    <cellStyle name="Normal 3 5 2 2 2 2" xfId="6534"/>
    <cellStyle name="Normal 3 5 2 2 2 2 2" xfId="6535"/>
    <cellStyle name="Normal 3 5 2 2 2 2 2 2" xfId="6536"/>
    <cellStyle name="Normal 3 5 2 2 2 2 2 3" xfId="6537"/>
    <cellStyle name="Normal 3 5 2 2 2 2 3" xfId="6538"/>
    <cellStyle name="Normal 3 5 2 2 2 2 3 2" xfId="6539"/>
    <cellStyle name="Normal 3 5 2 2 2 2 4" xfId="6540"/>
    <cellStyle name="Normal 3 5 2 2 2 2 4 2" xfId="6541"/>
    <cellStyle name="Normal 3 5 2 2 2 2 5" xfId="6542"/>
    <cellStyle name="Normal 3 5 2 2 2 3" xfId="6543"/>
    <cellStyle name="Normal 3 5 2 2 2 3 2" xfId="6544"/>
    <cellStyle name="Normal 3 5 2 2 2 3 2 2" xfId="6545"/>
    <cellStyle name="Normal 3 5 2 2 2 3 3" xfId="6546"/>
    <cellStyle name="Normal 3 5 2 2 2 3 3 2" xfId="6547"/>
    <cellStyle name="Normal 3 5 2 2 2 3 4" xfId="6548"/>
    <cellStyle name="Normal 3 5 2 2 2 4" xfId="6549"/>
    <cellStyle name="Normal 3 5 2 2 2 4 2" xfId="6550"/>
    <cellStyle name="Normal 3 5 2 2 2 4 3" xfId="6551"/>
    <cellStyle name="Normal 3 5 2 2 2 5" xfId="6552"/>
    <cellStyle name="Normal 3 5 2 2 2 5 2" xfId="6553"/>
    <cellStyle name="Normal 3 5 2 2 2 6" xfId="6554"/>
    <cellStyle name="Normal 3 5 2 2 2 6 2" xfId="6555"/>
    <cellStyle name="Normal 3 5 2 2 2 7" xfId="6556"/>
    <cellStyle name="Normal 3 5 2 2 3" xfId="6557"/>
    <cellStyle name="Normal 3 5 2 2 3 2" xfId="6558"/>
    <cellStyle name="Normal 3 5 2 2 3 2 2" xfId="6559"/>
    <cellStyle name="Normal 3 5 2 2 3 2 3" xfId="6560"/>
    <cellStyle name="Normal 3 5 2 2 3 3" xfId="6561"/>
    <cellStyle name="Normal 3 5 2 2 3 3 2" xfId="6562"/>
    <cellStyle name="Normal 3 5 2 2 3 4" xfId="6563"/>
    <cellStyle name="Normal 3 5 2 2 3 4 2" xfId="6564"/>
    <cellStyle name="Normal 3 5 2 2 3 5" xfId="6565"/>
    <cellStyle name="Normal 3 5 2 2 4" xfId="6566"/>
    <cellStyle name="Normal 3 5 2 2 4 2" xfId="6567"/>
    <cellStyle name="Normal 3 5 2 2 4 2 2" xfId="6568"/>
    <cellStyle name="Normal 3 5 2 2 4 3" xfId="6569"/>
    <cellStyle name="Normal 3 5 2 2 4 3 2" xfId="6570"/>
    <cellStyle name="Normal 3 5 2 2 4 4" xfId="6571"/>
    <cellStyle name="Normal 3 5 2 2 5" xfId="6572"/>
    <cellStyle name="Normal 3 5 2 2 5 2" xfId="6573"/>
    <cellStyle name="Normal 3 5 2 2 5 3" xfId="6574"/>
    <cellStyle name="Normal 3 5 2 2 6" xfId="6575"/>
    <cellStyle name="Normal 3 5 2 2 6 2" xfId="6576"/>
    <cellStyle name="Normal 3 5 2 2 7" xfId="6577"/>
    <cellStyle name="Normal 3 5 2 2 7 2" xfId="6578"/>
    <cellStyle name="Normal 3 5 2 2 8" xfId="6579"/>
    <cellStyle name="Normal 3 5 2 3" xfId="6580"/>
    <cellStyle name="Normal 3 5 2 3 2" xfId="6581"/>
    <cellStyle name="Normal 3 5 2 3 2 2" xfId="6582"/>
    <cellStyle name="Normal 3 5 2 3 2 2 2" xfId="6583"/>
    <cellStyle name="Normal 3 5 2 3 2 2 3" xfId="6584"/>
    <cellStyle name="Normal 3 5 2 3 2 3" xfId="6585"/>
    <cellStyle name="Normal 3 5 2 3 2 3 2" xfId="6586"/>
    <cellStyle name="Normal 3 5 2 3 2 4" xfId="6587"/>
    <cellStyle name="Normal 3 5 2 3 2 4 2" xfId="6588"/>
    <cellStyle name="Normal 3 5 2 3 2 5" xfId="6589"/>
    <cellStyle name="Normal 3 5 2 3 3" xfId="6590"/>
    <cellStyle name="Normal 3 5 2 3 3 2" xfId="6591"/>
    <cellStyle name="Normal 3 5 2 3 3 2 2" xfId="6592"/>
    <cellStyle name="Normal 3 5 2 3 3 3" xfId="6593"/>
    <cellStyle name="Normal 3 5 2 3 3 3 2" xfId="6594"/>
    <cellStyle name="Normal 3 5 2 3 3 4" xfId="6595"/>
    <cellStyle name="Normal 3 5 2 3 4" xfId="6596"/>
    <cellStyle name="Normal 3 5 2 3 4 2" xfId="6597"/>
    <cellStyle name="Normal 3 5 2 3 4 3" xfId="6598"/>
    <cellStyle name="Normal 3 5 2 3 5" xfId="6599"/>
    <cellStyle name="Normal 3 5 2 3 5 2" xfId="6600"/>
    <cellStyle name="Normal 3 5 2 3 6" xfId="6601"/>
    <cellStyle name="Normal 3 5 2 3 6 2" xfId="6602"/>
    <cellStyle name="Normal 3 5 2 3 7" xfId="6603"/>
    <cellStyle name="Normal 3 5 2 4" xfId="6604"/>
    <cellStyle name="Normal 3 5 2 4 2" xfId="6605"/>
    <cellStyle name="Normal 3 5 2 4 2 2" xfId="6606"/>
    <cellStyle name="Normal 3 5 2 4 2 2 2" xfId="6607"/>
    <cellStyle name="Normal 3 5 2 4 2 2 3" xfId="6608"/>
    <cellStyle name="Normal 3 5 2 4 2 3" xfId="6609"/>
    <cellStyle name="Normal 3 5 2 4 2 3 2" xfId="6610"/>
    <cellStyle name="Normal 3 5 2 4 2 4" xfId="6611"/>
    <cellStyle name="Normal 3 5 2 4 2 4 2" xfId="6612"/>
    <cellStyle name="Normal 3 5 2 4 2 5" xfId="6613"/>
    <cellStyle name="Normal 3 5 2 4 3" xfId="6614"/>
    <cellStyle name="Normal 3 5 2 4 3 2" xfId="6615"/>
    <cellStyle name="Normal 3 5 2 4 3 2 2" xfId="6616"/>
    <cellStyle name="Normal 3 5 2 4 3 3" xfId="6617"/>
    <cellStyle name="Normal 3 5 2 4 3 3 2" xfId="6618"/>
    <cellStyle name="Normal 3 5 2 4 3 4" xfId="6619"/>
    <cellStyle name="Normal 3 5 2 4 4" xfId="6620"/>
    <cellStyle name="Normal 3 5 2 4 4 2" xfId="6621"/>
    <cellStyle name="Normal 3 5 2 4 4 3" xfId="6622"/>
    <cellStyle name="Normal 3 5 2 4 5" xfId="6623"/>
    <cellStyle name="Normal 3 5 2 4 5 2" xfId="6624"/>
    <cellStyle name="Normal 3 5 2 4 6" xfId="6625"/>
    <cellStyle name="Normal 3 5 2 4 6 2" xfId="6626"/>
    <cellStyle name="Normal 3 5 2 4 7" xfId="6627"/>
    <cellStyle name="Normal 3 5 2 5" xfId="6628"/>
    <cellStyle name="Normal 3 5 2 5 2" xfId="6629"/>
    <cellStyle name="Normal 3 5 2 5 2 2" xfId="6630"/>
    <cellStyle name="Normal 3 5 2 5 2 2 2" xfId="6631"/>
    <cellStyle name="Normal 3 5 2 5 2 3" xfId="6632"/>
    <cellStyle name="Normal 3 5 2 5 2 3 2" xfId="6633"/>
    <cellStyle name="Normal 3 5 2 5 2 4" xfId="6634"/>
    <cellStyle name="Normal 3 5 2 5 3" xfId="6635"/>
    <cellStyle name="Normal 3 5 2 5 3 2" xfId="6636"/>
    <cellStyle name="Normal 3 5 2 5 3 3" xfId="6637"/>
    <cellStyle name="Normal 3 5 2 5 4" xfId="6638"/>
    <cellStyle name="Normal 3 5 2 5 4 2" xfId="6639"/>
    <cellStyle name="Normal 3 5 2 5 5" xfId="6640"/>
    <cellStyle name="Normal 3 5 2 5 5 2" xfId="6641"/>
    <cellStyle name="Normal 3 5 2 5 6" xfId="6642"/>
    <cellStyle name="Normal 3 5 2 6" xfId="6643"/>
    <cellStyle name="Normal 3 5 2 6 2" xfId="6644"/>
    <cellStyle name="Normal 3 5 2 6 2 2" xfId="6645"/>
    <cellStyle name="Normal 3 5 2 6 3" xfId="6646"/>
    <cellStyle name="Normal 3 5 2 6 3 2" xfId="6647"/>
    <cellStyle name="Normal 3 5 2 6 4" xfId="6648"/>
    <cellStyle name="Normal 3 5 2 7" xfId="6649"/>
    <cellStyle name="Normal 3 5 2 7 2" xfId="6650"/>
    <cellStyle name="Normal 3 5 2 7 2 2" xfId="6651"/>
    <cellStyle name="Normal 3 5 2 7 3" xfId="6652"/>
    <cellStyle name="Normal 3 5 2 7 3 2" xfId="6653"/>
    <cellStyle name="Normal 3 5 2 7 4" xfId="6654"/>
    <cellStyle name="Normal 3 5 2 8" xfId="6655"/>
    <cellStyle name="Normal 3 5 2 8 2" xfId="6656"/>
    <cellStyle name="Normal 3 5 2 8 3" xfId="6657"/>
    <cellStyle name="Normal 3 5 2 9" xfId="6658"/>
    <cellStyle name="Normal 3 5 2 9 2" xfId="6659"/>
    <cellStyle name="Normal 3 5 3" xfId="6660"/>
    <cellStyle name="Normal 3 5 3 10" xfId="6661"/>
    <cellStyle name="Normal 3 5 3 2" xfId="6662"/>
    <cellStyle name="Normal 3 5 3 2 2" xfId="6663"/>
    <cellStyle name="Normal 3 5 3 2 2 2" xfId="6664"/>
    <cellStyle name="Normal 3 5 3 2 2 2 2" xfId="6665"/>
    <cellStyle name="Normal 3 5 3 2 2 2 3" xfId="6666"/>
    <cellStyle name="Normal 3 5 3 2 2 3" xfId="6667"/>
    <cellStyle name="Normal 3 5 3 2 2 3 2" xfId="6668"/>
    <cellStyle name="Normal 3 5 3 2 2 4" xfId="6669"/>
    <cellStyle name="Normal 3 5 3 2 2 4 2" xfId="6670"/>
    <cellStyle name="Normal 3 5 3 2 2 5" xfId="6671"/>
    <cellStyle name="Normal 3 5 3 2 3" xfId="6672"/>
    <cellStyle name="Normal 3 5 3 2 3 2" xfId="6673"/>
    <cellStyle name="Normal 3 5 3 2 3 2 2" xfId="6674"/>
    <cellStyle name="Normal 3 5 3 2 3 3" xfId="6675"/>
    <cellStyle name="Normal 3 5 3 2 3 3 2" xfId="6676"/>
    <cellStyle name="Normal 3 5 3 2 3 4" xfId="6677"/>
    <cellStyle name="Normal 3 5 3 2 4" xfId="6678"/>
    <cellStyle name="Normal 3 5 3 2 4 2" xfId="6679"/>
    <cellStyle name="Normal 3 5 3 2 4 3" xfId="6680"/>
    <cellStyle name="Normal 3 5 3 2 5" xfId="6681"/>
    <cellStyle name="Normal 3 5 3 2 5 2" xfId="6682"/>
    <cellStyle name="Normal 3 5 3 2 6" xfId="6683"/>
    <cellStyle name="Normal 3 5 3 2 6 2" xfId="6684"/>
    <cellStyle name="Normal 3 5 3 2 7" xfId="6685"/>
    <cellStyle name="Normal 3 5 3 3" xfId="6686"/>
    <cellStyle name="Normal 3 5 3 3 2" xfId="6687"/>
    <cellStyle name="Normal 3 5 3 3 2 2" xfId="6688"/>
    <cellStyle name="Normal 3 5 3 3 2 2 2" xfId="6689"/>
    <cellStyle name="Normal 3 5 3 3 2 2 3" xfId="6690"/>
    <cellStyle name="Normal 3 5 3 3 2 3" xfId="6691"/>
    <cellStyle name="Normal 3 5 3 3 2 3 2" xfId="6692"/>
    <cellStyle name="Normal 3 5 3 3 2 4" xfId="6693"/>
    <cellStyle name="Normal 3 5 3 3 2 4 2" xfId="6694"/>
    <cellStyle name="Normal 3 5 3 3 2 5" xfId="6695"/>
    <cellStyle name="Normal 3 5 3 3 3" xfId="6696"/>
    <cellStyle name="Normal 3 5 3 3 3 2" xfId="6697"/>
    <cellStyle name="Normal 3 5 3 3 3 2 2" xfId="6698"/>
    <cellStyle name="Normal 3 5 3 3 3 3" xfId="6699"/>
    <cellStyle name="Normal 3 5 3 3 3 3 2" xfId="6700"/>
    <cellStyle name="Normal 3 5 3 3 3 4" xfId="6701"/>
    <cellStyle name="Normal 3 5 3 3 4" xfId="6702"/>
    <cellStyle name="Normal 3 5 3 3 4 2" xfId="6703"/>
    <cellStyle name="Normal 3 5 3 3 4 3" xfId="6704"/>
    <cellStyle name="Normal 3 5 3 3 5" xfId="6705"/>
    <cellStyle name="Normal 3 5 3 3 5 2" xfId="6706"/>
    <cellStyle name="Normal 3 5 3 3 6" xfId="6707"/>
    <cellStyle name="Normal 3 5 3 3 6 2" xfId="6708"/>
    <cellStyle name="Normal 3 5 3 3 7" xfId="6709"/>
    <cellStyle name="Normal 3 5 3 4" xfId="6710"/>
    <cellStyle name="Normal 3 5 3 4 2" xfId="6711"/>
    <cellStyle name="Normal 3 5 3 4 2 2" xfId="6712"/>
    <cellStyle name="Normal 3 5 3 4 2 2 2" xfId="6713"/>
    <cellStyle name="Normal 3 5 3 4 2 3" xfId="6714"/>
    <cellStyle name="Normal 3 5 3 4 2 3 2" xfId="6715"/>
    <cellStyle name="Normal 3 5 3 4 2 4" xfId="6716"/>
    <cellStyle name="Normal 3 5 3 4 3" xfId="6717"/>
    <cellStyle name="Normal 3 5 3 4 3 2" xfId="6718"/>
    <cellStyle name="Normal 3 5 3 4 3 3" xfId="6719"/>
    <cellStyle name="Normal 3 5 3 4 4" xfId="6720"/>
    <cellStyle name="Normal 3 5 3 4 4 2" xfId="6721"/>
    <cellStyle name="Normal 3 5 3 4 5" xfId="6722"/>
    <cellStyle name="Normal 3 5 3 4 5 2" xfId="6723"/>
    <cellStyle name="Normal 3 5 3 4 6" xfId="6724"/>
    <cellStyle name="Normal 3 5 3 5" xfId="6725"/>
    <cellStyle name="Normal 3 5 3 5 2" xfId="6726"/>
    <cellStyle name="Normal 3 5 3 5 2 2" xfId="6727"/>
    <cellStyle name="Normal 3 5 3 5 3" xfId="6728"/>
    <cellStyle name="Normal 3 5 3 5 3 2" xfId="6729"/>
    <cellStyle name="Normal 3 5 3 5 4" xfId="6730"/>
    <cellStyle name="Normal 3 5 3 6" xfId="6731"/>
    <cellStyle name="Normal 3 5 3 6 2" xfId="6732"/>
    <cellStyle name="Normal 3 5 3 6 2 2" xfId="6733"/>
    <cellStyle name="Normal 3 5 3 6 3" xfId="6734"/>
    <cellStyle name="Normal 3 5 3 6 3 2" xfId="6735"/>
    <cellStyle name="Normal 3 5 3 6 4" xfId="6736"/>
    <cellStyle name="Normal 3 5 3 7" xfId="6737"/>
    <cellStyle name="Normal 3 5 3 7 2" xfId="6738"/>
    <cellStyle name="Normal 3 5 3 7 3" xfId="6739"/>
    <cellStyle name="Normal 3 5 3 8" xfId="6740"/>
    <cellStyle name="Normal 3 5 3 8 2" xfId="6741"/>
    <cellStyle name="Normal 3 5 3 9" xfId="6742"/>
    <cellStyle name="Normal 3 5 3 9 2" xfId="6743"/>
    <cellStyle name="Normal 3 5 4" xfId="6744"/>
    <cellStyle name="Normal 3 5 4 2" xfId="6745"/>
    <cellStyle name="Normal 3 5 4 2 2" xfId="6746"/>
    <cellStyle name="Normal 3 5 4 2 2 2" xfId="6747"/>
    <cellStyle name="Normal 3 5 4 2 2 2 2" xfId="6748"/>
    <cellStyle name="Normal 3 5 4 2 2 2 3" xfId="6749"/>
    <cellStyle name="Normal 3 5 4 2 2 3" xfId="6750"/>
    <cellStyle name="Normal 3 5 4 2 2 3 2" xfId="6751"/>
    <cellStyle name="Normal 3 5 4 2 2 4" xfId="6752"/>
    <cellStyle name="Normal 3 5 4 2 2 4 2" xfId="6753"/>
    <cellStyle name="Normal 3 5 4 2 2 5" xfId="6754"/>
    <cellStyle name="Normal 3 5 4 2 3" xfId="6755"/>
    <cellStyle name="Normal 3 5 4 2 3 2" xfId="6756"/>
    <cellStyle name="Normal 3 5 4 2 3 2 2" xfId="6757"/>
    <cellStyle name="Normal 3 5 4 2 3 3" xfId="6758"/>
    <cellStyle name="Normal 3 5 4 2 3 3 2" xfId="6759"/>
    <cellStyle name="Normal 3 5 4 2 3 4" xfId="6760"/>
    <cellStyle name="Normal 3 5 4 2 4" xfId="6761"/>
    <cellStyle name="Normal 3 5 4 2 4 2" xfId="6762"/>
    <cellStyle name="Normal 3 5 4 2 4 3" xfId="6763"/>
    <cellStyle name="Normal 3 5 4 2 5" xfId="6764"/>
    <cellStyle name="Normal 3 5 4 2 5 2" xfId="6765"/>
    <cellStyle name="Normal 3 5 4 2 6" xfId="6766"/>
    <cellStyle name="Normal 3 5 4 2 6 2" xfId="6767"/>
    <cellStyle name="Normal 3 5 4 2 7" xfId="6768"/>
    <cellStyle name="Normal 3 5 4 3" xfId="6769"/>
    <cellStyle name="Normal 3 5 4 3 2" xfId="6770"/>
    <cellStyle name="Normal 3 5 4 3 2 2" xfId="6771"/>
    <cellStyle name="Normal 3 5 4 3 2 3" xfId="6772"/>
    <cellStyle name="Normal 3 5 4 3 3" xfId="6773"/>
    <cellStyle name="Normal 3 5 4 3 3 2" xfId="6774"/>
    <cellStyle name="Normal 3 5 4 3 4" xfId="6775"/>
    <cellStyle name="Normal 3 5 4 3 4 2" xfId="6776"/>
    <cellStyle name="Normal 3 5 4 3 5" xfId="6777"/>
    <cellStyle name="Normal 3 5 4 4" xfId="6778"/>
    <cellStyle name="Normal 3 5 4 4 2" xfId="6779"/>
    <cellStyle name="Normal 3 5 4 4 2 2" xfId="6780"/>
    <cellStyle name="Normal 3 5 4 4 3" xfId="6781"/>
    <cellStyle name="Normal 3 5 4 4 3 2" xfId="6782"/>
    <cellStyle name="Normal 3 5 4 4 4" xfId="6783"/>
    <cellStyle name="Normal 3 5 4 5" xfId="6784"/>
    <cellStyle name="Normal 3 5 4 5 2" xfId="6785"/>
    <cellStyle name="Normal 3 5 4 5 3" xfId="6786"/>
    <cellStyle name="Normal 3 5 4 6" xfId="6787"/>
    <cellStyle name="Normal 3 5 4 6 2" xfId="6788"/>
    <cellStyle name="Normal 3 5 4 7" xfId="6789"/>
    <cellStyle name="Normal 3 5 4 7 2" xfId="6790"/>
    <cellStyle name="Normal 3 5 4 8" xfId="6791"/>
    <cellStyle name="Normal 3 5 5" xfId="6792"/>
    <cellStyle name="Normal 3 5 5 2" xfId="6793"/>
    <cellStyle name="Normal 3 5 5 2 2" xfId="6794"/>
    <cellStyle name="Normal 3 5 5 2 2 2" xfId="6795"/>
    <cellStyle name="Normal 3 5 5 2 2 3" xfId="6796"/>
    <cellStyle name="Normal 3 5 5 2 3" xfId="6797"/>
    <cellStyle name="Normal 3 5 5 2 3 2" xfId="6798"/>
    <cellStyle name="Normal 3 5 5 2 4" xfId="6799"/>
    <cellStyle name="Normal 3 5 5 2 4 2" xfId="6800"/>
    <cellStyle name="Normal 3 5 5 2 5" xfId="6801"/>
    <cellStyle name="Normal 3 5 5 3" xfId="6802"/>
    <cellStyle name="Normal 3 5 5 3 2" xfId="6803"/>
    <cellStyle name="Normal 3 5 5 3 2 2" xfId="6804"/>
    <cellStyle name="Normal 3 5 5 3 3" xfId="6805"/>
    <cellStyle name="Normal 3 5 5 3 3 2" xfId="6806"/>
    <cellStyle name="Normal 3 5 5 3 4" xfId="6807"/>
    <cellStyle name="Normal 3 5 5 4" xfId="6808"/>
    <cellStyle name="Normal 3 5 5 4 2" xfId="6809"/>
    <cellStyle name="Normal 3 5 5 4 3" xfId="6810"/>
    <cellStyle name="Normal 3 5 5 5" xfId="6811"/>
    <cellStyle name="Normal 3 5 5 5 2" xfId="6812"/>
    <cellStyle name="Normal 3 5 5 6" xfId="6813"/>
    <cellStyle name="Normal 3 5 5 6 2" xfId="6814"/>
    <cellStyle name="Normal 3 5 5 7" xfId="6815"/>
    <cellStyle name="Normal 3 5 6" xfId="6816"/>
    <cellStyle name="Normal 3 5 6 2" xfId="6817"/>
    <cellStyle name="Normal 3 5 6 2 2" xfId="6818"/>
    <cellStyle name="Normal 3 5 6 2 2 2" xfId="6819"/>
    <cellStyle name="Normal 3 5 6 2 2 3" xfId="6820"/>
    <cellStyle name="Normal 3 5 6 2 3" xfId="6821"/>
    <cellStyle name="Normal 3 5 6 2 3 2" xfId="6822"/>
    <cellStyle name="Normal 3 5 6 2 4" xfId="6823"/>
    <cellStyle name="Normal 3 5 6 2 4 2" xfId="6824"/>
    <cellStyle name="Normal 3 5 6 2 5" xfId="6825"/>
    <cellStyle name="Normal 3 5 6 3" xfId="6826"/>
    <cellStyle name="Normal 3 5 6 3 2" xfId="6827"/>
    <cellStyle name="Normal 3 5 6 3 2 2" xfId="6828"/>
    <cellStyle name="Normal 3 5 6 3 3" xfId="6829"/>
    <cellStyle name="Normal 3 5 6 3 3 2" xfId="6830"/>
    <cellStyle name="Normal 3 5 6 3 4" xfId="6831"/>
    <cellStyle name="Normal 3 5 6 4" xfId="6832"/>
    <cellStyle name="Normal 3 5 6 4 2" xfId="6833"/>
    <cellStyle name="Normal 3 5 6 4 3" xfId="6834"/>
    <cellStyle name="Normal 3 5 6 5" xfId="6835"/>
    <cellStyle name="Normal 3 5 6 5 2" xfId="6836"/>
    <cellStyle name="Normal 3 5 6 6" xfId="6837"/>
    <cellStyle name="Normal 3 5 6 6 2" xfId="6838"/>
    <cellStyle name="Normal 3 5 6 7" xfId="6839"/>
    <cellStyle name="Normal 3 5 7" xfId="6840"/>
    <cellStyle name="Normal 3 5 7 2" xfId="6841"/>
    <cellStyle name="Normal 3 5 7 2 2" xfId="6842"/>
    <cellStyle name="Normal 3 5 7 2 2 2" xfId="6843"/>
    <cellStyle name="Normal 3 5 7 2 3" xfId="6844"/>
    <cellStyle name="Normal 3 5 7 2 3 2" xfId="6845"/>
    <cellStyle name="Normal 3 5 7 2 4" xfId="6846"/>
    <cellStyle name="Normal 3 5 7 3" xfId="6847"/>
    <cellStyle name="Normal 3 5 7 3 2" xfId="6848"/>
    <cellStyle name="Normal 3 5 7 3 3" xfId="6849"/>
    <cellStyle name="Normal 3 5 7 4" xfId="6850"/>
    <cellStyle name="Normal 3 5 7 4 2" xfId="6851"/>
    <cellStyle name="Normal 3 5 7 5" xfId="6852"/>
    <cellStyle name="Normal 3 5 7 5 2" xfId="6853"/>
    <cellStyle name="Normal 3 5 7 6" xfId="6854"/>
    <cellStyle name="Normal 3 5 8" xfId="6855"/>
    <cellStyle name="Normal 3 5 8 2" xfId="6856"/>
    <cellStyle name="Normal 3 5 8 2 2" xfId="6857"/>
    <cellStyle name="Normal 3 5 8 3" xfId="6858"/>
    <cellStyle name="Normal 3 5 8 3 2" xfId="6859"/>
    <cellStyle name="Normal 3 5 8 4" xfId="6860"/>
    <cellStyle name="Normal 3 5 9" xfId="6861"/>
    <cellStyle name="Normal 3 5 9 2" xfId="6862"/>
    <cellStyle name="Normal 3 5 9 2 2" xfId="6863"/>
    <cellStyle name="Normal 3 5 9 3" xfId="6864"/>
    <cellStyle name="Normal 3 5 9 3 2" xfId="6865"/>
    <cellStyle name="Normal 3 5 9 4" xfId="6866"/>
    <cellStyle name="Normal 3 6" xfId="6867"/>
    <cellStyle name="Normal 3 6 10" xfId="6868"/>
    <cellStyle name="Normal 3 6 10 2" xfId="6869"/>
    <cellStyle name="Normal 3 6 11" xfId="6870"/>
    <cellStyle name="Normal 3 6 2" xfId="6871"/>
    <cellStyle name="Normal 3 6 2 2" xfId="6872"/>
    <cellStyle name="Normal 3 6 2 2 2" xfId="6873"/>
    <cellStyle name="Normal 3 6 2 2 2 2" xfId="6874"/>
    <cellStyle name="Normal 3 6 2 2 2 2 2" xfId="6875"/>
    <cellStyle name="Normal 3 6 2 2 2 2 3" xfId="6876"/>
    <cellStyle name="Normal 3 6 2 2 2 3" xfId="6877"/>
    <cellStyle name="Normal 3 6 2 2 2 3 2" xfId="6878"/>
    <cellStyle name="Normal 3 6 2 2 2 4" xfId="6879"/>
    <cellStyle name="Normal 3 6 2 2 2 4 2" xfId="6880"/>
    <cellStyle name="Normal 3 6 2 2 2 5" xfId="6881"/>
    <cellStyle name="Normal 3 6 2 2 3" xfId="6882"/>
    <cellStyle name="Normal 3 6 2 2 3 2" xfId="6883"/>
    <cellStyle name="Normal 3 6 2 2 3 2 2" xfId="6884"/>
    <cellStyle name="Normal 3 6 2 2 3 3" xfId="6885"/>
    <cellStyle name="Normal 3 6 2 2 3 3 2" xfId="6886"/>
    <cellStyle name="Normal 3 6 2 2 3 4" xfId="6887"/>
    <cellStyle name="Normal 3 6 2 2 4" xfId="6888"/>
    <cellStyle name="Normal 3 6 2 2 4 2" xfId="6889"/>
    <cellStyle name="Normal 3 6 2 2 4 3" xfId="6890"/>
    <cellStyle name="Normal 3 6 2 2 5" xfId="6891"/>
    <cellStyle name="Normal 3 6 2 2 5 2" xfId="6892"/>
    <cellStyle name="Normal 3 6 2 2 6" xfId="6893"/>
    <cellStyle name="Normal 3 6 2 2 6 2" xfId="6894"/>
    <cellStyle name="Normal 3 6 2 2 7" xfId="6895"/>
    <cellStyle name="Normal 3 6 2 3" xfId="6896"/>
    <cellStyle name="Normal 3 6 2 3 2" xfId="6897"/>
    <cellStyle name="Normal 3 6 2 3 2 2" xfId="6898"/>
    <cellStyle name="Normal 3 6 2 3 2 3" xfId="6899"/>
    <cellStyle name="Normal 3 6 2 3 3" xfId="6900"/>
    <cellStyle name="Normal 3 6 2 3 3 2" xfId="6901"/>
    <cellStyle name="Normal 3 6 2 3 4" xfId="6902"/>
    <cellStyle name="Normal 3 6 2 3 4 2" xfId="6903"/>
    <cellStyle name="Normal 3 6 2 3 5" xfId="6904"/>
    <cellStyle name="Normal 3 6 2 4" xfId="6905"/>
    <cellStyle name="Normal 3 6 2 4 2" xfId="6906"/>
    <cellStyle name="Normal 3 6 2 4 2 2" xfId="6907"/>
    <cellStyle name="Normal 3 6 2 4 3" xfId="6908"/>
    <cellStyle name="Normal 3 6 2 4 3 2" xfId="6909"/>
    <cellStyle name="Normal 3 6 2 4 4" xfId="6910"/>
    <cellStyle name="Normal 3 6 2 5" xfId="6911"/>
    <cellStyle name="Normal 3 6 2 5 2" xfId="6912"/>
    <cellStyle name="Normal 3 6 2 5 3" xfId="6913"/>
    <cellStyle name="Normal 3 6 2 6" xfId="6914"/>
    <cellStyle name="Normal 3 6 2 6 2" xfId="6915"/>
    <cellStyle name="Normal 3 6 2 7" xfId="6916"/>
    <cellStyle name="Normal 3 6 2 7 2" xfId="6917"/>
    <cellStyle name="Normal 3 6 2 8" xfId="6918"/>
    <cellStyle name="Normal 3 6 3" xfId="6919"/>
    <cellStyle name="Normal 3 6 3 2" xfId="6920"/>
    <cellStyle name="Normal 3 6 3 2 2" xfId="6921"/>
    <cellStyle name="Normal 3 6 3 2 2 2" xfId="6922"/>
    <cellStyle name="Normal 3 6 3 2 2 3" xfId="6923"/>
    <cellStyle name="Normal 3 6 3 2 3" xfId="6924"/>
    <cellStyle name="Normal 3 6 3 2 3 2" xfId="6925"/>
    <cellStyle name="Normal 3 6 3 2 4" xfId="6926"/>
    <cellStyle name="Normal 3 6 3 2 4 2" xfId="6927"/>
    <cellStyle name="Normal 3 6 3 2 5" xfId="6928"/>
    <cellStyle name="Normal 3 6 3 3" xfId="6929"/>
    <cellStyle name="Normal 3 6 3 3 2" xfId="6930"/>
    <cellStyle name="Normal 3 6 3 3 2 2" xfId="6931"/>
    <cellStyle name="Normal 3 6 3 3 3" xfId="6932"/>
    <cellStyle name="Normal 3 6 3 3 3 2" xfId="6933"/>
    <cellStyle name="Normal 3 6 3 3 4" xfId="6934"/>
    <cellStyle name="Normal 3 6 3 4" xfId="6935"/>
    <cellStyle name="Normal 3 6 3 4 2" xfId="6936"/>
    <cellStyle name="Normal 3 6 3 4 3" xfId="6937"/>
    <cellStyle name="Normal 3 6 3 5" xfId="6938"/>
    <cellStyle name="Normal 3 6 3 5 2" xfId="6939"/>
    <cellStyle name="Normal 3 6 3 6" xfId="6940"/>
    <cellStyle name="Normal 3 6 3 6 2" xfId="6941"/>
    <cellStyle name="Normal 3 6 3 7" xfId="6942"/>
    <cellStyle name="Normal 3 6 4" xfId="6943"/>
    <cellStyle name="Normal 3 6 4 2" xfId="6944"/>
    <cellStyle name="Normal 3 6 4 2 2" xfId="6945"/>
    <cellStyle name="Normal 3 6 4 2 2 2" xfId="6946"/>
    <cellStyle name="Normal 3 6 4 2 2 3" xfId="6947"/>
    <cellStyle name="Normal 3 6 4 2 3" xfId="6948"/>
    <cellStyle name="Normal 3 6 4 2 3 2" xfId="6949"/>
    <cellStyle name="Normal 3 6 4 2 4" xfId="6950"/>
    <cellStyle name="Normal 3 6 4 2 4 2" xfId="6951"/>
    <cellStyle name="Normal 3 6 4 2 5" xfId="6952"/>
    <cellStyle name="Normal 3 6 4 3" xfId="6953"/>
    <cellStyle name="Normal 3 6 4 3 2" xfId="6954"/>
    <cellStyle name="Normal 3 6 4 3 2 2" xfId="6955"/>
    <cellStyle name="Normal 3 6 4 3 3" xfId="6956"/>
    <cellStyle name="Normal 3 6 4 3 3 2" xfId="6957"/>
    <cellStyle name="Normal 3 6 4 3 4" xfId="6958"/>
    <cellStyle name="Normal 3 6 4 4" xfId="6959"/>
    <cellStyle name="Normal 3 6 4 4 2" xfId="6960"/>
    <cellStyle name="Normal 3 6 4 4 3" xfId="6961"/>
    <cellStyle name="Normal 3 6 4 5" xfId="6962"/>
    <cellStyle name="Normal 3 6 4 5 2" xfId="6963"/>
    <cellStyle name="Normal 3 6 4 6" xfId="6964"/>
    <cellStyle name="Normal 3 6 4 6 2" xfId="6965"/>
    <cellStyle name="Normal 3 6 4 7" xfId="6966"/>
    <cellStyle name="Normal 3 6 5" xfId="6967"/>
    <cellStyle name="Normal 3 6 5 2" xfId="6968"/>
    <cellStyle name="Normal 3 6 5 2 2" xfId="6969"/>
    <cellStyle name="Normal 3 6 5 2 2 2" xfId="6970"/>
    <cellStyle name="Normal 3 6 5 2 3" xfId="6971"/>
    <cellStyle name="Normal 3 6 5 2 3 2" xfId="6972"/>
    <cellStyle name="Normal 3 6 5 2 4" xfId="6973"/>
    <cellStyle name="Normal 3 6 5 3" xfId="6974"/>
    <cellStyle name="Normal 3 6 5 3 2" xfId="6975"/>
    <cellStyle name="Normal 3 6 5 3 3" xfId="6976"/>
    <cellStyle name="Normal 3 6 5 4" xfId="6977"/>
    <cellStyle name="Normal 3 6 5 4 2" xfId="6978"/>
    <cellStyle name="Normal 3 6 5 5" xfId="6979"/>
    <cellStyle name="Normal 3 6 5 5 2" xfId="6980"/>
    <cellStyle name="Normal 3 6 5 6" xfId="6981"/>
    <cellStyle name="Normal 3 6 6" xfId="6982"/>
    <cellStyle name="Normal 3 6 6 2" xfId="6983"/>
    <cellStyle name="Normal 3 6 6 2 2" xfId="6984"/>
    <cellStyle name="Normal 3 6 6 3" xfId="6985"/>
    <cellStyle name="Normal 3 6 6 3 2" xfId="6986"/>
    <cellStyle name="Normal 3 6 6 4" xfId="6987"/>
    <cellStyle name="Normal 3 6 7" xfId="6988"/>
    <cellStyle name="Normal 3 6 7 2" xfId="6989"/>
    <cellStyle name="Normal 3 6 7 2 2" xfId="6990"/>
    <cellStyle name="Normal 3 6 7 3" xfId="6991"/>
    <cellStyle name="Normal 3 6 7 3 2" xfId="6992"/>
    <cellStyle name="Normal 3 6 7 4" xfId="6993"/>
    <cellStyle name="Normal 3 6 8" xfId="6994"/>
    <cellStyle name="Normal 3 6 8 2" xfId="6995"/>
    <cellStyle name="Normal 3 6 8 3" xfId="6996"/>
    <cellStyle name="Normal 3 6 9" xfId="6997"/>
    <cellStyle name="Normal 3 6 9 2" xfId="6998"/>
    <cellStyle name="Normal 3 7" xfId="6999"/>
    <cellStyle name="Normal 3 7 10" xfId="7000"/>
    <cellStyle name="Normal 3 7 10 2" xfId="7001"/>
    <cellStyle name="Normal 3 7 11" xfId="7002"/>
    <cellStyle name="Normal 3 7 2" xfId="7003"/>
    <cellStyle name="Normal 3 7 2 2" xfId="7004"/>
    <cellStyle name="Normal 3 7 2 2 2" xfId="7005"/>
    <cellStyle name="Normal 3 7 2 2 2 2" xfId="7006"/>
    <cellStyle name="Normal 3 7 2 2 2 2 2" xfId="7007"/>
    <cellStyle name="Normal 3 7 2 2 2 2 3" xfId="7008"/>
    <cellStyle name="Normal 3 7 2 2 2 3" xfId="7009"/>
    <cellStyle name="Normal 3 7 2 2 2 3 2" xfId="7010"/>
    <cellStyle name="Normal 3 7 2 2 2 4" xfId="7011"/>
    <cellStyle name="Normal 3 7 2 2 2 4 2" xfId="7012"/>
    <cellStyle name="Normal 3 7 2 2 2 5" xfId="7013"/>
    <cellStyle name="Normal 3 7 2 2 3" xfId="7014"/>
    <cellStyle name="Normal 3 7 2 2 3 2" xfId="7015"/>
    <cellStyle name="Normal 3 7 2 2 3 2 2" xfId="7016"/>
    <cellStyle name="Normal 3 7 2 2 3 3" xfId="7017"/>
    <cellStyle name="Normal 3 7 2 2 3 3 2" xfId="7018"/>
    <cellStyle name="Normal 3 7 2 2 3 4" xfId="7019"/>
    <cellStyle name="Normal 3 7 2 2 4" xfId="7020"/>
    <cellStyle name="Normal 3 7 2 2 4 2" xfId="7021"/>
    <cellStyle name="Normal 3 7 2 2 4 3" xfId="7022"/>
    <cellStyle name="Normal 3 7 2 2 5" xfId="7023"/>
    <cellStyle name="Normal 3 7 2 2 5 2" xfId="7024"/>
    <cellStyle name="Normal 3 7 2 2 6" xfId="7025"/>
    <cellStyle name="Normal 3 7 2 2 6 2" xfId="7026"/>
    <cellStyle name="Normal 3 7 2 2 7" xfId="7027"/>
    <cellStyle name="Normal 3 7 2 3" xfId="7028"/>
    <cellStyle name="Normal 3 7 2 3 2" xfId="7029"/>
    <cellStyle name="Normal 3 7 2 3 2 2" xfId="7030"/>
    <cellStyle name="Normal 3 7 2 3 2 3" xfId="7031"/>
    <cellStyle name="Normal 3 7 2 3 3" xfId="7032"/>
    <cellStyle name="Normal 3 7 2 3 3 2" xfId="7033"/>
    <cellStyle name="Normal 3 7 2 3 4" xfId="7034"/>
    <cellStyle name="Normal 3 7 2 3 4 2" xfId="7035"/>
    <cellStyle name="Normal 3 7 2 3 5" xfId="7036"/>
    <cellStyle name="Normal 3 7 2 4" xfId="7037"/>
    <cellStyle name="Normal 3 7 2 4 2" xfId="7038"/>
    <cellStyle name="Normal 3 7 2 4 2 2" xfId="7039"/>
    <cellStyle name="Normal 3 7 2 4 3" xfId="7040"/>
    <cellStyle name="Normal 3 7 2 4 3 2" xfId="7041"/>
    <cellStyle name="Normal 3 7 2 4 4" xfId="7042"/>
    <cellStyle name="Normal 3 7 2 5" xfId="7043"/>
    <cellStyle name="Normal 3 7 2 5 2" xfId="7044"/>
    <cellStyle name="Normal 3 7 2 5 3" xfId="7045"/>
    <cellStyle name="Normal 3 7 2 6" xfId="7046"/>
    <cellStyle name="Normal 3 7 2 6 2" xfId="7047"/>
    <cellStyle name="Normal 3 7 2 7" xfId="7048"/>
    <cellStyle name="Normal 3 7 2 7 2" xfId="7049"/>
    <cellStyle name="Normal 3 7 2 8" xfId="7050"/>
    <cellStyle name="Normal 3 7 3" xfId="7051"/>
    <cellStyle name="Normal 3 7 3 2" xfId="7052"/>
    <cellStyle name="Normal 3 7 3 2 2" xfId="7053"/>
    <cellStyle name="Normal 3 7 3 2 2 2" xfId="7054"/>
    <cellStyle name="Normal 3 7 3 2 2 3" xfId="7055"/>
    <cellStyle name="Normal 3 7 3 2 3" xfId="7056"/>
    <cellStyle name="Normal 3 7 3 2 3 2" xfId="7057"/>
    <cellStyle name="Normal 3 7 3 2 4" xfId="7058"/>
    <cellStyle name="Normal 3 7 3 2 4 2" xfId="7059"/>
    <cellStyle name="Normal 3 7 3 2 5" xfId="7060"/>
    <cellStyle name="Normal 3 7 3 3" xfId="7061"/>
    <cellStyle name="Normal 3 7 3 3 2" xfId="7062"/>
    <cellStyle name="Normal 3 7 3 3 2 2" xfId="7063"/>
    <cellStyle name="Normal 3 7 3 3 3" xfId="7064"/>
    <cellStyle name="Normal 3 7 3 3 3 2" xfId="7065"/>
    <cellStyle name="Normal 3 7 3 3 4" xfId="7066"/>
    <cellStyle name="Normal 3 7 3 4" xfId="7067"/>
    <cellStyle name="Normal 3 7 3 4 2" xfId="7068"/>
    <cellStyle name="Normal 3 7 3 4 3" xfId="7069"/>
    <cellStyle name="Normal 3 7 3 5" xfId="7070"/>
    <cellStyle name="Normal 3 7 3 5 2" xfId="7071"/>
    <cellStyle name="Normal 3 7 3 6" xfId="7072"/>
    <cellStyle name="Normal 3 7 3 6 2" xfId="7073"/>
    <cellStyle name="Normal 3 7 3 7" xfId="7074"/>
    <cellStyle name="Normal 3 7 4" xfId="7075"/>
    <cellStyle name="Normal 3 7 4 2" xfId="7076"/>
    <cellStyle name="Normal 3 7 4 2 2" xfId="7077"/>
    <cellStyle name="Normal 3 7 4 2 2 2" xfId="7078"/>
    <cellStyle name="Normal 3 7 4 2 2 3" xfId="7079"/>
    <cellStyle name="Normal 3 7 4 2 3" xfId="7080"/>
    <cellStyle name="Normal 3 7 4 2 3 2" xfId="7081"/>
    <cellStyle name="Normal 3 7 4 2 4" xfId="7082"/>
    <cellStyle name="Normal 3 7 4 2 4 2" xfId="7083"/>
    <cellStyle name="Normal 3 7 4 2 5" xfId="7084"/>
    <cellStyle name="Normal 3 7 4 3" xfId="7085"/>
    <cellStyle name="Normal 3 7 4 3 2" xfId="7086"/>
    <cellStyle name="Normal 3 7 4 3 2 2" xfId="7087"/>
    <cellStyle name="Normal 3 7 4 3 3" xfId="7088"/>
    <cellStyle name="Normal 3 7 4 3 3 2" xfId="7089"/>
    <cellStyle name="Normal 3 7 4 3 4" xfId="7090"/>
    <cellStyle name="Normal 3 7 4 4" xfId="7091"/>
    <cellStyle name="Normal 3 7 4 4 2" xfId="7092"/>
    <cellStyle name="Normal 3 7 4 4 3" xfId="7093"/>
    <cellStyle name="Normal 3 7 4 5" xfId="7094"/>
    <cellStyle name="Normal 3 7 4 5 2" xfId="7095"/>
    <cellStyle name="Normal 3 7 4 6" xfId="7096"/>
    <cellStyle name="Normal 3 7 4 6 2" xfId="7097"/>
    <cellStyle name="Normal 3 7 4 7" xfId="7098"/>
    <cellStyle name="Normal 3 7 5" xfId="7099"/>
    <cellStyle name="Normal 3 7 5 2" xfId="7100"/>
    <cellStyle name="Normal 3 7 5 2 2" xfId="7101"/>
    <cellStyle name="Normal 3 7 5 2 2 2" xfId="7102"/>
    <cellStyle name="Normal 3 7 5 2 3" xfId="7103"/>
    <cellStyle name="Normal 3 7 5 2 3 2" xfId="7104"/>
    <cellStyle name="Normal 3 7 5 2 4" xfId="7105"/>
    <cellStyle name="Normal 3 7 5 3" xfId="7106"/>
    <cellStyle name="Normal 3 7 5 3 2" xfId="7107"/>
    <cellStyle name="Normal 3 7 5 3 3" xfId="7108"/>
    <cellStyle name="Normal 3 7 5 4" xfId="7109"/>
    <cellStyle name="Normal 3 7 5 4 2" xfId="7110"/>
    <cellStyle name="Normal 3 7 5 5" xfId="7111"/>
    <cellStyle name="Normal 3 7 5 5 2" xfId="7112"/>
    <cellStyle name="Normal 3 7 5 6" xfId="7113"/>
    <cellStyle name="Normal 3 7 6" xfId="7114"/>
    <cellStyle name="Normal 3 7 6 2" xfId="7115"/>
    <cellStyle name="Normal 3 7 6 2 2" xfId="7116"/>
    <cellStyle name="Normal 3 7 6 3" xfId="7117"/>
    <cellStyle name="Normal 3 7 6 3 2" xfId="7118"/>
    <cellStyle name="Normal 3 7 6 4" xfId="7119"/>
    <cellStyle name="Normal 3 7 7" xfId="7120"/>
    <cellStyle name="Normal 3 7 7 2" xfId="7121"/>
    <cellStyle name="Normal 3 7 7 2 2" xfId="7122"/>
    <cellStyle name="Normal 3 7 7 3" xfId="7123"/>
    <cellStyle name="Normal 3 7 7 3 2" xfId="7124"/>
    <cellStyle name="Normal 3 7 7 4" xfId="7125"/>
    <cellStyle name="Normal 3 7 8" xfId="7126"/>
    <cellStyle name="Normal 3 7 8 2" xfId="7127"/>
    <cellStyle name="Normal 3 7 8 3" xfId="7128"/>
    <cellStyle name="Normal 3 7 9" xfId="7129"/>
    <cellStyle name="Normal 3 7 9 2" xfId="7130"/>
    <cellStyle name="Normal 3 8" xfId="7131"/>
    <cellStyle name="Normal 3 8 10" xfId="7132"/>
    <cellStyle name="Normal 3 8 2" xfId="7133"/>
    <cellStyle name="Normal 3 8 2 2" xfId="7134"/>
    <cellStyle name="Normal 3 8 2 2 2" xfId="7135"/>
    <cellStyle name="Normal 3 8 2 2 2 2" xfId="7136"/>
    <cellStyle name="Normal 3 8 2 2 2 3" xfId="7137"/>
    <cellStyle name="Normal 3 8 2 2 3" xfId="7138"/>
    <cellStyle name="Normal 3 8 2 2 3 2" xfId="7139"/>
    <cellStyle name="Normal 3 8 2 2 4" xfId="7140"/>
    <cellStyle name="Normal 3 8 2 2 4 2" xfId="7141"/>
    <cellStyle name="Normal 3 8 2 2 5" xfId="7142"/>
    <cellStyle name="Normal 3 8 2 3" xfId="7143"/>
    <cellStyle name="Normal 3 8 2 3 2" xfId="7144"/>
    <cellStyle name="Normal 3 8 2 3 2 2" xfId="7145"/>
    <cellStyle name="Normal 3 8 2 3 3" xfId="7146"/>
    <cellStyle name="Normal 3 8 2 3 3 2" xfId="7147"/>
    <cellStyle name="Normal 3 8 2 3 4" xfId="7148"/>
    <cellStyle name="Normal 3 8 2 4" xfId="7149"/>
    <cellStyle name="Normal 3 8 2 4 2" xfId="7150"/>
    <cellStyle name="Normal 3 8 2 4 3" xfId="7151"/>
    <cellStyle name="Normal 3 8 2 5" xfId="7152"/>
    <cellStyle name="Normal 3 8 2 5 2" xfId="7153"/>
    <cellStyle name="Normal 3 8 2 6" xfId="7154"/>
    <cellStyle name="Normal 3 8 2 6 2" xfId="7155"/>
    <cellStyle name="Normal 3 8 2 7" xfId="7156"/>
    <cellStyle name="Normal 3 8 3" xfId="7157"/>
    <cellStyle name="Normal 3 8 3 2" xfId="7158"/>
    <cellStyle name="Normal 3 8 3 2 2" xfId="7159"/>
    <cellStyle name="Normal 3 8 3 2 2 2" xfId="7160"/>
    <cellStyle name="Normal 3 8 3 2 2 3" xfId="7161"/>
    <cellStyle name="Normal 3 8 3 2 3" xfId="7162"/>
    <cellStyle name="Normal 3 8 3 2 3 2" xfId="7163"/>
    <cellStyle name="Normal 3 8 3 2 4" xfId="7164"/>
    <cellStyle name="Normal 3 8 3 2 4 2" xfId="7165"/>
    <cellStyle name="Normal 3 8 3 2 5" xfId="7166"/>
    <cellStyle name="Normal 3 8 3 3" xfId="7167"/>
    <cellStyle name="Normal 3 8 3 3 2" xfId="7168"/>
    <cellStyle name="Normal 3 8 3 3 2 2" xfId="7169"/>
    <cellStyle name="Normal 3 8 3 3 3" xfId="7170"/>
    <cellStyle name="Normal 3 8 3 3 3 2" xfId="7171"/>
    <cellStyle name="Normal 3 8 3 3 4" xfId="7172"/>
    <cellStyle name="Normal 3 8 3 4" xfId="7173"/>
    <cellStyle name="Normal 3 8 3 4 2" xfId="7174"/>
    <cellStyle name="Normal 3 8 3 4 3" xfId="7175"/>
    <cellStyle name="Normal 3 8 3 5" xfId="7176"/>
    <cellStyle name="Normal 3 8 3 5 2" xfId="7177"/>
    <cellStyle name="Normal 3 8 3 6" xfId="7178"/>
    <cellStyle name="Normal 3 8 3 6 2" xfId="7179"/>
    <cellStyle name="Normal 3 8 3 7" xfId="7180"/>
    <cellStyle name="Normal 3 8 4" xfId="7181"/>
    <cellStyle name="Normal 3 8 4 2" xfId="7182"/>
    <cellStyle name="Normal 3 8 4 2 2" xfId="7183"/>
    <cellStyle name="Normal 3 8 4 2 2 2" xfId="7184"/>
    <cellStyle name="Normal 3 8 4 2 3" xfId="7185"/>
    <cellStyle name="Normal 3 8 4 2 3 2" xfId="7186"/>
    <cellStyle name="Normal 3 8 4 2 4" xfId="7187"/>
    <cellStyle name="Normal 3 8 4 3" xfId="7188"/>
    <cellStyle name="Normal 3 8 4 3 2" xfId="7189"/>
    <cellStyle name="Normal 3 8 4 3 3" xfId="7190"/>
    <cellStyle name="Normal 3 8 4 4" xfId="7191"/>
    <cellStyle name="Normal 3 8 4 4 2" xfId="7192"/>
    <cellStyle name="Normal 3 8 4 5" xfId="7193"/>
    <cellStyle name="Normal 3 8 4 5 2" xfId="7194"/>
    <cellStyle name="Normal 3 8 4 6" xfId="7195"/>
    <cellStyle name="Normal 3 8 5" xfId="7196"/>
    <cellStyle name="Normal 3 8 5 2" xfId="7197"/>
    <cellStyle name="Normal 3 8 5 2 2" xfId="7198"/>
    <cellStyle name="Normal 3 8 5 3" xfId="7199"/>
    <cellStyle name="Normal 3 8 5 3 2" xfId="7200"/>
    <cellStyle name="Normal 3 8 5 4" xfId="7201"/>
    <cellStyle name="Normal 3 8 6" xfId="7202"/>
    <cellStyle name="Normal 3 8 6 2" xfId="7203"/>
    <cellStyle name="Normal 3 8 6 2 2" xfId="7204"/>
    <cellStyle name="Normal 3 8 6 3" xfId="7205"/>
    <cellStyle name="Normal 3 8 6 3 2" xfId="7206"/>
    <cellStyle name="Normal 3 8 6 4" xfId="7207"/>
    <cellStyle name="Normal 3 8 7" xfId="7208"/>
    <cellStyle name="Normal 3 8 7 2" xfId="7209"/>
    <cellStyle name="Normal 3 8 7 3" xfId="7210"/>
    <cellStyle name="Normal 3 8 8" xfId="7211"/>
    <cellStyle name="Normal 3 8 8 2" xfId="7212"/>
    <cellStyle name="Normal 3 8 9" xfId="7213"/>
    <cellStyle name="Normal 3 8 9 2" xfId="7214"/>
    <cellStyle name="Normal 3 9" xfId="7215"/>
    <cellStyle name="Normal 3 9 2" xfId="7216"/>
    <cellStyle name="Normal 3 9 2 2" xfId="7217"/>
    <cellStyle name="Normal 3 9 2 2 2" xfId="7218"/>
    <cellStyle name="Normal 3 9 2 2 2 2" xfId="7219"/>
    <cellStyle name="Normal 3 9 2 2 2 3" xfId="7220"/>
    <cellStyle name="Normal 3 9 2 2 3" xfId="7221"/>
    <cellStyle name="Normal 3 9 2 2 3 2" xfId="7222"/>
    <cellStyle name="Normal 3 9 2 2 4" xfId="7223"/>
    <cellStyle name="Normal 3 9 2 2 4 2" xfId="7224"/>
    <cellStyle name="Normal 3 9 2 2 5" xfId="7225"/>
    <cellStyle name="Normal 3 9 2 3" xfId="7226"/>
    <cellStyle name="Normal 3 9 2 3 2" xfId="7227"/>
    <cellStyle name="Normal 3 9 2 3 2 2" xfId="7228"/>
    <cellStyle name="Normal 3 9 2 3 3" xfId="7229"/>
    <cellStyle name="Normal 3 9 2 3 3 2" xfId="7230"/>
    <cellStyle name="Normal 3 9 2 3 4" xfId="7231"/>
    <cellStyle name="Normal 3 9 2 4" xfId="7232"/>
    <cellStyle name="Normal 3 9 2 4 2" xfId="7233"/>
    <cellStyle name="Normal 3 9 2 4 3" xfId="7234"/>
    <cellStyle name="Normal 3 9 2 5" xfId="7235"/>
    <cellStyle name="Normal 3 9 2 5 2" xfId="7236"/>
    <cellStyle name="Normal 3 9 2 6" xfId="7237"/>
    <cellStyle name="Normal 3 9 2 6 2" xfId="7238"/>
    <cellStyle name="Normal 3 9 2 7" xfId="7239"/>
    <cellStyle name="Normal 3 9 3" xfId="7240"/>
    <cellStyle name="Normal 3 9 3 2" xfId="7241"/>
    <cellStyle name="Normal 3 9 3 2 2" xfId="7242"/>
    <cellStyle name="Normal 3 9 3 2 3" xfId="7243"/>
    <cellStyle name="Normal 3 9 3 3" xfId="7244"/>
    <cellStyle name="Normal 3 9 3 3 2" xfId="7245"/>
    <cellStyle name="Normal 3 9 3 4" xfId="7246"/>
    <cellStyle name="Normal 3 9 3 4 2" xfId="7247"/>
    <cellStyle name="Normal 3 9 3 5" xfId="7248"/>
    <cellStyle name="Normal 3 9 4" xfId="7249"/>
    <cellStyle name="Normal 3 9 4 2" xfId="7250"/>
    <cellStyle name="Normal 3 9 4 2 2" xfId="7251"/>
    <cellStyle name="Normal 3 9 4 3" xfId="7252"/>
    <cellStyle name="Normal 3 9 4 3 2" xfId="7253"/>
    <cellStyle name="Normal 3 9 4 4" xfId="7254"/>
    <cellStyle name="Normal 3 9 5" xfId="7255"/>
    <cellStyle name="Normal 3 9 5 2" xfId="7256"/>
    <cellStyle name="Normal 3 9 5 3" xfId="7257"/>
    <cellStyle name="Normal 3 9 6" xfId="7258"/>
    <cellStyle name="Normal 3 9 6 2" xfId="7259"/>
    <cellStyle name="Normal 3 9 7" xfId="7260"/>
    <cellStyle name="Normal 3 9 7 2" xfId="7261"/>
    <cellStyle name="Normal 3 9 8" xfId="7262"/>
    <cellStyle name="Normal 4" xfId="7263"/>
    <cellStyle name="Normal 5" xfId="7264"/>
    <cellStyle name="Normal 6" xfId="7265"/>
    <cellStyle name="Normal 7" xfId="7266"/>
    <cellStyle name="Normal 7 2" xfId="7267"/>
    <cellStyle name="Normal 8" xfId="7268"/>
    <cellStyle name="Normal 8 10" xfId="7269"/>
    <cellStyle name="Normal 8 10 2" xfId="7270"/>
    <cellStyle name="Normal 8 10 3" xfId="7271"/>
    <cellStyle name="Normal 8 11" xfId="7272"/>
    <cellStyle name="Normal 8 11 2" xfId="7273"/>
    <cellStyle name="Normal 8 12" xfId="7274"/>
    <cellStyle name="Normal 8 12 2" xfId="7275"/>
    <cellStyle name="Normal 8 13" xfId="7276"/>
    <cellStyle name="Normal 8 2" xfId="7277"/>
    <cellStyle name="Normal 8 2 10" xfId="7278"/>
    <cellStyle name="Normal 8 2 10 2" xfId="7279"/>
    <cellStyle name="Normal 8 2 11" xfId="7280"/>
    <cellStyle name="Normal 8 2 2" xfId="7281"/>
    <cellStyle name="Normal 8 2 2 2" xfId="7282"/>
    <cellStyle name="Normal 8 2 2 2 2" xfId="7283"/>
    <cellStyle name="Normal 8 2 2 2 2 2" xfId="7284"/>
    <cellStyle name="Normal 8 2 2 2 2 2 2" xfId="7285"/>
    <cellStyle name="Normal 8 2 2 2 2 2 3" xfId="7286"/>
    <cellStyle name="Normal 8 2 2 2 2 3" xfId="7287"/>
    <cellStyle name="Normal 8 2 2 2 2 3 2" xfId="7288"/>
    <cellStyle name="Normal 8 2 2 2 2 4" xfId="7289"/>
    <cellStyle name="Normal 8 2 2 2 2 4 2" xfId="7290"/>
    <cellStyle name="Normal 8 2 2 2 2 5" xfId="7291"/>
    <cellStyle name="Normal 8 2 2 2 3" xfId="7292"/>
    <cellStyle name="Normal 8 2 2 2 3 2" xfId="7293"/>
    <cellStyle name="Normal 8 2 2 2 3 2 2" xfId="7294"/>
    <cellStyle name="Normal 8 2 2 2 3 3" xfId="7295"/>
    <cellStyle name="Normal 8 2 2 2 3 3 2" xfId="7296"/>
    <cellStyle name="Normal 8 2 2 2 3 4" xfId="7297"/>
    <cellStyle name="Normal 8 2 2 2 4" xfId="7298"/>
    <cellStyle name="Normal 8 2 2 2 4 2" xfId="7299"/>
    <cellStyle name="Normal 8 2 2 2 4 3" xfId="7300"/>
    <cellStyle name="Normal 8 2 2 2 5" xfId="7301"/>
    <cellStyle name="Normal 8 2 2 2 5 2" xfId="7302"/>
    <cellStyle name="Normal 8 2 2 2 6" xfId="7303"/>
    <cellStyle name="Normal 8 2 2 2 6 2" xfId="7304"/>
    <cellStyle name="Normal 8 2 2 2 7" xfId="7305"/>
    <cellStyle name="Normal 8 2 2 3" xfId="7306"/>
    <cellStyle name="Normal 8 2 2 3 2" xfId="7307"/>
    <cellStyle name="Normal 8 2 2 3 2 2" xfId="7308"/>
    <cellStyle name="Normal 8 2 2 3 2 3" xfId="7309"/>
    <cellStyle name="Normal 8 2 2 3 3" xfId="7310"/>
    <cellStyle name="Normal 8 2 2 3 3 2" xfId="7311"/>
    <cellStyle name="Normal 8 2 2 3 4" xfId="7312"/>
    <cellStyle name="Normal 8 2 2 3 4 2" xfId="7313"/>
    <cellStyle name="Normal 8 2 2 3 5" xfId="7314"/>
    <cellStyle name="Normal 8 2 2 4" xfId="7315"/>
    <cellStyle name="Normal 8 2 2 4 2" xfId="7316"/>
    <cellStyle name="Normal 8 2 2 4 2 2" xfId="7317"/>
    <cellStyle name="Normal 8 2 2 4 3" xfId="7318"/>
    <cellStyle name="Normal 8 2 2 4 3 2" xfId="7319"/>
    <cellStyle name="Normal 8 2 2 4 4" xfId="7320"/>
    <cellStyle name="Normal 8 2 2 5" xfId="7321"/>
    <cellStyle name="Normal 8 2 2 5 2" xfId="7322"/>
    <cellStyle name="Normal 8 2 2 5 3" xfId="7323"/>
    <cellStyle name="Normal 8 2 2 6" xfId="7324"/>
    <cellStyle name="Normal 8 2 2 6 2" xfId="7325"/>
    <cellStyle name="Normal 8 2 2 7" xfId="7326"/>
    <cellStyle name="Normal 8 2 2 7 2" xfId="7327"/>
    <cellStyle name="Normal 8 2 2 8" xfId="7328"/>
    <cellStyle name="Normal 8 2 3" xfId="7329"/>
    <cellStyle name="Normal 8 2 3 2" xfId="7330"/>
    <cellStyle name="Normal 8 2 3 2 2" xfId="7331"/>
    <cellStyle name="Normal 8 2 3 2 2 2" xfId="7332"/>
    <cellStyle name="Normal 8 2 3 2 2 3" xfId="7333"/>
    <cellStyle name="Normal 8 2 3 2 3" xfId="7334"/>
    <cellStyle name="Normal 8 2 3 2 3 2" xfId="7335"/>
    <cellStyle name="Normal 8 2 3 2 4" xfId="7336"/>
    <cellStyle name="Normal 8 2 3 2 4 2" xfId="7337"/>
    <cellStyle name="Normal 8 2 3 2 5" xfId="7338"/>
    <cellStyle name="Normal 8 2 3 3" xfId="7339"/>
    <cellStyle name="Normal 8 2 3 3 2" xfId="7340"/>
    <cellStyle name="Normal 8 2 3 3 2 2" xfId="7341"/>
    <cellStyle name="Normal 8 2 3 3 3" xfId="7342"/>
    <cellStyle name="Normal 8 2 3 3 3 2" xfId="7343"/>
    <cellStyle name="Normal 8 2 3 3 4" xfId="7344"/>
    <cellStyle name="Normal 8 2 3 4" xfId="7345"/>
    <cellStyle name="Normal 8 2 3 4 2" xfId="7346"/>
    <cellStyle name="Normal 8 2 3 4 3" xfId="7347"/>
    <cellStyle name="Normal 8 2 3 5" xfId="7348"/>
    <cellStyle name="Normal 8 2 3 5 2" xfId="7349"/>
    <cellStyle name="Normal 8 2 3 6" xfId="7350"/>
    <cellStyle name="Normal 8 2 3 6 2" xfId="7351"/>
    <cellStyle name="Normal 8 2 3 7" xfId="7352"/>
    <cellStyle name="Normal 8 2 4" xfId="7353"/>
    <cellStyle name="Normal 8 2 4 2" xfId="7354"/>
    <cellStyle name="Normal 8 2 4 2 2" xfId="7355"/>
    <cellStyle name="Normal 8 2 4 2 2 2" xfId="7356"/>
    <cellStyle name="Normal 8 2 4 2 2 3" xfId="7357"/>
    <cellStyle name="Normal 8 2 4 2 3" xfId="7358"/>
    <cellStyle name="Normal 8 2 4 2 3 2" xfId="7359"/>
    <cellStyle name="Normal 8 2 4 2 4" xfId="7360"/>
    <cellStyle name="Normal 8 2 4 2 4 2" xfId="7361"/>
    <cellStyle name="Normal 8 2 4 2 5" xfId="7362"/>
    <cellStyle name="Normal 8 2 4 3" xfId="7363"/>
    <cellStyle name="Normal 8 2 4 3 2" xfId="7364"/>
    <cellStyle name="Normal 8 2 4 3 2 2" xfId="7365"/>
    <cellStyle name="Normal 8 2 4 3 3" xfId="7366"/>
    <cellStyle name="Normal 8 2 4 3 3 2" xfId="7367"/>
    <cellStyle name="Normal 8 2 4 3 4" xfId="7368"/>
    <cellStyle name="Normal 8 2 4 4" xfId="7369"/>
    <cellStyle name="Normal 8 2 4 4 2" xfId="7370"/>
    <cellStyle name="Normal 8 2 4 4 3" xfId="7371"/>
    <cellStyle name="Normal 8 2 4 5" xfId="7372"/>
    <cellStyle name="Normal 8 2 4 5 2" xfId="7373"/>
    <cellStyle name="Normal 8 2 4 6" xfId="7374"/>
    <cellStyle name="Normal 8 2 4 6 2" xfId="7375"/>
    <cellStyle name="Normal 8 2 4 7" xfId="7376"/>
    <cellStyle name="Normal 8 2 5" xfId="7377"/>
    <cellStyle name="Normal 8 2 5 2" xfId="7378"/>
    <cellStyle name="Normal 8 2 5 2 2" xfId="7379"/>
    <cellStyle name="Normal 8 2 5 2 2 2" xfId="7380"/>
    <cellStyle name="Normal 8 2 5 2 3" xfId="7381"/>
    <cellStyle name="Normal 8 2 5 2 3 2" xfId="7382"/>
    <cellStyle name="Normal 8 2 5 2 4" xfId="7383"/>
    <cellStyle name="Normal 8 2 5 3" xfId="7384"/>
    <cellStyle name="Normal 8 2 5 3 2" xfId="7385"/>
    <cellStyle name="Normal 8 2 5 3 3" xfId="7386"/>
    <cellStyle name="Normal 8 2 5 4" xfId="7387"/>
    <cellStyle name="Normal 8 2 5 4 2" xfId="7388"/>
    <cellStyle name="Normal 8 2 5 5" xfId="7389"/>
    <cellStyle name="Normal 8 2 5 5 2" xfId="7390"/>
    <cellStyle name="Normal 8 2 5 6" xfId="7391"/>
    <cellStyle name="Normal 8 2 6" xfId="7392"/>
    <cellStyle name="Normal 8 2 6 2" xfId="7393"/>
    <cellStyle name="Normal 8 2 6 2 2" xfId="7394"/>
    <cellStyle name="Normal 8 2 6 3" xfId="7395"/>
    <cellStyle name="Normal 8 2 6 3 2" xfId="7396"/>
    <cellStyle name="Normal 8 2 6 4" xfId="7397"/>
    <cellStyle name="Normal 8 2 7" xfId="7398"/>
    <cellStyle name="Normal 8 2 7 2" xfId="7399"/>
    <cellStyle name="Normal 8 2 7 2 2" xfId="7400"/>
    <cellStyle name="Normal 8 2 7 3" xfId="7401"/>
    <cellStyle name="Normal 8 2 7 3 2" xfId="7402"/>
    <cellStyle name="Normal 8 2 7 4" xfId="7403"/>
    <cellStyle name="Normal 8 2 8" xfId="7404"/>
    <cellStyle name="Normal 8 2 8 2" xfId="7405"/>
    <cellStyle name="Normal 8 2 8 3" xfId="7406"/>
    <cellStyle name="Normal 8 2 9" xfId="7407"/>
    <cellStyle name="Normal 8 2 9 2" xfId="7408"/>
    <cellStyle name="Normal 8 3" xfId="7409"/>
    <cellStyle name="Normal 8 3 10" xfId="7410"/>
    <cellStyle name="Normal 8 3 2" xfId="7411"/>
    <cellStyle name="Normal 8 3 2 2" xfId="7412"/>
    <cellStyle name="Normal 8 3 2 2 2" xfId="7413"/>
    <cellStyle name="Normal 8 3 2 2 2 2" xfId="7414"/>
    <cellStyle name="Normal 8 3 2 2 2 3" xfId="7415"/>
    <cellStyle name="Normal 8 3 2 2 3" xfId="7416"/>
    <cellStyle name="Normal 8 3 2 2 3 2" xfId="7417"/>
    <cellStyle name="Normal 8 3 2 2 4" xfId="7418"/>
    <cellStyle name="Normal 8 3 2 2 4 2" xfId="7419"/>
    <cellStyle name="Normal 8 3 2 2 5" xfId="7420"/>
    <cellStyle name="Normal 8 3 2 3" xfId="7421"/>
    <cellStyle name="Normal 8 3 2 3 2" xfId="7422"/>
    <cellStyle name="Normal 8 3 2 3 2 2" xfId="7423"/>
    <cellStyle name="Normal 8 3 2 3 3" xfId="7424"/>
    <cellStyle name="Normal 8 3 2 3 3 2" xfId="7425"/>
    <cellStyle name="Normal 8 3 2 3 4" xfId="7426"/>
    <cellStyle name="Normal 8 3 2 4" xfId="7427"/>
    <cellStyle name="Normal 8 3 2 4 2" xfId="7428"/>
    <cellStyle name="Normal 8 3 2 4 3" xfId="7429"/>
    <cellStyle name="Normal 8 3 2 5" xfId="7430"/>
    <cellStyle name="Normal 8 3 2 5 2" xfId="7431"/>
    <cellStyle name="Normal 8 3 2 6" xfId="7432"/>
    <cellStyle name="Normal 8 3 2 6 2" xfId="7433"/>
    <cellStyle name="Normal 8 3 2 7" xfId="7434"/>
    <cellStyle name="Normal 8 3 3" xfId="7435"/>
    <cellStyle name="Normal 8 3 3 2" xfId="7436"/>
    <cellStyle name="Normal 8 3 3 2 2" xfId="7437"/>
    <cellStyle name="Normal 8 3 3 2 2 2" xfId="7438"/>
    <cellStyle name="Normal 8 3 3 2 2 3" xfId="7439"/>
    <cellStyle name="Normal 8 3 3 2 3" xfId="7440"/>
    <cellStyle name="Normal 8 3 3 2 3 2" xfId="7441"/>
    <cellStyle name="Normal 8 3 3 2 4" xfId="7442"/>
    <cellStyle name="Normal 8 3 3 2 4 2" xfId="7443"/>
    <cellStyle name="Normal 8 3 3 2 5" xfId="7444"/>
    <cellStyle name="Normal 8 3 3 3" xfId="7445"/>
    <cellStyle name="Normal 8 3 3 3 2" xfId="7446"/>
    <cellStyle name="Normal 8 3 3 3 2 2" xfId="7447"/>
    <cellStyle name="Normal 8 3 3 3 3" xfId="7448"/>
    <cellStyle name="Normal 8 3 3 3 3 2" xfId="7449"/>
    <cellStyle name="Normal 8 3 3 3 4" xfId="7450"/>
    <cellStyle name="Normal 8 3 3 4" xfId="7451"/>
    <cellStyle name="Normal 8 3 3 4 2" xfId="7452"/>
    <cellStyle name="Normal 8 3 3 4 3" xfId="7453"/>
    <cellStyle name="Normal 8 3 3 5" xfId="7454"/>
    <cellStyle name="Normal 8 3 3 5 2" xfId="7455"/>
    <cellStyle name="Normal 8 3 3 6" xfId="7456"/>
    <cellStyle name="Normal 8 3 3 6 2" xfId="7457"/>
    <cellStyle name="Normal 8 3 3 7" xfId="7458"/>
    <cellStyle name="Normal 8 3 4" xfId="7459"/>
    <cellStyle name="Normal 8 3 4 2" xfId="7460"/>
    <cellStyle name="Normal 8 3 4 2 2" xfId="7461"/>
    <cellStyle name="Normal 8 3 4 2 2 2" xfId="7462"/>
    <cellStyle name="Normal 8 3 4 2 3" xfId="7463"/>
    <cellStyle name="Normal 8 3 4 2 3 2" xfId="7464"/>
    <cellStyle name="Normal 8 3 4 2 4" xfId="7465"/>
    <cellStyle name="Normal 8 3 4 3" xfId="7466"/>
    <cellStyle name="Normal 8 3 4 3 2" xfId="7467"/>
    <cellStyle name="Normal 8 3 4 3 3" xfId="7468"/>
    <cellStyle name="Normal 8 3 4 4" xfId="7469"/>
    <cellStyle name="Normal 8 3 4 4 2" xfId="7470"/>
    <cellStyle name="Normal 8 3 4 5" xfId="7471"/>
    <cellStyle name="Normal 8 3 4 5 2" xfId="7472"/>
    <cellStyle name="Normal 8 3 4 6" xfId="7473"/>
    <cellStyle name="Normal 8 3 5" xfId="7474"/>
    <cellStyle name="Normal 8 3 5 2" xfId="7475"/>
    <cellStyle name="Normal 8 3 5 2 2" xfId="7476"/>
    <cellStyle name="Normal 8 3 5 3" xfId="7477"/>
    <cellStyle name="Normal 8 3 5 3 2" xfId="7478"/>
    <cellStyle name="Normal 8 3 5 4" xfId="7479"/>
    <cellStyle name="Normal 8 3 6" xfId="7480"/>
    <cellStyle name="Normal 8 3 6 2" xfId="7481"/>
    <cellStyle name="Normal 8 3 6 2 2" xfId="7482"/>
    <cellStyle name="Normal 8 3 6 3" xfId="7483"/>
    <cellStyle name="Normal 8 3 6 3 2" xfId="7484"/>
    <cellStyle name="Normal 8 3 6 4" xfId="7485"/>
    <cellStyle name="Normal 8 3 7" xfId="7486"/>
    <cellStyle name="Normal 8 3 7 2" xfId="7487"/>
    <cellStyle name="Normal 8 3 7 3" xfId="7488"/>
    <cellStyle name="Normal 8 3 8" xfId="7489"/>
    <cellStyle name="Normal 8 3 8 2" xfId="7490"/>
    <cellStyle name="Normal 8 3 9" xfId="7491"/>
    <cellStyle name="Normal 8 3 9 2" xfId="7492"/>
    <cellStyle name="Normal 8 4" xfId="7493"/>
    <cellStyle name="Normal 8 4 2" xfId="7494"/>
    <cellStyle name="Normal 8 4 2 2" xfId="7495"/>
    <cellStyle name="Normal 8 4 2 2 2" xfId="7496"/>
    <cellStyle name="Normal 8 4 2 2 2 2" xfId="7497"/>
    <cellStyle name="Normal 8 4 2 2 2 3" xfId="7498"/>
    <cellStyle name="Normal 8 4 2 2 3" xfId="7499"/>
    <cellStyle name="Normal 8 4 2 2 3 2" xfId="7500"/>
    <cellStyle name="Normal 8 4 2 2 4" xfId="7501"/>
    <cellStyle name="Normal 8 4 2 2 4 2" xfId="7502"/>
    <cellStyle name="Normal 8 4 2 2 5" xfId="7503"/>
    <cellStyle name="Normal 8 4 2 3" xfId="7504"/>
    <cellStyle name="Normal 8 4 2 3 2" xfId="7505"/>
    <cellStyle name="Normal 8 4 2 3 2 2" xfId="7506"/>
    <cellStyle name="Normal 8 4 2 3 3" xfId="7507"/>
    <cellStyle name="Normal 8 4 2 3 3 2" xfId="7508"/>
    <cellStyle name="Normal 8 4 2 3 4" xfId="7509"/>
    <cellStyle name="Normal 8 4 2 4" xfId="7510"/>
    <cellStyle name="Normal 8 4 2 4 2" xfId="7511"/>
    <cellStyle name="Normal 8 4 2 4 3" xfId="7512"/>
    <cellStyle name="Normal 8 4 2 5" xfId="7513"/>
    <cellStyle name="Normal 8 4 2 5 2" xfId="7514"/>
    <cellStyle name="Normal 8 4 2 6" xfId="7515"/>
    <cellStyle name="Normal 8 4 2 6 2" xfId="7516"/>
    <cellStyle name="Normal 8 4 2 7" xfId="7517"/>
    <cellStyle name="Normal 8 4 3" xfId="7518"/>
    <cellStyle name="Normal 8 4 3 2" xfId="7519"/>
    <cellStyle name="Normal 8 4 3 2 2" xfId="7520"/>
    <cellStyle name="Normal 8 4 3 2 3" xfId="7521"/>
    <cellStyle name="Normal 8 4 3 3" xfId="7522"/>
    <cellStyle name="Normal 8 4 3 3 2" xfId="7523"/>
    <cellStyle name="Normal 8 4 3 4" xfId="7524"/>
    <cellStyle name="Normal 8 4 3 4 2" xfId="7525"/>
    <cellStyle name="Normal 8 4 3 5" xfId="7526"/>
    <cellStyle name="Normal 8 4 4" xfId="7527"/>
    <cellStyle name="Normal 8 4 4 2" xfId="7528"/>
    <cellStyle name="Normal 8 4 4 2 2" xfId="7529"/>
    <cellStyle name="Normal 8 4 4 3" xfId="7530"/>
    <cellStyle name="Normal 8 4 4 3 2" xfId="7531"/>
    <cellStyle name="Normal 8 4 4 4" xfId="7532"/>
    <cellStyle name="Normal 8 4 5" xfId="7533"/>
    <cellStyle name="Normal 8 4 5 2" xfId="7534"/>
    <cellStyle name="Normal 8 4 5 3" xfId="7535"/>
    <cellStyle name="Normal 8 4 6" xfId="7536"/>
    <cellStyle name="Normal 8 4 6 2" xfId="7537"/>
    <cellStyle name="Normal 8 4 7" xfId="7538"/>
    <cellStyle name="Normal 8 4 7 2" xfId="7539"/>
    <cellStyle name="Normal 8 4 8" xfId="7540"/>
    <cellStyle name="Normal 8 5" xfId="7541"/>
    <cellStyle name="Normal 8 5 2" xfId="7542"/>
    <cellStyle name="Normal 8 5 2 2" xfId="7543"/>
    <cellStyle name="Normal 8 5 2 2 2" xfId="7544"/>
    <cellStyle name="Normal 8 5 2 2 3" xfId="7545"/>
    <cellStyle name="Normal 8 5 2 3" xfId="7546"/>
    <cellStyle name="Normal 8 5 2 3 2" xfId="7547"/>
    <cellStyle name="Normal 8 5 2 4" xfId="7548"/>
    <cellStyle name="Normal 8 5 2 4 2" xfId="7549"/>
    <cellStyle name="Normal 8 5 2 5" xfId="7550"/>
    <cellStyle name="Normal 8 5 3" xfId="7551"/>
    <cellStyle name="Normal 8 5 3 2" xfId="7552"/>
    <cellStyle name="Normal 8 5 3 2 2" xfId="7553"/>
    <cellStyle name="Normal 8 5 3 3" xfId="7554"/>
    <cellStyle name="Normal 8 5 3 3 2" xfId="7555"/>
    <cellStyle name="Normal 8 5 3 4" xfId="7556"/>
    <cellStyle name="Normal 8 5 4" xfId="7557"/>
    <cellStyle name="Normal 8 5 4 2" xfId="7558"/>
    <cellStyle name="Normal 8 5 4 3" xfId="7559"/>
    <cellStyle name="Normal 8 5 5" xfId="7560"/>
    <cellStyle name="Normal 8 5 5 2" xfId="7561"/>
    <cellStyle name="Normal 8 5 6" xfId="7562"/>
    <cellStyle name="Normal 8 5 6 2" xfId="7563"/>
    <cellStyle name="Normal 8 5 7" xfId="7564"/>
    <cellStyle name="Normal 8 6" xfId="7565"/>
    <cellStyle name="Normal 8 6 2" xfId="7566"/>
    <cellStyle name="Normal 8 6 2 2" xfId="7567"/>
    <cellStyle name="Normal 8 6 2 2 2" xfId="7568"/>
    <cellStyle name="Normal 8 6 2 2 3" xfId="7569"/>
    <cellStyle name="Normal 8 6 2 3" xfId="7570"/>
    <cellStyle name="Normal 8 6 2 3 2" xfId="7571"/>
    <cellStyle name="Normal 8 6 2 4" xfId="7572"/>
    <cellStyle name="Normal 8 6 2 4 2" xfId="7573"/>
    <cellStyle name="Normal 8 6 2 5" xfId="7574"/>
    <cellStyle name="Normal 8 6 3" xfId="7575"/>
    <cellStyle name="Normal 8 6 3 2" xfId="7576"/>
    <cellStyle name="Normal 8 6 3 2 2" xfId="7577"/>
    <cellStyle name="Normal 8 6 3 3" xfId="7578"/>
    <cellStyle name="Normal 8 6 3 3 2" xfId="7579"/>
    <cellStyle name="Normal 8 6 3 4" xfId="7580"/>
    <cellStyle name="Normal 8 6 4" xfId="7581"/>
    <cellStyle name="Normal 8 6 4 2" xfId="7582"/>
    <cellStyle name="Normal 8 6 4 3" xfId="7583"/>
    <cellStyle name="Normal 8 6 5" xfId="7584"/>
    <cellStyle name="Normal 8 6 5 2" xfId="7585"/>
    <cellStyle name="Normal 8 6 6" xfId="7586"/>
    <cellStyle name="Normal 8 6 6 2" xfId="7587"/>
    <cellStyle name="Normal 8 6 7" xfId="7588"/>
    <cellStyle name="Normal 8 7" xfId="7589"/>
    <cellStyle name="Normal 8 7 2" xfId="7590"/>
    <cellStyle name="Normal 8 7 2 2" xfId="7591"/>
    <cellStyle name="Normal 8 7 2 2 2" xfId="7592"/>
    <cellStyle name="Normal 8 7 2 3" xfId="7593"/>
    <cellStyle name="Normal 8 7 2 3 2" xfId="7594"/>
    <cellStyle name="Normal 8 7 2 4" xfId="7595"/>
    <cellStyle name="Normal 8 7 3" xfId="7596"/>
    <cellStyle name="Normal 8 7 3 2" xfId="7597"/>
    <cellStyle name="Normal 8 7 3 3" xfId="7598"/>
    <cellStyle name="Normal 8 7 4" xfId="7599"/>
    <cellStyle name="Normal 8 7 4 2" xfId="7600"/>
    <cellStyle name="Normal 8 7 5" xfId="7601"/>
    <cellStyle name="Normal 8 7 5 2" xfId="7602"/>
    <cellStyle name="Normal 8 7 6" xfId="7603"/>
    <cellStyle name="Normal 8 8" xfId="7604"/>
    <cellStyle name="Normal 8 8 2" xfId="7605"/>
    <cellStyle name="Normal 8 8 2 2" xfId="7606"/>
    <cellStyle name="Normal 8 8 3" xfId="7607"/>
    <cellStyle name="Normal 8 8 3 2" xfId="7608"/>
    <cellStyle name="Normal 8 8 4" xfId="7609"/>
    <cellStyle name="Normal 8 9" xfId="7610"/>
    <cellStyle name="Normal 8 9 2" xfId="7611"/>
    <cellStyle name="Normal 8 9 2 2" xfId="7612"/>
    <cellStyle name="Normal 8 9 3" xfId="7613"/>
    <cellStyle name="Normal 8 9 3 2" xfId="7614"/>
    <cellStyle name="Normal 8 9 4" xfId="7615"/>
    <cellStyle name="Normal 9" xfId="7616"/>
    <cellStyle name="Normal 9 10" xfId="7617"/>
    <cellStyle name="Normal 9 10 2" xfId="7618"/>
    <cellStyle name="Normal 9 11" xfId="7619"/>
    <cellStyle name="Normal 9 2" xfId="7620"/>
    <cellStyle name="Normal 9 2 2" xfId="7621"/>
    <cellStyle name="Normal 9 2 2 2" xfId="7622"/>
    <cellStyle name="Normal 9 2 2 2 2" xfId="7623"/>
    <cellStyle name="Normal 9 2 2 2 2 2" xfId="7624"/>
    <cellStyle name="Normal 9 2 2 2 2 3" xfId="7625"/>
    <cellStyle name="Normal 9 2 2 2 3" xfId="7626"/>
    <cellStyle name="Normal 9 2 2 2 3 2" xfId="7627"/>
    <cellStyle name="Normal 9 2 2 2 4" xfId="7628"/>
    <cellStyle name="Normal 9 2 2 2 4 2" xfId="7629"/>
    <cellStyle name="Normal 9 2 2 2 5" xfId="7630"/>
    <cellStyle name="Normal 9 2 2 3" xfId="7631"/>
    <cellStyle name="Normal 9 2 2 3 2" xfId="7632"/>
    <cellStyle name="Normal 9 2 2 3 2 2" xfId="7633"/>
    <cellStyle name="Normal 9 2 2 3 3" xfId="7634"/>
    <cellStyle name="Normal 9 2 2 3 3 2" xfId="7635"/>
    <cellStyle name="Normal 9 2 2 3 4" xfId="7636"/>
    <cellStyle name="Normal 9 2 2 4" xfId="7637"/>
    <cellStyle name="Normal 9 2 2 4 2" xfId="7638"/>
    <cellStyle name="Normal 9 2 2 4 3" xfId="7639"/>
    <cellStyle name="Normal 9 2 2 5" xfId="7640"/>
    <cellStyle name="Normal 9 2 2 5 2" xfId="7641"/>
    <cellStyle name="Normal 9 2 2 6" xfId="7642"/>
    <cellStyle name="Normal 9 2 2 6 2" xfId="7643"/>
    <cellStyle name="Normal 9 2 2 7" xfId="7644"/>
    <cellStyle name="Normal 9 2 3" xfId="7645"/>
    <cellStyle name="Normal 9 2 3 2" xfId="7646"/>
    <cellStyle name="Normal 9 2 3 2 2" xfId="7647"/>
    <cellStyle name="Normal 9 2 3 2 3" xfId="7648"/>
    <cellStyle name="Normal 9 2 3 3" xfId="7649"/>
    <cellStyle name="Normal 9 2 3 3 2" xfId="7650"/>
    <cellStyle name="Normal 9 2 3 4" xfId="7651"/>
    <cellStyle name="Normal 9 2 3 4 2" xfId="7652"/>
    <cellStyle name="Normal 9 2 3 5" xfId="7653"/>
    <cellStyle name="Normal 9 2 4" xfId="7654"/>
    <cellStyle name="Normal 9 2 4 2" xfId="7655"/>
    <cellStyle name="Normal 9 2 4 2 2" xfId="7656"/>
    <cellStyle name="Normal 9 2 4 3" xfId="7657"/>
    <cellStyle name="Normal 9 2 4 3 2" xfId="7658"/>
    <cellStyle name="Normal 9 2 4 4" xfId="7659"/>
    <cellStyle name="Normal 9 2 5" xfId="7660"/>
    <cellStyle name="Normal 9 2 5 2" xfId="7661"/>
    <cellStyle name="Normal 9 2 5 3" xfId="7662"/>
    <cellStyle name="Normal 9 2 6" xfId="7663"/>
    <cellStyle name="Normal 9 2 6 2" xfId="7664"/>
    <cellStyle name="Normal 9 2 7" xfId="7665"/>
    <cellStyle name="Normal 9 2 7 2" xfId="7666"/>
    <cellStyle name="Normal 9 2 8" xfId="7667"/>
    <cellStyle name="Normal 9 3" xfId="7668"/>
    <cellStyle name="Normal 9 3 2" xfId="7669"/>
    <cellStyle name="Normal 9 3 2 2" xfId="7670"/>
    <cellStyle name="Normal 9 3 2 2 2" xfId="7671"/>
    <cellStyle name="Normal 9 3 2 2 3" xfId="7672"/>
    <cellStyle name="Normal 9 3 2 3" xfId="7673"/>
    <cellStyle name="Normal 9 3 2 3 2" xfId="7674"/>
    <cellStyle name="Normal 9 3 2 4" xfId="7675"/>
    <cellStyle name="Normal 9 3 2 4 2" xfId="7676"/>
    <cellStyle name="Normal 9 3 2 5" xfId="7677"/>
    <cellStyle name="Normal 9 3 3" xfId="7678"/>
    <cellStyle name="Normal 9 3 3 2" xfId="7679"/>
    <cellStyle name="Normal 9 3 3 2 2" xfId="7680"/>
    <cellStyle name="Normal 9 3 3 3" xfId="7681"/>
    <cellStyle name="Normal 9 3 3 3 2" xfId="7682"/>
    <cellStyle name="Normal 9 3 3 4" xfId="7683"/>
    <cellStyle name="Normal 9 3 4" xfId="7684"/>
    <cellStyle name="Normal 9 3 4 2" xfId="7685"/>
    <cellStyle name="Normal 9 3 4 3" xfId="7686"/>
    <cellStyle name="Normal 9 3 5" xfId="7687"/>
    <cellStyle name="Normal 9 3 5 2" xfId="7688"/>
    <cellStyle name="Normal 9 3 6" xfId="7689"/>
    <cellStyle name="Normal 9 3 6 2" xfId="7690"/>
    <cellStyle name="Normal 9 3 7" xfId="7691"/>
    <cellStyle name="Normal 9 4" xfId="7692"/>
    <cellStyle name="Normal 9 4 2" xfId="7693"/>
    <cellStyle name="Normal 9 4 2 2" xfId="7694"/>
    <cellStyle name="Normal 9 4 2 2 2" xfId="7695"/>
    <cellStyle name="Normal 9 4 2 2 3" xfId="7696"/>
    <cellStyle name="Normal 9 4 2 3" xfId="7697"/>
    <cellStyle name="Normal 9 4 2 3 2" xfId="7698"/>
    <cellStyle name="Normal 9 4 2 4" xfId="7699"/>
    <cellStyle name="Normal 9 4 2 4 2" xfId="7700"/>
    <cellStyle name="Normal 9 4 2 5" xfId="7701"/>
    <cellStyle name="Normal 9 4 3" xfId="7702"/>
    <cellStyle name="Normal 9 4 3 2" xfId="7703"/>
    <cellStyle name="Normal 9 4 3 2 2" xfId="7704"/>
    <cellStyle name="Normal 9 4 3 3" xfId="7705"/>
    <cellStyle name="Normal 9 4 3 3 2" xfId="7706"/>
    <cellStyle name="Normal 9 4 3 4" xfId="7707"/>
    <cellStyle name="Normal 9 4 4" xfId="7708"/>
    <cellStyle name="Normal 9 4 4 2" xfId="7709"/>
    <cellStyle name="Normal 9 4 4 3" xfId="7710"/>
    <cellStyle name="Normal 9 4 5" xfId="7711"/>
    <cellStyle name="Normal 9 4 5 2" xfId="7712"/>
    <cellStyle name="Normal 9 4 6" xfId="7713"/>
    <cellStyle name="Normal 9 4 6 2" xfId="7714"/>
    <cellStyle name="Normal 9 4 7" xfId="7715"/>
    <cellStyle name="Normal 9 5" xfId="7716"/>
    <cellStyle name="Normal 9 5 2" xfId="7717"/>
    <cellStyle name="Normal 9 5 2 2" xfId="7718"/>
    <cellStyle name="Normal 9 5 2 2 2" xfId="7719"/>
    <cellStyle name="Normal 9 5 2 3" xfId="7720"/>
    <cellStyle name="Normal 9 5 2 3 2" xfId="7721"/>
    <cellStyle name="Normal 9 5 2 4" xfId="7722"/>
    <cellStyle name="Normal 9 5 3" xfId="7723"/>
    <cellStyle name="Normal 9 5 3 2" xfId="7724"/>
    <cellStyle name="Normal 9 5 3 3" xfId="7725"/>
    <cellStyle name="Normal 9 5 4" xfId="7726"/>
    <cellStyle name="Normal 9 5 4 2" xfId="7727"/>
    <cellStyle name="Normal 9 5 5" xfId="7728"/>
    <cellStyle name="Normal 9 5 5 2" xfId="7729"/>
    <cellStyle name="Normal 9 5 6" xfId="7730"/>
    <cellStyle name="Normal 9 6" xfId="7731"/>
    <cellStyle name="Normal 9 6 2" xfId="7732"/>
    <cellStyle name="Normal 9 6 2 2" xfId="7733"/>
    <cellStyle name="Normal 9 6 3" xfId="7734"/>
    <cellStyle name="Normal 9 6 3 2" xfId="7735"/>
    <cellStyle name="Normal 9 6 4" xfId="7736"/>
    <cellStyle name="Normal 9 7" xfId="7737"/>
    <cellStyle name="Normal 9 7 2" xfId="7738"/>
    <cellStyle name="Normal 9 7 2 2" xfId="7739"/>
    <cellStyle name="Normal 9 7 3" xfId="7740"/>
    <cellStyle name="Normal 9 7 3 2" xfId="7741"/>
    <cellStyle name="Normal 9 7 4" xfId="7742"/>
    <cellStyle name="Normal 9 8" xfId="7743"/>
    <cellStyle name="Normal 9 8 2" xfId="7744"/>
    <cellStyle name="Normal 9 8 3" xfId="7745"/>
    <cellStyle name="Normal 9 9" xfId="7746"/>
    <cellStyle name="Normal 9 9 2" xfId="7747"/>
    <cellStyle name="Normal_KPSC GAS SFRs-Forward Looking" xfId="1"/>
    <cellStyle name="Normal_SCH_11" xfId="2"/>
    <cellStyle name="Normal_SCH_B1" xfId="3"/>
    <cellStyle name="Normal_SCH_C2" xfId="4"/>
    <cellStyle name="Normal_SCH_D2.10" xfId="5"/>
    <cellStyle name="Normal_SCH_J1" xfId="6"/>
    <cellStyle name="Note 2" xfId="7748"/>
    <cellStyle name="Output 2" xfId="7749"/>
    <cellStyle name="Percent 2" xfId="16"/>
    <cellStyle name="Percent 2 10" xfId="7750"/>
    <cellStyle name="Percent 2 10 2" xfId="7751"/>
    <cellStyle name="Percent 2 11" xfId="7752"/>
    <cellStyle name="Percent 2 2" xfId="7753"/>
    <cellStyle name="Percent 2 3" xfId="7754"/>
    <cellStyle name="Percent 2 4" xfId="7755"/>
    <cellStyle name="Percent 2 5" xfId="7756"/>
    <cellStyle name="Percent 2 5 10" xfId="7757"/>
    <cellStyle name="Percent 2 5 10 2" xfId="7758"/>
    <cellStyle name="Percent 2 5 10 2 2" xfId="7759"/>
    <cellStyle name="Percent 2 5 10 3" xfId="7760"/>
    <cellStyle name="Percent 2 5 10 3 2" xfId="7761"/>
    <cellStyle name="Percent 2 5 10 4" xfId="7762"/>
    <cellStyle name="Percent 2 5 11" xfId="7763"/>
    <cellStyle name="Percent 2 5 11 2" xfId="7764"/>
    <cellStyle name="Percent 2 5 11 3" xfId="7765"/>
    <cellStyle name="Percent 2 5 12" xfId="7766"/>
    <cellStyle name="Percent 2 5 12 2" xfId="7767"/>
    <cellStyle name="Percent 2 5 13" xfId="7768"/>
    <cellStyle name="Percent 2 5 13 2" xfId="7769"/>
    <cellStyle name="Percent 2 5 14" xfId="7770"/>
    <cellStyle name="Percent 2 5 2" xfId="7771"/>
    <cellStyle name="Percent 2 5 2 10" xfId="7772"/>
    <cellStyle name="Percent 2 5 2 10 2" xfId="7773"/>
    <cellStyle name="Percent 2 5 2 11" xfId="7774"/>
    <cellStyle name="Percent 2 5 2 11 2" xfId="7775"/>
    <cellStyle name="Percent 2 5 2 12" xfId="7776"/>
    <cellStyle name="Percent 2 5 2 2" xfId="7777"/>
    <cellStyle name="Percent 2 5 2 2 10" xfId="7778"/>
    <cellStyle name="Percent 2 5 2 2 2" xfId="7779"/>
    <cellStyle name="Percent 2 5 2 2 2 2" xfId="7780"/>
    <cellStyle name="Percent 2 5 2 2 2 2 2" xfId="7781"/>
    <cellStyle name="Percent 2 5 2 2 2 2 2 2" xfId="7782"/>
    <cellStyle name="Percent 2 5 2 2 2 2 2 3" xfId="7783"/>
    <cellStyle name="Percent 2 5 2 2 2 2 3" xfId="7784"/>
    <cellStyle name="Percent 2 5 2 2 2 2 3 2" xfId="7785"/>
    <cellStyle name="Percent 2 5 2 2 2 2 4" xfId="7786"/>
    <cellStyle name="Percent 2 5 2 2 2 2 4 2" xfId="7787"/>
    <cellStyle name="Percent 2 5 2 2 2 2 5" xfId="7788"/>
    <cellStyle name="Percent 2 5 2 2 2 3" xfId="7789"/>
    <cellStyle name="Percent 2 5 2 2 2 3 2" xfId="7790"/>
    <cellStyle name="Percent 2 5 2 2 2 3 2 2" xfId="7791"/>
    <cellStyle name="Percent 2 5 2 2 2 3 3" xfId="7792"/>
    <cellStyle name="Percent 2 5 2 2 2 3 3 2" xfId="7793"/>
    <cellStyle name="Percent 2 5 2 2 2 3 4" xfId="7794"/>
    <cellStyle name="Percent 2 5 2 2 2 4" xfId="7795"/>
    <cellStyle name="Percent 2 5 2 2 2 4 2" xfId="7796"/>
    <cellStyle name="Percent 2 5 2 2 2 4 3" xfId="7797"/>
    <cellStyle name="Percent 2 5 2 2 2 5" xfId="7798"/>
    <cellStyle name="Percent 2 5 2 2 2 5 2" xfId="7799"/>
    <cellStyle name="Percent 2 5 2 2 2 6" xfId="7800"/>
    <cellStyle name="Percent 2 5 2 2 2 6 2" xfId="7801"/>
    <cellStyle name="Percent 2 5 2 2 2 7" xfId="7802"/>
    <cellStyle name="Percent 2 5 2 2 3" xfId="7803"/>
    <cellStyle name="Percent 2 5 2 2 3 2" xfId="7804"/>
    <cellStyle name="Percent 2 5 2 2 3 2 2" xfId="7805"/>
    <cellStyle name="Percent 2 5 2 2 3 2 2 2" xfId="7806"/>
    <cellStyle name="Percent 2 5 2 2 3 2 2 3" xfId="7807"/>
    <cellStyle name="Percent 2 5 2 2 3 2 3" xfId="7808"/>
    <cellStyle name="Percent 2 5 2 2 3 2 3 2" xfId="7809"/>
    <cellStyle name="Percent 2 5 2 2 3 2 4" xfId="7810"/>
    <cellStyle name="Percent 2 5 2 2 3 2 4 2" xfId="7811"/>
    <cellStyle name="Percent 2 5 2 2 3 2 5" xfId="7812"/>
    <cellStyle name="Percent 2 5 2 2 3 3" xfId="7813"/>
    <cellStyle name="Percent 2 5 2 2 3 3 2" xfId="7814"/>
    <cellStyle name="Percent 2 5 2 2 3 3 2 2" xfId="7815"/>
    <cellStyle name="Percent 2 5 2 2 3 3 3" xfId="7816"/>
    <cellStyle name="Percent 2 5 2 2 3 3 3 2" xfId="7817"/>
    <cellStyle name="Percent 2 5 2 2 3 3 4" xfId="7818"/>
    <cellStyle name="Percent 2 5 2 2 3 4" xfId="7819"/>
    <cellStyle name="Percent 2 5 2 2 3 4 2" xfId="7820"/>
    <cellStyle name="Percent 2 5 2 2 3 4 3" xfId="7821"/>
    <cellStyle name="Percent 2 5 2 2 3 5" xfId="7822"/>
    <cellStyle name="Percent 2 5 2 2 3 5 2" xfId="7823"/>
    <cellStyle name="Percent 2 5 2 2 3 6" xfId="7824"/>
    <cellStyle name="Percent 2 5 2 2 3 6 2" xfId="7825"/>
    <cellStyle name="Percent 2 5 2 2 3 7" xfId="7826"/>
    <cellStyle name="Percent 2 5 2 2 4" xfId="7827"/>
    <cellStyle name="Percent 2 5 2 2 4 2" xfId="7828"/>
    <cellStyle name="Percent 2 5 2 2 4 2 2" xfId="7829"/>
    <cellStyle name="Percent 2 5 2 2 4 2 2 2" xfId="7830"/>
    <cellStyle name="Percent 2 5 2 2 4 2 3" xfId="7831"/>
    <cellStyle name="Percent 2 5 2 2 4 2 3 2" xfId="7832"/>
    <cellStyle name="Percent 2 5 2 2 4 2 4" xfId="7833"/>
    <cellStyle name="Percent 2 5 2 2 4 3" xfId="7834"/>
    <cellStyle name="Percent 2 5 2 2 4 3 2" xfId="7835"/>
    <cellStyle name="Percent 2 5 2 2 4 3 3" xfId="7836"/>
    <cellStyle name="Percent 2 5 2 2 4 4" xfId="7837"/>
    <cellStyle name="Percent 2 5 2 2 4 4 2" xfId="7838"/>
    <cellStyle name="Percent 2 5 2 2 4 5" xfId="7839"/>
    <cellStyle name="Percent 2 5 2 2 4 5 2" xfId="7840"/>
    <cellStyle name="Percent 2 5 2 2 4 6" xfId="7841"/>
    <cellStyle name="Percent 2 5 2 2 5" xfId="7842"/>
    <cellStyle name="Percent 2 5 2 2 5 2" xfId="7843"/>
    <cellStyle name="Percent 2 5 2 2 5 2 2" xfId="7844"/>
    <cellStyle name="Percent 2 5 2 2 5 3" xfId="7845"/>
    <cellStyle name="Percent 2 5 2 2 5 3 2" xfId="7846"/>
    <cellStyle name="Percent 2 5 2 2 5 4" xfId="7847"/>
    <cellStyle name="Percent 2 5 2 2 6" xfId="7848"/>
    <cellStyle name="Percent 2 5 2 2 6 2" xfId="7849"/>
    <cellStyle name="Percent 2 5 2 2 6 2 2" xfId="7850"/>
    <cellStyle name="Percent 2 5 2 2 6 3" xfId="7851"/>
    <cellStyle name="Percent 2 5 2 2 6 3 2" xfId="7852"/>
    <cellStyle name="Percent 2 5 2 2 6 4" xfId="7853"/>
    <cellStyle name="Percent 2 5 2 2 7" xfId="7854"/>
    <cellStyle name="Percent 2 5 2 2 7 2" xfId="7855"/>
    <cellStyle name="Percent 2 5 2 2 7 3" xfId="7856"/>
    <cellStyle name="Percent 2 5 2 2 8" xfId="7857"/>
    <cellStyle name="Percent 2 5 2 2 8 2" xfId="7858"/>
    <cellStyle name="Percent 2 5 2 2 9" xfId="7859"/>
    <cellStyle name="Percent 2 5 2 2 9 2" xfId="7860"/>
    <cellStyle name="Percent 2 5 2 3" xfId="7861"/>
    <cellStyle name="Percent 2 5 2 3 2" xfId="7862"/>
    <cellStyle name="Percent 2 5 2 3 2 2" xfId="7863"/>
    <cellStyle name="Percent 2 5 2 3 2 2 2" xfId="7864"/>
    <cellStyle name="Percent 2 5 2 3 2 2 2 2" xfId="7865"/>
    <cellStyle name="Percent 2 5 2 3 2 2 2 3" xfId="7866"/>
    <cellStyle name="Percent 2 5 2 3 2 2 3" xfId="7867"/>
    <cellStyle name="Percent 2 5 2 3 2 2 3 2" xfId="7868"/>
    <cellStyle name="Percent 2 5 2 3 2 2 4" xfId="7869"/>
    <cellStyle name="Percent 2 5 2 3 2 2 4 2" xfId="7870"/>
    <cellStyle name="Percent 2 5 2 3 2 2 5" xfId="7871"/>
    <cellStyle name="Percent 2 5 2 3 2 3" xfId="7872"/>
    <cellStyle name="Percent 2 5 2 3 2 3 2" xfId="7873"/>
    <cellStyle name="Percent 2 5 2 3 2 3 2 2" xfId="7874"/>
    <cellStyle name="Percent 2 5 2 3 2 3 3" xfId="7875"/>
    <cellStyle name="Percent 2 5 2 3 2 3 3 2" xfId="7876"/>
    <cellStyle name="Percent 2 5 2 3 2 3 4" xfId="7877"/>
    <cellStyle name="Percent 2 5 2 3 2 4" xfId="7878"/>
    <cellStyle name="Percent 2 5 2 3 2 4 2" xfId="7879"/>
    <cellStyle name="Percent 2 5 2 3 2 4 3" xfId="7880"/>
    <cellStyle name="Percent 2 5 2 3 2 5" xfId="7881"/>
    <cellStyle name="Percent 2 5 2 3 2 5 2" xfId="7882"/>
    <cellStyle name="Percent 2 5 2 3 2 6" xfId="7883"/>
    <cellStyle name="Percent 2 5 2 3 2 6 2" xfId="7884"/>
    <cellStyle name="Percent 2 5 2 3 2 7" xfId="7885"/>
    <cellStyle name="Percent 2 5 2 3 3" xfId="7886"/>
    <cellStyle name="Percent 2 5 2 3 3 2" xfId="7887"/>
    <cellStyle name="Percent 2 5 2 3 3 2 2" xfId="7888"/>
    <cellStyle name="Percent 2 5 2 3 3 2 3" xfId="7889"/>
    <cellStyle name="Percent 2 5 2 3 3 3" xfId="7890"/>
    <cellStyle name="Percent 2 5 2 3 3 3 2" xfId="7891"/>
    <cellStyle name="Percent 2 5 2 3 3 4" xfId="7892"/>
    <cellStyle name="Percent 2 5 2 3 3 4 2" xfId="7893"/>
    <cellStyle name="Percent 2 5 2 3 3 5" xfId="7894"/>
    <cellStyle name="Percent 2 5 2 3 4" xfId="7895"/>
    <cellStyle name="Percent 2 5 2 3 4 2" xfId="7896"/>
    <cellStyle name="Percent 2 5 2 3 4 2 2" xfId="7897"/>
    <cellStyle name="Percent 2 5 2 3 4 3" xfId="7898"/>
    <cellStyle name="Percent 2 5 2 3 4 3 2" xfId="7899"/>
    <cellStyle name="Percent 2 5 2 3 4 4" xfId="7900"/>
    <cellStyle name="Percent 2 5 2 3 5" xfId="7901"/>
    <cellStyle name="Percent 2 5 2 3 5 2" xfId="7902"/>
    <cellStyle name="Percent 2 5 2 3 5 3" xfId="7903"/>
    <cellStyle name="Percent 2 5 2 3 6" xfId="7904"/>
    <cellStyle name="Percent 2 5 2 3 6 2" xfId="7905"/>
    <cellStyle name="Percent 2 5 2 3 7" xfId="7906"/>
    <cellStyle name="Percent 2 5 2 3 7 2" xfId="7907"/>
    <cellStyle name="Percent 2 5 2 3 8" xfId="7908"/>
    <cellStyle name="Percent 2 5 2 4" xfId="7909"/>
    <cellStyle name="Percent 2 5 2 4 2" xfId="7910"/>
    <cellStyle name="Percent 2 5 2 4 2 2" xfId="7911"/>
    <cellStyle name="Percent 2 5 2 4 2 2 2" xfId="7912"/>
    <cellStyle name="Percent 2 5 2 4 2 2 3" xfId="7913"/>
    <cellStyle name="Percent 2 5 2 4 2 3" xfId="7914"/>
    <cellStyle name="Percent 2 5 2 4 2 3 2" xfId="7915"/>
    <cellStyle name="Percent 2 5 2 4 2 4" xfId="7916"/>
    <cellStyle name="Percent 2 5 2 4 2 4 2" xfId="7917"/>
    <cellStyle name="Percent 2 5 2 4 2 5" xfId="7918"/>
    <cellStyle name="Percent 2 5 2 4 3" xfId="7919"/>
    <cellStyle name="Percent 2 5 2 4 3 2" xfId="7920"/>
    <cellStyle name="Percent 2 5 2 4 3 2 2" xfId="7921"/>
    <cellStyle name="Percent 2 5 2 4 3 3" xfId="7922"/>
    <cellStyle name="Percent 2 5 2 4 3 3 2" xfId="7923"/>
    <cellStyle name="Percent 2 5 2 4 3 4" xfId="7924"/>
    <cellStyle name="Percent 2 5 2 4 4" xfId="7925"/>
    <cellStyle name="Percent 2 5 2 4 4 2" xfId="7926"/>
    <cellStyle name="Percent 2 5 2 4 4 3" xfId="7927"/>
    <cellStyle name="Percent 2 5 2 4 5" xfId="7928"/>
    <cellStyle name="Percent 2 5 2 4 5 2" xfId="7929"/>
    <cellStyle name="Percent 2 5 2 4 6" xfId="7930"/>
    <cellStyle name="Percent 2 5 2 4 6 2" xfId="7931"/>
    <cellStyle name="Percent 2 5 2 4 7" xfId="7932"/>
    <cellStyle name="Percent 2 5 2 5" xfId="7933"/>
    <cellStyle name="Percent 2 5 2 5 2" xfId="7934"/>
    <cellStyle name="Percent 2 5 2 5 2 2" xfId="7935"/>
    <cellStyle name="Percent 2 5 2 5 2 2 2" xfId="7936"/>
    <cellStyle name="Percent 2 5 2 5 2 2 3" xfId="7937"/>
    <cellStyle name="Percent 2 5 2 5 2 3" xfId="7938"/>
    <cellStyle name="Percent 2 5 2 5 2 3 2" xfId="7939"/>
    <cellStyle name="Percent 2 5 2 5 2 4" xfId="7940"/>
    <cellStyle name="Percent 2 5 2 5 2 4 2" xfId="7941"/>
    <cellStyle name="Percent 2 5 2 5 2 5" xfId="7942"/>
    <cellStyle name="Percent 2 5 2 5 3" xfId="7943"/>
    <cellStyle name="Percent 2 5 2 5 3 2" xfId="7944"/>
    <cellStyle name="Percent 2 5 2 5 3 2 2" xfId="7945"/>
    <cellStyle name="Percent 2 5 2 5 3 3" xfId="7946"/>
    <cellStyle name="Percent 2 5 2 5 3 3 2" xfId="7947"/>
    <cellStyle name="Percent 2 5 2 5 3 4" xfId="7948"/>
    <cellStyle name="Percent 2 5 2 5 4" xfId="7949"/>
    <cellStyle name="Percent 2 5 2 5 4 2" xfId="7950"/>
    <cellStyle name="Percent 2 5 2 5 4 3" xfId="7951"/>
    <cellStyle name="Percent 2 5 2 5 5" xfId="7952"/>
    <cellStyle name="Percent 2 5 2 5 5 2" xfId="7953"/>
    <cellStyle name="Percent 2 5 2 5 6" xfId="7954"/>
    <cellStyle name="Percent 2 5 2 5 6 2" xfId="7955"/>
    <cellStyle name="Percent 2 5 2 5 7" xfId="7956"/>
    <cellStyle name="Percent 2 5 2 6" xfId="7957"/>
    <cellStyle name="Percent 2 5 2 6 2" xfId="7958"/>
    <cellStyle name="Percent 2 5 2 6 2 2" xfId="7959"/>
    <cellStyle name="Percent 2 5 2 6 2 2 2" xfId="7960"/>
    <cellStyle name="Percent 2 5 2 6 2 3" xfId="7961"/>
    <cellStyle name="Percent 2 5 2 6 2 3 2" xfId="7962"/>
    <cellStyle name="Percent 2 5 2 6 2 4" xfId="7963"/>
    <cellStyle name="Percent 2 5 2 6 3" xfId="7964"/>
    <cellStyle name="Percent 2 5 2 6 3 2" xfId="7965"/>
    <cellStyle name="Percent 2 5 2 6 3 3" xfId="7966"/>
    <cellStyle name="Percent 2 5 2 6 4" xfId="7967"/>
    <cellStyle name="Percent 2 5 2 6 4 2" xfId="7968"/>
    <cellStyle name="Percent 2 5 2 6 5" xfId="7969"/>
    <cellStyle name="Percent 2 5 2 6 5 2" xfId="7970"/>
    <cellStyle name="Percent 2 5 2 6 6" xfId="7971"/>
    <cellStyle name="Percent 2 5 2 7" xfId="7972"/>
    <cellStyle name="Percent 2 5 2 7 2" xfId="7973"/>
    <cellStyle name="Percent 2 5 2 7 2 2" xfId="7974"/>
    <cellStyle name="Percent 2 5 2 7 3" xfId="7975"/>
    <cellStyle name="Percent 2 5 2 7 3 2" xfId="7976"/>
    <cellStyle name="Percent 2 5 2 7 4" xfId="7977"/>
    <cellStyle name="Percent 2 5 2 8" xfId="7978"/>
    <cellStyle name="Percent 2 5 2 8 2" xfId="7979"/>
    <cellStyle name="Percent 2 5 2 8 2 2" xfId="7980"/>
    <cellStyle name="Percent 2 5 2 8 3" xfId="7981"/>
    <cellStyle name="Percent 2 5 2 8 3 2" xfId="7982"/>
    <cellStyle name="Percent 2 5 2 8 4" xfId="7983"/>
    <cellStyle name="Percent 2 5 2 9" xfId="7984"/>
    <cellStyle name="Percent 2 5 2 9 2" xfId="7985"/>
    <cellStyle name="Percent 2 5 2 9 3" xfId="7986"/>
    <cellStyle name="Percent 2 5 3" xfId="7987"/>
    <cellStyle name="Percent 2 5 3 10" xfId="7988"/>
    <cellStyle name="Percent 2 5 3 10 2" xfId="7989"/>
    <cellStyle name="Percent 2 5 3 11" xfId="7990"/>
    <cellStyle name="Percent 2 5 3 2" xfId="7991"/>
    <cellStyle name="Percent 2 5 3 2 2" xfId="7992"/>
    <cellStyle name="Percent 2 5 3 2 2 2" xfId="7993"/>
    <cellStyle name="Percent 2 5 3 2 2 2 2" xfId="7994"/>
    <cellStyle name="Percent 2 5 3 2 2 2 2 2" xfId="7995"/>
    <cellStyle name="Percent 2 5 3 2 2 2 2 3" xfId="7996"/>
    <cellStyle name="Percent 2 5 3 2 2 2 3" xfId="7997"/>
    <cellStyle name="Percent 2 5 3 2 2 2 3 2" xfId="7998"/>
    <cellStyle name="Percent 2 5 3 2 2 2 4" xfId="7999"/>
    <cellStyle name="Percent 2 5 3 2 2 2 4 2" xfId="8000"/>
    <cellStyle name="Percent 2 5 3 2 2 2 5" xfId="8001"/>
    <cellStyle name="Percent 2 5 3 2 2 3" xfId="8002"/>
    <cellStyle name="Percent 2 5 3 2 2 3 2" xfId="8003"/>
    <cellStyle name="Percent 2 5 3 2 2 3 2 2" xfId="8004"/>
    <cellStyle name="Percent 2 5 3 2 2 3 3" xfId="8005"/>
    <cellStyle name="Percent 2 5 3 2 2 3 3 2" xfId="8006"/>
    <cellStyle name="Percent 2 5 3 2 2 3 4" xfId="8007"/>
    <cellStyle name="Percent 2 5 3 2 2 4" xfId="8008"/>
    <cellStyle name="Percent 2 5 3 2 2 4 2" xfId="8009"/>
    <cellStyle name="Percent 2 5 3 2 2 4 3" xfId="8010"/>
    <cellStyle name="Percent 2 5 3 2 2 5" xfId="8011"/>
    <cellStyle name="Percent 2 5 3 2 2 5 2" xfId="8012"/>
    <cellStyle name="Percent 2 5 3 2 2 6" xfId="8013"/>
    <cellStyle name="Percent 2 5 3 2 2 6 2" xfId="8014"/>
    <cellStyle name="Percent 2 5 3 2 2 7" xfId="8015"/>
    <cellStyle name="Percent 2 5 3 2 3" xfId="8016"/>
    <cellStyle name="Percent 2 5 3 2 3 2" xfId="8017"/>
    <cellStyle name="Percent 2 5 3 2 3 2 2" xfId="8018"/>
    <cellStyle name="Percent 2 5 3 2 3 2 3" xfId="8019"/>
    <cellStyle name="Percent 2 5 3 2 3 3" xfId="8020"/>
    <cellStyle name="Percent 2 5 3 2 3 3 2" xfId="8021"/>
    <cellStyle name="Percent 2 5 3 2 3 4" xfId="8022"/>
    <cellStyle name="Percent 2 5 3 2 3 4 2" xfId="8023"/>
    <cellStyle name="Percent 2 5 3 2 3 5" xfId="8024"/>
    <cellStyle name="Percent 2 5 3 2 4" xfId="8025"/>
    <cellStyle name="Percent 2 5 3 2 4 2" xfId="8026"/>
    <cellStyle name="Percent 2 5 3 2 4 2 2" xfId="8027"/>
    <cellStyle name="Percent 2 5 3 2 4 3" xfId="8028"/>
    <cellStyle name="Percent 2 5 3 2 4 3 2" xfId="8029"/>
    <cellStyle name="Percent 2 5 3 2 4 4" xfId="8030"/>
    <cellStyle name="Percent 2 5 3 2 5" xfId="8031"/>
    <cellStyle name="Percent 2 5 3 2 5 2" xfId="8032"/>
    <cellStyle name="Percent 2 5 3 2 5 3" xfId="8033"/>
    <cellStyle name="Percent 2 5 3 2 6" xfId="8034"/>
    <cellStyle name="Percent 2 5 3 2 6 2" xfId="8035"/>
    <cellStyle name="Percent 2 5 3 2 7" xfId="8036"/>
    <cellStyle name="Percent 2 5 3 2 7 2" xfId="8037"/>
    <cellStyle name="Percent 2 5 3 2 8" xfId="8038"/>
    <cellStyle name="Percent 2 5 3 3" xfId="8039"/>
    <cellStyle name="Percent 2 5 3 3 2" xfId="8040"/>
    <cellStyle name="Percent 2 5 3 3 2 2" xfId="8041"/>
    <cellStyle name="Percent 2 5 3 3 2 2 2" xfId="8042"/>
    <cellStyle name="Percent 2 5 3 3 2 2 3" xfId="8043"/>
    <cellStyle name="Percent 2 5 3 3 2 3" xfId="8044"/>
    <cellStyle name="Percent 2 5 3 3 2 3 2" xfId="8045"/>
    <cellStyle name="Percent 2 5 3 3 2 4" xfId="8046"/>
    <cellStyle name="Percent 2 5 3 3 2 4 2" xfId="8047"/>
    <cellStyle name="Percent 2 5 3 3 2 5" xfId="8048"/>
    <cellStyle name="Percent 2 5 3 3 3" xfId="8049"/>
    <cellStyle name="Percent 2 5 3 3 3 2" xfId="8050"/>
    <cellStyle name="Percent 2 5 3 3 3 2 2" xfId="8051"/>
    <cellStyle name="Percent 2 5 3 3 3 3" xfId="8052"/>
    <cellStyle name="Percent 2 5 3 3 3 3 2" xfId="8053"/>
    <cellStyle name="Percent 2 5 3 3 3 4" xfId="8054"/>
    <cellStyle name="Percent 2 5 3 3 4" xfId="8055"/>
    <cellStyle name="Percent 2 5 3 3 4 2" xfId="8056"/>
    <cellStyle name="Percent 2 5 3 3 4 3" xfId="8057"/>
    <cellStyle name="Percent 2 5 3 3 5" xfId="8058"/>
    <cellStyle name="Percent 2 5 3 3 5 2" xfId="8059"/>
    <cellStyle name="Percent 2 5 3 3 6" xfId="8060"/>
    <cellStyle name="Percent 2 5 3 3 6 2" xfId="8061"/>
    <cellStyle name="Percent 2 5 3 3 7" xfId="8062"/>
    <cellStyle name="Percent 2 5 3 4" xfId="8063"/>
    <cellStyle name="Percent 2 5 3 4 2" xfId="8064"/>
    <cellStyle name="Percent 2 5 3 4 2 2" xfId="8065"/>
    <cellStyle name="Percent 2 5 3 4 2 2 2" xfId="8066"/>
    <cellStyle name="Percent 2 5 3 4 2 2 3" xfId="8067"/>
    <cellStyle name="Percent 2 5 3 4 2 3" xfId="8068"/>
    <cellStyle name="Percent 2 5 3 4 2 3 2" xfId="8069"/>
    <cellStyle name="Percent 2 5 3 4 2 4" xfId="8070"/>
    <cellStyle name="Percent 2 5 3 4 2 4 2" xfId="8071"/>
    <cellStyle name="Percent 2 5 3 4 2 5" xfId="8072"/>
    <cellStyle name="Percent 2 5 3 4 3" xfId="8073"/>
    <cellStyle name="Percent 2 5 3 4 3 2" xfId="8074"/>
    <cellStyle name="Percent 2 5 3 4 3 2 2" xfId="8075"/>
    <cellStyle name="Percent 2 5 3 4 3 3" xfId="8076"/>
    <cellStyle name="Percent 2 5 3 4 3 3 2" xfId="8077"/>
    <cellStyle name="Percent 2 5 3 4 3 4" xfId="8078"/>
    <cellStyle name="Percent 2 5 3 4 4" xfId="8079"/>
    <cellStyle name="Percent 2 5 3 4 4 2" xfId="8080"/>
    <cellStyle name="Percent 2 5 3 4 4 3" xfId="8081"/>
    <cellStyle name="Percent 2 5 3 4 5" xfId="8082"/>
    <cellStyle name="Percent 2 5 3 4 5 2" xfId="8083"/>
    <cellStyle name="Percent 2 5 3 4 6" xfId="8084"/>
    <cellStyle name="Percent 2 5 3 4 6 2" xfId="8085"/>
    <cellStyle name="Percent 2 5 3 4 7" xfId="8086"/>
    <cellStyle name="Percent 2 5 3 5" xfId="8087"/>
    <cellStyle name="Percent 2 5 3 5 2" xfId="8088"/>
    <cellStyle name="Percent 2 5 3 5 2 2" xfId="8089"/>
    <cellStyle name="Percent 2 5 3 5 2 2 2" xfId="8090"/>
    <cellStyle name="Percent 2 5 3 5 2 3" xfId="8091"/>
    <cellStyle name="Percent 2 5 3 5 2 3 2" xfId="8092"/>
    <cellStyle name="Percent 2 5 3 5 2 4" xfId="8093"/>
    <cellStyle name="Percent 2 5 3 5 3" xfId="8094"/>
    <cellStyle name="Percent 2 5 3 5 3 2" xfId="8095"/>
    <cellStyle name="Percent 2 5 3 5 3 3" xfId="8096"/>
    <cellStyle name="Percent 2 5 3 5 4" xfId="8097"/>
    <cellStyle name="Percent 2 5 3 5 4 2" xfId="8098"/>
    <cellStyle name="Percent 2 5 3 5 5" xfId="8099"/>
    <cellStyle name="Percent 2 5 3 5 5 2" xfId="8100"/>
    <cellStyle name="Percent 2 5 3 5 6" xfId="8101"/>
    <cellStyle name="Percent 2 5 3 6" xfId="8102"/>
    <cellStyle name="Percent 2 5 3 6 2" xfId="8103"/>
    <cellStyle name="Percent 2 5 3 6 2 2" xfId="8104"/>
    <cellStyle name="Percent 2 5 3 6 3" xfId="8105"/>
    <cellStyle name="Percent 2 5 3 6 3 2" xfId="8106"/>
    <cellStyle name="Percent 2 5 3 6 4" xfId="8107"/>
    <cellStyle name="Percent 2 5 3 7" xfId="8108"/>
    <cellStyle name="Percent 2 5 3 7 2" xfId="8109"/>
    <cellStyle name="Percent 2 5 3 7 2 2" xfId="8110"/>
    <cellStyle name="Percent 2 5 3 7 3" xfId="8111"/>
    <cellStyle name="Percent 2 5 3 7 3 2" xfId="8112"/>
    <cellStyle name="Percent 2 5 3 7 4" xfId="8113"/>
    <cellStyle name="Percent 2 5 3 8" xfId="8114"/>
    <cellStyle name="Percent 2 5 3 8 2" xfId="8115"/>
    <cellStyle name="Percent 2 5 3 8 3" xfId="8116"/>
    <cellStyle name="Percent 2 5 3 9" xfId="8117"/>
    <cellStyle name="Percent 2 5 3 9 2" xfId="8118"/>
    <cellStyle name="Percent 2 5 4" xfId="8119"/>
    <cellStyle name="Percent 2 5 4 10" xfId="8120"/>
    <cellStyle name="Percent 2 5 4 2" xfId="8121"/>
    <cellStyle name="Percent 2 5 4 2 2" xfId="8122"/>
    <cellStyle name="Percent 2 5 4 2 2 2" xfId="8123"/>
    <cellStyle name="Percent 2 5 4 2 2 2 2" xfId="8124"/>
    <cellStyle name="Percent 2 5 4 2 2 2 3" xfId="8125"/>
    <cellStyle name="Percent 2 5 4 2 2 3" xfId="8126"/>
    <cellStyle name="Percent 2 5 4 2 2 3 2" xfId="8127"/>
    <cellStyle name="Percent 2 5 4 2 2 4" xfId="8128"/>
    <cellStyle name="Percent 2 5 4 2 2 4 2" xfId="8129"/>
    <cellStyle name="Percent 2 5 4 2 2 5" xfId="8130"/>
    <cellStyle name="Percent 2 5 4 2 3" xfId="8131"/>
    <cellStyle name="Percent 2 5 4 2 3 2" xfId="8132"/>
    <cellStyle name="Percent 2 5 4 2 3 2 2" xfId="8133"/>
    <cellStyle name="Percent 2 5 4 2 3 3" xfId="8134"/>
    <cellStyle name="Percent 2 5 4 2 3 3 2" xfId="8135"/>
    <cellStyle name="Percent 2 5 4 2 3 4" xfId="8136"/>
    <cellStyle name="Percent 2 5 4 2 4" xfId="8137"/>
    <cellStyle name="Percent 2 5 4 2 4 2" xfId="8138"/>
    <cellStyle name="Percent 2 5 4 2 4 3" xfId="8139"/>
    <cellStyle name="Percent 2 5 4 2 5" xfId="8140"/>
    <cellStyle name="Percent 2 5 4 2 5 2" xfId="8141"/>
    <cellStyle name="Percent 2 5 4 2 6" xfId="8142"/>
    <cellStyle name="Percent 2 5 4 2 6 2" xfId="8143"/>
    <cellStyle name="Percent 2 5 4 2 7" xfId="8144"/>
    <cellStyle name="Percent 2 5 4 3" xfId="8145"/>
    <cellStyle name="Percent 2 5 4 3 2" xfId="8146"/>
    <cellStyle name="Percent 2 5 4 3 2 2" xfId="8147"/>
    <cellStyle name="Percent 2 5 4 3 2 2 2" xfId="8148"/>
    <cellStyle name="Percent 2 5 4 3 2 2 3" xfId="8149"/>
    <cellStyle name="Percent 2 5 4 3 2 3" xfId="8150"/>
    <cellStyle name="Percent 2 5 4 3 2 3 2" xfId="8151"/>
    <cellStyle name="Percent 2 5 4 3 2 4" xfId="8152"/>
    <cellStyle name="Percent 2 5 4 3 2 4 2" xfId="8153"/>
    <cellStyle name="Percent 2 5 4 3 2 5" xfId="8154"/>
    <cellStyle name="Percent 2 5 4 3 3" xfId="8155"/>
    <cellStyle name="Percent 2 5 4 3 3 2" xfId="8156"/>
    <cellStyle name="Percent 2 5 4 3 3 2 2" xfId="8157"/>
    <cellStyle name="Percent 2 5 4 3 3 3" xfId="8158"/>
    <cellStyle name="Percent 2 5 4 3 3 3 2" xfId="8159"/>
    <cellStyle name="Percent 2 5 4 3 3 4" xfId="8160"/>
    <cellStyle name="Percent 2 5 4 3 4" xfId="8161"/>
    <cellStyle name="Percent 2 5 4 3 4 2" xfId="8162"/>
    <cellStyle name="Percent 2 5 4 3 4 3" xfId="8163"/>
    <cellStyle name="Percent 2 5 4 3 5" xfId="8164"/>
    <cellStyle name="Percent 2 5 4 3 5 2" xfId="8165"/>
    <cellStyle name="Percent 2 5 4 3 6" xfId="8166"/>
    <cellStyle name="Percent 2 5 4 3 6 2" xfId="8167"/>
    <cellStyle name="Percent 2 5 4 3 7" xfId="8168"/>
    <cellStyle name="Percent 2 5 4 4" xfId="8169"/>
    <cellStyle name="Percent 2 5 4 4 2" xfId="8170"/>
    <cellStyle name="Percent 2 5 4 4 2 2" xfId="8171"/>
    <cellStyle name="Percent 2 5 4 4 2 2 2" xfId="8172"/>
    <cellStyle name="Percent 2 5 4 4 2 3" xfId="8173"/>
    <cellStyle name="Percent 2 5 4 4 2 3 2" xfId="8174"/>
    <cellStyle name="Percent 2 5 4 4 2 4" xfId="8175"/>
    <cellStyle name="Percent 2 5 4 4 3" xfId="8176"/>
    <cellStyle name="Percent 2 5 4 4 3 2" xfId="8177"/>
    <cellStyle name="Percent 2 5 4 4 3 3" xfId="8178"/>
    <cellStyle name="Percent 2 5 4 4 4" xfId="8179"/>
    <cellStyle name="Percent 2 5 4 4 4 2" xfId="8180"/>
    <cellStyle name="Percent 2 5 4 4 5" xfId="8181"/>
    <cellStyle name="Percent 2 5 4 4 5 2" xfId="8182"/>
    <cellStyle name="Percent 2 5 4 4 6" xfId="8183"/>
    <cellStyle name="Percent 2 5 4 5" xfId="8184"/>
    <cellStyle name="Percent 2 5 4 5 2" xfId="8185"/>
    <cellStyle name="Percent 2 5 4 5 2 2" xfId="8186"/>
    <cellStyle name="Percent 2 5 4 5 3" xfId="8187"/>
    <cellStyle name="Percent 2 5 4 5 3 2" xfId="8188"/>
    <cellStyle name="Percent 2 5 4 5 4" xfId="8189"/>
    <cellStyle name="Percent 2 5 4 6" xfId="8190"/>
    <cellStyle name="Percent 2 5 4 6 2" xfId="8191"/>
    <cellStyle name="Percent 2 5 4 6 2 2" xfId="8192"/>
    <cellStyle name="Percent 2 5 4 6 3" xfId="8193"/>
    <cellStyle name="Percent 2 5 4 6 3 2" xfId="8194"/>
    <cellStyle name="Percent 2 5 4 6 4" xfId="8195"/>
    <cellStyle name="Percent 2 5 4 7" xfId="8196"/>
    <cellStyle name="Percent 2 5 4 7 2" xfId="8197"/>
    <cellStyle name="Percent 2 5 4 7 3" xfId="8198"/>
    <cellStyle name="Percent 2 5 4 8" xfId="8199"/>
    <cellStyle name="Percent 2 5 4 8 2" xfId="8200"/>
    <cellStyle name="Percent 2 5 4 9" xfId="8201"/>
    <cellStyle name="Percent 2 5 4 9 2" xfId="8202"/>
    <cellStyle name="Percent 2 5 5" xfId="8203"/>
    <cellStyle name="Percent 2 5 5 2" xfId="8204"/>
    <cellStyle name="Percent 2 5 5 2 2" xfId="8205"/>
    <cellStyle name="Percent 2 5 5 2 2 2" xfId="8206"/>
    <cellStyle name="Percent 2 5 5 2 2 2 2" xfId="8207"/>
    <cellStyle name="Percent 2 5 5 2 2 2 3" xfId="8208"/>
    <cellStyle name="Percent 2 5 5 2 2 3" xfId="8209"/>
    <cellStyle name="Percent 2 5 5 2 2 3 2" xfId="8210"/>
    <cellStyle name="Percent 2 5 5 2 2 4" xfId="8211"/>
    <cellStyle name="Percent 2 5 5 2 2 4 2" xfId="8212"/>
    <cellStyle name="Percent 2 5 5 2 2 5" xfId="8213"/>
    <cellStyle name="Percent 2 5 5 2 3" xfId="8214"/>
    <cellStyle name="Percent 2 5 5 2 3 2" xfId="8215"/>
    <cellStyle name="Percent 2 5 5 2 3 2 2" xfId="8216"/>
    <cellStyle name="Percent 2 5 5 2 3 3" xfId="8217"/>
    <cellStyle name="Percent 2 5 5 2 3 3 2" xfId="8218"/>
    <cellStyle name="Percent 2 5 5 2 3 4" xfId="8219"/>
    <cellStyle name="Percent 2 5 5 2 4" xfId="8220"/>
    <cellStyle name="Percent 2 5 5 2 4 2" xfId="8221"/>
    <cellStyle name="Percent 2 5 5 2 4 3" xfId="8222"/>
    <cellStyle name="Percent 2 5 5 2 5" xfId="8223"/>
    <cellStyle name="Percent 2 5 5 2 5 2" xfId="8224"/>
    <cellStyle name="Percent 2 5 5 2 6" xfId="8225"/>
    <cellStyle name="Percent 2 5 5 2 6 2" xfId="8226"/>
    <cellStyle name="Percent 2 5 5 2 7" xfId="8227"/>
    <cellStyle name="Percent 2 5 5 3" xfId="8228"/>
    <cellStyle name="Percent 2 5 5 3 2" xfId="8229"/>
    <cellStyle name="Percent 2 5 5 3 2 2" xfId="8230"/>
    <cellStyle name="Percent 2 5 5 3 2 3" xfId="8231"/>
    <cellStyle name="Percent 2 5 5 3 3" xfId="8232"/>
    <cellStyle name="Percent 2 5 5 3 3 2" xfId="8233"/>
    <cellStyle name="Percent 2 5 5 3 4" xfId="8234"/>
    <cellStyle name="Percent 2 5 5 3 4 2" xfId="8235"/>
    <cellStyle name="Percent 2 5 5 3 5" xfId="8236"/>
    <cellStyle name="Percent 2 5 5 4" xfId="8237"/>
    <cellStyle name="Percent 2 5 5 4 2" xfId="8238"/>
    <cellStyle name="Percent 2 5 5 4 2 2" xfId="8239"/>
    <cellStyle name="Percent 2 5 5 4 3" xfId="8240"/>
    <cellStyle name="Percent 2 5 5 4 3 2" xfId="8241"/>
    <cellStyle name="Percent 2 5 5 4 4" xfId="8242"/>
    <cellStyle name="Percent 2 5 5 5" xfId="8243"/>
    <cellStyle name="Percent 2 5 5 5 2" xfId="8244"/>
    <cellStyle name="Percent 2 5 5 5 3" xfId="8245"/>
    <cellStyle name="Percent 2 5 5 6" xfId="8246"/>
    <cellStyle name="Percent 2 5 5 6 2" xfId="8247"/>
    <cellStyle name="Percent 2 5 5 7" xfId="8248"/>
    <cellStyle name="Percent 2 5 5 7 2" xfId="8249"/>
    <cellStyle name="Percent 2 5 5 8" xfId="8250"/>
    <cellStyle name="Percent 2 5 6" xfId="8251"/>
    <cellStyle name="Percent 2 5 6 2" xfId="8252"/>
    <cellStyle name="Percent 2 5 6 2 2" xfId="8253"/>
    <cellStyle name="Percent 2 5 6 2 2 2" xfId="8254"/>
    <cellStyle name="Percent 2 5 6 2 2 3" xfId="8255"/>
    <cellStyle name="Percent 2 5 6 2 3" xfId="8256"/>
    <cellStyle name="Percent 2 5 6 2 3 2" xfId="8257"/>
    <cellStyle name="Percent 2 5 6 2 4" xfId="8258"/>
    <cellStyle name="Percent 2 5 6 2 4 2" xfId="8259"/>
    <cellStyle name="Percent 2 5 6 2 5" xfId="8260"/>
    <cellStyle name="Percent 2 5 6 3" xfId="8261"/>
    <cellStyle name="Percent 2 5 6 3 2" xfId="8262"/>
    <cellStyle name="Percent 2 5 6 3 2 2" xfId="8263"/>
    <cellStyle name="Percent 2 5 6 3 3" xfId="8264"/>
    <cellStyle name="Percent 2 5 6 3 3 2" xfId="8265"/>
    <cellStyle name="Percent 2 5 6 3 4" xfId="8266"/>
    <cellStyle name="Percent 2 5 6 4" xfId="8267"/>
    <cellStyle name="Percent 2 5 6 4 2" xfId="8268"/>
    <cellStyle name="Percent 2 5 6 4 3" xfId="8269"/>
    <cellStyle name="Percent 2 5 6 5" xfId="8270"/>
    <cellStyle name="Percent 2 5 6 5 2" xfId="8271"/>
    <cellStyle name="Percent 2 5 6 6" xfId="8272"/>
    <cellStyle name="Percent 2 5 6 6 2" xfId="8273"/>
    <cellStyle name="Percent 2 5 6 7" xfId="8274"/>
    <cellStyle name="Percent 2 5 7" xfId="8275"/>
    <cellStyle name="Percent 2 5 7 2" xfId="8276"/>
    <cellStyle name="Percent 2 5 7 2 2" xfId="8277"/>
    <cellStyle name="Percent 2 5 7 2 2 2" xfId="8278"/>
    <cellStyle name="Percent 2 5 7 2 2 3" xfId="8279"/>
    <cellStyle name="Percent 2 5 7 2 3" xfId="8280"/>
    <cellStyle name="Percent 2 5 7 2 3 2" xfId="8281"/>
    <cellStyle name="Percent 2 5 7 2 4" xfId="8282"/>
    <cellStyle name="Percent 2 5 7 2 4 2" xfId="8283"/>
    <cellStyle name="Percent 2 5 7 2 5" xfId="8284"/>
    <cellStyle name="Percent 2 5 7 3" xfId="8285"/>
    <cellStyle name="Percent 2 5 7 3 2" xfId="8286"/>
    <cellStyle name="Percent 2 5 7 3 2 2" xfId="8287"/>
    <cellStyle name="Percent 2 5 7 3 3" xfId="8288"/>
    <cellStyle name="Percent 2 5 7 3 3 2" xfId="8289"/>
    <cellStyle name="Percent 2 5 7 3 4" xfId="8290"/>
    <cellStyle name="Percent 2 5 7 4" xfId="8291"/>
    <cellStyle name="Percent 2 5 7 4 2" xfId="8292"/>
    <cellStyle name="Percent 2 5 7 4 3" xfId="8293"/>
    <cellStyle name="Percent 2 5 7 5" xfId="8294"/>
    <cellStyle name="Percent 2 5 7 5 2" xfId="8295"/>
    <cellStyle name="Percent 2 5 7 6" xfId="8296"/>
    <cellStyle name="Percent 2 5 7 6 2" xfId="8297"/>
    <cellStyle name="Percent 2 5 7 7" xfId="8298"/>
    <cellStyle name="Percent 2 5 8" xfId="8299"/>
    <cellStyle name="Percent 2 5 8 2" xfId="8300"/>
    <cellStyle name="Percent 2 5 8 2 2" xfId="8301"/>
    <cellStyle name="Percent 2 5 8 2 2 2" xfId="8302"/>
    <cellStyle name="Percent 2 5 8 2 3" xfId="8303"/>
    <cellStyle name="Percent 2 5 8 2 3 2" xfId="8304"/>
    <cellStyle name="Percent 2 5 8 2 4" xfId="8305"/>
    <cellStyle name="Percent 2 5 8 3" xfId="8306"/>
    <cellStyle name="Percent 2 5 8 3 2" xfId="8307"/>
    <cellStyle name="Percent 2 5 8 3 3" xfId="8308"/>
    <cellStyle name="Percent 2 5 8 4" xfId="8309"/>
    <cellStyle name="Percent 2 5 8 4 2" xfId="8310"/>
    <cellStyle name="Percent 2 5 8 5" xfId="8311"/>
    <cellStyle name="Percent 2 5 8 5 2" xfId="8312"/>
    <cellStyle name="Percent 2 5 8 6" xfId="8313"/>
    <cellStyle name="Percent 2 5 9" xfId="8314"/>
    <cellStyle name="Percent 2 5 9 2" xfId="8315"/>
    <cellStyle name="Percent 2 5 9 2 2" xfId="8316"/>
    <cellStyle name="Percent 2 5 9 3" xfId="8317"/>
    <cellStyle name="Percent 2 5 9 3 2" xfId="8318"/>
    <cellStyle name="Percent 2 5 9 4" xfId="8319"/>
    <cellStyle name="Percent 2 6" xfId="8320"/>
    <cellStyle name="Percent 2 6 10" xfId="8321"/>
    <cellStyle name="Percent 2 6 10 2" xfId="8322"/>
    <cellStyle name="Percent 2 6 11" xfId="8323"/>
    <cellStyle name="Percent 2 6 2" xfId="8324"/>
    <cellStyle name="Percent 2 6 2 2" xfId="8325"/>
    <cellStyle name="Percent 2 6 2 2 2" xfId="8326"/>
    <cellStyle name="Percent 2 6 2 2 2 2" xfId="8327"/>
    <cellStyle name="Percent 2 6 2 2 2 2 2" xfId="8328"/>
    <cellStyle name="Percent 2 6 2 2 2 2 3" xfId="8329"/>
    <cellStyle name="Percent 2 6 2 2 2 3" xfId="8330"/>
    <cellStyle name="Percent 2 6 2 2 2 3 2" xfId="8331"/>
    <cellStyle name="Percent 2 6 2 2 2 4" xfId="8332"/>
    <cellStyle name="Percent 2 6 2 2 2 4 2" xfId="8333"/>
    <cellStyle name="Percent 2 6 2 2 2 5" xfId="8334"/>
    <cellStyle name="Percent 2 6 2 2 3" xfId="8335"/>
    <cellStyle name="Percent 2 6 2 2 3 2" xfId="8336"/>
    <cellStyle name="Percent 2 6 2 2 3 2 2" xfId="8337"/>
    <cellStyle name="Percent 2 6 2 2 3 3" xfId="8338"/>
    <cellStyle name="Percent 2 6 2 2 3 3 2" xfId="8339"/>
    <cellStyle name="Percent 2 6 2 2 3 4" xfId="8340"/>
    <cellStyle name="Percent 2 6 2 2 4" xfId="8341"/>
    <cellStyle name="Percent 2 6 2 2 4 2" xfId="8342"/>
    <cellStyle name="Percent 2 6 2 2 4 3" xfId="8343"/>
    <cellStyle name="Percent 2 6 2 2 5" xfId="8344"/>
    <cellStyle name="Percent 2 6 2 2 5 2" xfId="8345"/>
    <cellStyle name="Percent 2 6 2 2 6" xfId="8346"/>
    <cellStyle name="Percent 2 6 2 2 6 2" xfId="8347"/>
    <cellStyle name="Percent 2 6 2 2 7" xfId="8348"/>
    <cellStyle name="Percent 2 6 2 3" xfId="8349"/>
    <cellStyle name="Percent 2 6 2 3 2" xfId="8350"/>
    <cellStyle name="Percent 2 6 2 3 2 2" xfId="8351"/>
    <cellStyle name="Percent 2 6 2 3 2 3" xfId="8352"/>
    <cellStyle name="Percent 2 6 2 3 3" xfId="8353"/>
    <cellStyle name="Percent 2 6 2 3 3 2" xfId="8354"/>
    <cellStyle name="Percent 2 6 2 3 4" xfId="8355"/>
    <cellStyle name="Percent 2 6 2 3 4 2" xfId="8356"/>
    <cellStyle name="Percent 2 6 2 3 5" xfId="8357"/>
    <cellStyle name="Percent 2 6 2 4" xfId="8358"/>
    <cellStyle name="Percent 2 6 2 4 2" xfId="8359"/>
    <cellStyle name="Percent 2 6 2 4 2 2" xfId="8360"/>
    <cellStyle name="Percent 2 6 2 4 3" xfId="8361"/>
    <cellStyle name="Percent 2 6 2 4 3 2" xfId="8362"/>
    <cellStyle name="Percent 2 6 2 4 4" xfId="8363"/>
    <cellStyle name="Percent 2 6 2 5" xfId="8364"/>
    <cellStyle name="Percent 2 6 2 5 2" xfId="8365"/>
    <cellStyle name="Percent 2 6 2 5 3" xfId="8366"/>
    <cellStyle name="Percent 2 6 2 6" xfId="8367"/>
    <cellStyle name="Percent 2 6 2 6 2" xfId="8368"/>
    <cellStyle name="Percent 2 6 2 7" xfId="8369"/>
    <cellStyle name="Percent 2 6 2 7 2" xfId="8370"/>
    <cellStyle name="Percent 2 6 2 8" xfId="8371"/>
    <cellStyle name="Percent 2 6 3" xfId="8372"/>
    <cellStyle name="Percent 2 6 3 2" xfId="8373"/>
    <cellStyle name="Percent 2 6 3 2 2" xfId="8374"/>
    <cellStyle name="Percent 2 6 3 2 2 2" xfId="8375"/>
    <cellStyle name="Percent 2 6 3 2 2 3" xfId="8376"/>
    <cellStyle name="Percent 2 6 3 2 3" xfId="8377"/>
    <cellStyle name="Percent 2 6 3 2 3 2" xfId="8378"/>
    <cellStyle name="Percent 2 6 3 2 4" xfId="8379"/>
    <cellStyle name="Percent 2 6 3 2 4 2" xfId="8380"/>
    <cellStyle name="Percent 2 6 3 2 5" xfId="8381"/>
    <cellStyle name="Percent 2 6 3 3" xfId="8382"/>
    <cellStyle name="Percent 2 6 3 3 2" xfId="8383"/>
    <cellStyle name="Percent 2 6 3 3 2 2" xfId="8384"/>
    <cellStyle name="Percent 2 6 3 3 3" xfId="8385"/>
    <cellStyle name="Percent 2 6 3 3 3 2" xfId="8386"/>
    <cellStyle name="Percent 2 6 3 3 4" xfId="8387"/>
    <cellStyle name="Percent 2 6 3 4" xfId="8388"/>
    <cellStyle name="Percent 2 6 3 4 2" xfId="8389"/>
    <cellStyle name="Percent 2 6 3 4 3" xfId="8390"/>
    <cellStyle name="Percent 2 6 3 5" xfId="8391"/>
    <cellStyle name="Percent 2 6 3 5 2" xfId="8392"/>
    <cellStyle name="Percent 2 6 3 6" xfId="8393"/>
    <cellStyle name="Percent 2 6 3 6 2" xfId="8394"/>
    <cellStyle name="Percent 2 6 3 7" xfId="8395"/>
    <cellStyle name="Percent 2 6 4" xfId="8396"/>
    <cellStyle name="Percent 2 6 4 2" xfId="8397"/>
    <cellStyle name="Percent 2 6 4 2 2" xfId="8398"/>
    <cellStyle name="Percent 2 6 4 2 2 2" xfId="8399"/>
    <cellStyle name="Percent 2 6 4 2 2 3" xfId="8400"/>
    <cellStyle name="Percent 2 6 4 2 3" xfId="8401"/>
    <cellStyle name="Percent 2 6 4 2 3 2" xfId="8402"/>
    <cellStyle name="Percent 2 6 4 2 4" xfId="8403"/>
    <cellStyle name="Percent 2 6 4 2 4 2" xfId="8404"/>
    <cellStyle name="Percent 2 6 4 2 5" xfId="8405"/>
    <cellStyle name="Percent 2 6 4 3" xfId="8406"/>
    <cellStyle name="Percent 2 6 4 3 2" xfId="8407"/>
    <cellStyle name="Percent 2 6 4 3 2 2" xfId="8408"/>
    <cellStyle name="Percent 2 6 4 3 3" xfId="8409"/>
    <cellStyle name="Percent 2 6 4 3 3 2" xfId="8410"/>
    <cellStyle name="Percent 2 6 4 3 4" xfId="8411"/>
    <cellStyle name="Percent 2 6 4 4" xfId="8412"/>
    <cellStyle name="Percent 2 6 4 4 2" xfId="8413"/>
    <cellStyle name="Percent 2 6 4 4 3" xfId="8414"/>
    <cellStyle name="Percent 2 6 4 5" xfId="8415"/>
    <cellStyle name="Percent 2 6 4 5 2" xfId="8416"/>
    <cellStyle name="Percent 2 6 4 6" xfId="8417"/>
    <cellStyle name="Percent 2 6 4 6 2" xfId="8418"/>
    <cellStyle name="Percent 2 6 4 7" xfId="8419"/>
    <cellStyle name="Percent 2 6 5" xfId="8420"/>
    <cellStyle name="Percent 2 6 5 2" xfId="8421"/>
    <cellStyle name="Percent 2 6 5 2 2" xfId="8422"/>
    <cellStyle name="Percent 2 6 5 2 2 2" xfId="8423"/>
    <cellStyle name="Percent 2 6 5 2 3" xfId="8424"/>
    <cellStyle name="Percent 2 6 5 2 3 2" xfId="8425"/>
    <cellStyle name="Percent 2 6 5 2 4" xfId="8426"/>
    <cellStyle name="Percent 2 6 5 3" xfId="8427"/>
    <cellStyle name="Percent 2 6 5 3 2" xfId="8428"/>
    <cellStyle name="Percent 2 6 5 3 3" xfId="8429"/>
    <cellStyle name="Percent 2 6 5 4" xfId="8430"/>
    <cellStyle name="Percent 2 6 5 4 2" xfId="8431"/>
    <cellStyle name="Percent 2 6 5 5" xfId="8432"/>
    <cellStyle name="Percent 2 6 5 5 2" xfId="8433"/>
    <cellStyle name="Percent 2 6 5 6" xfId="8434"/>
    <cellStyle name="Percent 2 6 6" xfId="8435"/>
    <cellStyle name="Percent 2 6 6 2" xfId="8436"/>
    <cellStyle name="Percent 2 6 6 2 2" xfId="8437"/>
    <cellStyle name="Percent 2 6 6 3" xfId="8438"/>
    <cellStyle name="Percent 2 6 6 3 2" xfId="8439"/>
    <cellStyle name="Percent 2 6 6 4" xfId="8440"/>
    <cellStyle name="Percent 2 6 7" xfId="8441"/>
    <cellStyle name="Percent 2 6 7 2" xfId="8442"/>
    <cellStyle name="Percent 2 6 7 2 2" xfId="8443"/>
    <cellStyle name="Percent 2 6 7 3" xfId="8444"/>
    <cellStyle name="Percent 2 6 7 3 2" xfId="8445"/>
    <cellStyle name="Percent 2 6 7 4" xfId="8446"/>
    <cellStyle name="Percent 2 6 8" xfId="8447"/>
    <cellStyle name="Percent 2 6 8 2" xfId="8448"/>
    <cellStyle name="Percent 2 6 8 3" xfId="8449"/>
    <cellStyle name="Percent 2 6 9" xfId="8450"/>
    <cellStyle name="Percent 2 6 9 2" xfId="8451"/>
    <cellStyle name="Percent 2 7" xfId="8452"/>
    <cellStyle name="Percent 2 7 10" xfId="8453"/>
    <cellStyle name="Percent 2 7 2" xfId="8454"/>
    <cellStyle name="Percent 2 7 2 2" xfId="8455"/>
    <cellStyle name="Percent 2 7 2 2 2" xfId="8456"/>
    <cellStyle name="Percent 2 7 2 2 2 2" xfId="8457"/>
    <cellStyle name="Percent 2 7 2 2 2 3" xfId="8458"/>
    <cellStyle name="Percent 2 7 2 2 3" xfId="8459"/>
    <cellStyle name="Percent 2 7 2 2 3 2" xfId="8460"/>
    <cellStyle name="Percent 2 7 2 2 4" xfId="8461"/>
    <cellStyle name="Percent 2 7 2 2 4 2" xfId="8462"/>
    <cellStyle name="Percent 2 7 2 2 5" xfId="8463"/>
    <cellStyle name="Percent 2 7 2 3" xfId="8464"/>
    <cellStyle name="Percent 2 7 2 3 2" xfId="8465"/>
    <cellStyle name="Percent 2 7 2 3 2 2" xfId="8466"/>
    <cellStyle name="Percent 2 7 2 3 3" xfId="8467"/>
    <cellStyle name="Percent 2 7 2 3 3 2" xfId="8468"/>
    <cellStyle name="Percent 2 7 2 3 4" xfId="8469"/>
    <cellStyle name="Percent 2 7 2 4" xfId="8470"/>
    <cellStyle name="Percent 2 7 2 4 2" xfId="8471"/>
    <cellStyle name="Percent 2 7 2 4 3" xfId="8472"/>
    <cellStyle name="Percent 2 7 2 5" xfId="8473"/>
    <cellStyle name="Percent 2 7 2 5 2" xfId="8474"/>
    <cellStyle name="Percent 2 7 2 6" xfId="8475"/>
    <cellStyle name="Percent 2 7 2 6 2" xfId="8476"/>
    <cellStyle name="Percent 2 7 2 7" xfId="8477"/>
    <cellStyle name="Percent 2 7 3" xfId="8478"/>
    <cellStyle name="Percent 2 7 3 2" xfId="8479"/>
    <cellStyle name="Percent 2 7 3 2 2" xfId="8480"/>
    <cellStyle name="Percent 2 7 3 2 2 2" xfId="8481"/>
    <cellStyle name="Percent 2 7 3 2 2 3" xfId="8482"/>
    <cellStyle name="Percent 2 7 3 2 3" xfId="8483"/>
    <cellStyle name="Percent 2 7 3 2 3 2" xfId="8484"/>
    <cellStyle name="Percent 2 7 3 2 4" xfId="8485"/>
    <cellStyle name="Percent 2 7 3 2 4 2" xfId="8486"/>
    <cellStyle name="Percent 2 7 3 2 5" xfId="8487"/>
    <cellStyle name="Percent 2 7 3 3" xfId="8488"/>
    <cellStyle name="Percent 2 7 3 3 2" xfId="8489"/>
    <cellStyle name="Percent 2 7 3 3 2 2" xfId="8490"/>
    <cellStyle name="Percent 2 7 3 3 3" xfId="8491"/>
    <cellStyle name="Percent 2 7 3 3 3 2" xfId="8492"/>
    <cellStyle name="Percent 2 7 3 3 4" xfId="8493"/>
    <cellStyle name="Percent 2 7 3 4" xfId="8494"/>
    <cellStyle name="Percent 2 7 3 4 2" xfId="8495"/>
    <cellStyle name="Percent 2 7 3 4 3" xfId="8496"/>
    <cellStyle name="Percent 2 7 3 5" xfId="8497"/>
    <cellStyle name="Percent 2 7 3 5 2" xfId="8498"/>
    <cellStyle name="Percent 2 7 3 6" xfId="8499"/>
    <cellStyle name="Percent 2 7 3 6 2" xfId="8500"/>
    <cellStyle name="Percent 2 7 3 7" xfId="8501"/>
    <cellStyle name="Percent 2 7 4" xfId="8502"/>
    <cellStyle name="Percent 2 7 4 2" xfId="8503"/>
    <cellStyle name="Percent 2 7 4 2 2" xfId="8504"/>
    <cellStyle name="Percent 2 7 4 2 2 2" xfId="8505"/>
    <cellStyle name="Percent 2 7 4 2 3" xfId="8506"/>
    <cellStyle name="Percent 2 7 4 2 3 2" xfId="8507"/>
    <cellStyle name="Percent 2 7 4 2 4" xfId="8508"/>
    <cellStyle name="Percent 2 7 4 3" xfId="8509"/>
    <cellStyle name="Percent 2 7 4 3 2" xfId="8510"/>
    <cellStyle name="Percent 2 7 4 3 3" xfId="8511"/>
    <cellStyle name="Percent 2 7 4 4" xfId="8512"/>
    <cellStyle name="Percent 2 7 4 4 2" xfId="8513"/>
    <cellStyle name="Percent 2 7 4 5" xfId="8514"/>
    <cellStyle name="Percent 2 7 4 5 2" xfId="8515"/>
    <cellStyle name="Percent 2 7 4 6" xfId="8516"/>
    <cellStyle name="Percent 2 7 5" xfId="8517"/>
    <cellStyle name="Percent 2 7 5 2" xfId="8518"/>
    <cellStyle name="Percent 2 7 5 2 2" xfId="8519"/>
    <cellStyle name="Percent 2 7 5 3" xfId="8520"/>
    <cellStyle name="Percent 2 7 5 3 2" xfId="8521"/>
    <cellStyle name="Percent 2 7 5 4" xfId="8522"/>
    <cellStyle name="Percent 2 7 6" xfId="8523"/>
    <cellStyle name="Percent 2 7 6 2" xfId="8524"/>
    <cellStyle name="Percent 2 7 6 2 2" xfId="8525"/>
    <cellStyle name="Percent 2 7 6 3" xfId="8526"/>
    <cellStyle name="Percent 2 7 6 3 2" xfId="8527"/>
    <cellStyle name="Percent 2 7 6 4" xfId="8528"/>
    <cellStyle name="Percent 2 7 7" xfId="8529"/>
    <cellStyle name="Percent 2 7 7 2" xfId="8530"/>
    <cellStyle name="Percent 2 7 7 3" xfId="8531"/>
    <cellStyle name="Percent 2 7 8" xfId="8532"/>
    <cellStyle name="Percent 2 7 8 2" xfId="8533"/>
    <cellStyle name="Percent 2 7 9" xfId="8534"/>
    <cellStyle name="Percent 2 7 9 2" xfId="8535"/>
    <cellStyle name="Percent 2 8" xfId="8536"/>
    <cellStyle name="Percent 2 8 2" xfId="8537"/>
    <cellStyle name="Percent 2 8 2 2" xfId="8538"/>
    <cellStyle name="Percent 2 8 2 2 2" xfId="8539"/>
    <cellStyle name="Percent 2 8 2 3" xfId="8540"/>
    <cellStyle name="Percent 2 8 2 3 2" xfId="8541"/>
    <cellStyle name="Percent 2 8 2 4" xfId="8542"/>
    <cellStyle name="Percent 2 8 3" xfId="8543"/>
    <cellStyle name="Percent 2 8 3 2" xfId="8544"/>
    <cellStyle name="Percent 2 8 3 3" xfId="8545"/>
    <cellStyle name="Percent 2 8 4" xfId="8546"/>
    <cellStyle name="Percent 2 8 4 2" xfId="8547"/>
    <cellStyle name="Percent 2 8 5" xfId="8548"/>
    <cellStyle name="Percent 2 8 5 2" xfId="8549"/>
    <cellStyle name="Percent 2 8 6" xfId="8550"/>
    <cellStyle name="Percent 2 9" xfId="8551"/>
    <cellStyle name="Percent 2 9 2" xfId="8552"/>
    <cellStyle name="Percent 2 9 2 2" xfId="8553"/>
    <cellStyle name="Percent 2 9 3" xfId="8554"/>
    <cellStyle name="Percent 2 9 3 2" xfId="8555"/>
    <cellStyle name="Percent 2 9 4" xfId="8556"/>
    <cellStyle name="Percent 3" xfId="8557"/>
    <cellStyle name="Percent 3 2" xfId="8558"/>
    <cellStyle name="Percent 3 3" xfId="8559"/>
    <cellStyle name="Percent 4" xfId="8560"/>
    <cellStyle name="Percent 5" xfId="8561"/>
    <cellStyle name="Percent 5 10" xfId="8562"/>
    <cellStyle name="Percent 5 10 2" xfId="8563"/>
    <cellStyle name="Percent 5 11" xfId="8564"/>
    <cellStyle name="Percent 5 2" xfId="8565"/>
    <cellStyle name="Percent 5 2 2" xfId="8566"/>
    <cellStyle name="Percent 5 2 2 2" xfId="8567"/>
    <cellStyle name="Percent 5 2 2 2 2" xfId="8568"/>
    <cellStyle name="Percent 5 2 2 2 2 2" xfId="8569"/>
    <cellStyle name="Percent 5 2 2 2 2 3" xfId="8570"/>
    <cellStyle name="Percent 5 2 2 2 3" xfId="8571"/>
    <cellStyle name="Percent 5 2 2 2 3 2" xfId="8572"/>
    <cellStyle name="Percent 5 2 2 2 4" xfId="8573"/>
    <cellStyle name="Percent 5 2 2 2 4 2" xfId="8574"/>
    <cellStyle name="Percent 5 2 2 2 5" xfId="8575"/>
    <cellStyle name="Percent 5 2 2 3" xfId="8576"/>
    <cellStyle name="Percent 5 2 2 3 2" xfId="8577"/>
    <cellStyle name="Percent 5 2 2 3 2 2" xfId="8578"/>
    <cellStyle name="Percent 5 2 2 3 3" xfId="8579"/>
    <cellStyle name="Percent 5 2 2 3 3 2" xfId="8580"/>
    <cellStyle name="Percent 5 2 2 3 4" xfId="8581"/>
    <cellStyle name="Percent 5 2 2 4" xfId="8582"/>
    <cellStyle name="Percent 5 2 2 4 2" xfId="8583"/>
    <cellStyle name="Percent 5 2 2 4 3" xfId="8584"/>
    <cellStyle name="Percent 5 2 2 5" xfId="8585"/>
    <cellStyle name="Percent 5 2 2 5 2" xfId="8586"/>
    <cellStyle name="Percent 5 2 2 6" xfId="8587"/>
    <cellStyle name="Percent 5 2 2 6 2" xfId="8588"/>
    <cellStyle name="Percent 5 2 2 7" xfId="8589"/>
    <cellStyle name="Percent 5 2 3" xfId="8590"/>
    <cellStyle name="Percent 5 2 3 2" xfId="8591"/>
    <cellStyle name="Percent 5 2 3 2 2" xfId="8592"/>
    <cellStyle name="Percent 5 2 3 2 3" xfId="8593"/>
    <cellStyle name="Percent 5 2 3 3" xfId="8594"/>
    <cellStyle name="Percent 5 2 3 3 2" xfId="8595"/>
    <cellStyle name="Percent 5 2 3 4" xfId="8596"/>
    <cellStyle name="Percent 5 2 3 4 2" xfId="8597"/>
    <cellStyle name="Percent 5 2 3 5" xfId="8598"/>
    <cellStyle name="Percent 5 2 4" xfId="8599"/>
    <cellStyle name="Percent 5 2 4 2" xfId="8600"/>
    <cellStyle name="Percent 5 2 4 2 2" xfId="8601"/>
    <cellStyle name="Percent 5 2 4 3" xfId="8602"/>
    <cellStyle name="Percent 5 2 4 3 2" xfId="8603"/>
    <cellStyle name="Percent 5 2 4 4" xfId="8604"/>
    <cellStyle name="Percent 5 2 5" xfId="8605"/>
    <cellStyle name="Percent 5 2 5 2" xfId="8606"/>
    <cellStyle name="Percent 5 2 5 3" xfId="8607"/>
    <cellStyle name="Percent 5 2 6" xfId="8608"/>
    <cellStyle name="Percent 5 2 6 2" xfId="8609"/>
    <cellStyle name="Percent 5 2 7" xfId="8610"/>
    <cellStyle name="Percent 5 2 7 2" xfId="8611"/>
    <cellStyle name="Percent 5 2 8" xfId="8612"/>
    <cellStyle name="Percent 5 3" xfId="8613"/>
    <cellStyle name="Percent 5 3 2" xfId="8614"/>
    <cellStyle name="Percent 5 3 2 2" xfId="8615"/>
    <cellStyle name="Percent 5 3 2 2 2" xfId="8616"/>
    <cellStyle name="Percent 5 3 2 2 3" xfId="8617"/>
    <cellStyle name="Percent 5 3 2 3" xfId="8618"/>
    <cellStyle name="Percent 5 3 2 3 2" xfId="8619"/>
    <cellStyle name="Percent 5 3 2 4" xfId="8620"/>
    <cellStyle name="Percent 5 3 2 4 2" xfId="8621"/>
    <cellStyle name="Percent 5 3 2 5" xfId="8622"/>
    <cellStyle name="Percent 5 3 3" xfId="8623"/>
    <cellStyle name="Percent 5 3 3 2" xfId="8624"/>
    <cellStyle name="Percent 5 3 3 2 2" xfId="8625"/>
    <cellStyle name="Percent 5 3 3 3" xfId="8626"/>
    <cellStyle name="Percent 5 3 3 3 2" xfId="8627"/>
    <cellStyle name="Percent 5 3 3 4" xfId="8628"/>
    <cellStyle name="Percent 5 3 4" xfId="8629"/>
    <cellStyle name="Percent 5 3 4 2" xfId="8630"/>
    <cellStyle name="Percent 5 3 4 3" xfId="8631"/>
    <cellStyle name="Percent 5 3 5" xfId="8632"/>
    <cellStyle name="Percent 5 3 5 2" xfId="8633"/>
    <cellStyle name="Percent 5 3 6" xfId="8634"/>
    <cellStyle name="Percent 5 3 6 2" xfId="8635"/>
    <cellStyle name="Percent 5 3 7" xfId="8636"/>
    <cellStyle name="Percent 5 4" xfId="8637"/>
    <cellStyle name="Percent 5 4 2" xfId="8638"/>
    <cellStyle name="Percent 5 4 2 2" xfId="8639"/>
    <cellStyle name="Percent 5 4 2 2 2" xfId="8640"/>
    <cellStyle name="Percent 5 4 2 2 3" xfId="8641"/>
    <cellStyle name="Percent 5 4 2 3" xfId="8642"/>
    <cellStyle name="Percent 5 4 2 3 2" xfId="8643"/>
    <cellStyle name="Percent 5 4 2 4" xfId="8644"/>
    <cellStyle name="Percent 5 4 2 4 2" xfId="8645"/>
    <cellStyle name="Percent 5 4 2 5" xfId="8646"/>
    <cellStyle name="Percent 5 4 3" xfId="8647"/>
    <cellStyle name="Percent 5 4 3 2" xfId="8648"/>
    <cellStyle name="Percent 5 4 3 2 2" xfId="8649"/>
    <cellStyle name="Percent 5 4 3 3" xfId="8650"/>
    <cellStyle name="Percent 5 4 3 3 2" xfId="8651"/>
    <cellStyle name="Percent 5 4 3 4" xfId="8652"/>
    <cellStyle name="Percent 5 4 4" xfId="8653"/>
    <cellStyle name="Percent 5 4 4 2" xfId="8654"/>
    <cellStyle name="Percent 5 4 4 3" xfId="8655"/>
    <cellStyle name="Percent 5 4 5" xfId="8656"/>
    <cellStyle name="Percent 5 4 5 2" xfId="8657"/>
    <cellStyle name="Percent 5 4 6" xfId="8658"/>
    <cellStyle name="Percent 5 4 6 2" xfId="8659"/>
    <cellStyle name="Percent 5 4 7" xfId="8660"/>
    <cellStyle name="Percent 5 5" xfId="8661"/>
    <cellStyle name="Percent 5 5 2" xfId="8662"/>
    <cellStyle name="Percent 5 5 2 2" xfId="8663"/>
    <cellStyle name="Percent 5 5 2 2 2" xfId="8664"/>
    <cellStyle name="Percent 5 5 2 3" xfId="8665"/>
    <cellStyle name="Percent 5 5 2 3 2" xfId="8666"/>
    <cellStyle name="Percent 5 5 2 4" xfId="8667"/>
    <cellStyle name="Percent 5 5 3" xfId="8668"/>
    <cellStyle name="Percent 5 5 3 2" xfId="8669"/>
    <cellStyle name="Percent 5 5 3 3" xfId="8670"/>
    <cellStyle name="Percent 5 5 4" xfId="8671"/>
    <cellStyle name="Percent 5 5 4 2" xfId="8672"/>
    <cellStyle name="Percent 5 5 5" xfId="8673"/>
    <cellStyle name="Percent 5 5 5 2" xfId="8674"/>
    <cellStyle name="Percent 5 5 6" xfId="8675"/>
    <cellStyle name="Percent 5 6" xfId="8676"/>
    <cellStyle name="Percent 5 6 2" xfId="8677"/>
    <cellStyle name="Percent 5 6 2 2" xfId="8678"/>
    <cellStyle name="Percent 5 6 3" xfId="8679"/>
    <cellStyle name="Percent 5 6 3 2" xfId="8680"/>
    <cellStyle name="Percent 5 6 4" xfId="8681"/>
    <cellStyle name="Percent 5 7" xfId="8682"/>
    <cellStyle name="Percent 5 7 2" xfId="8683"/>
    <cellStyle name="Percent 5 7 2 2" xfId="8684"/>
    <cellStyle name="Percent 5 7 3" xfId="8685"/>
    <cellStyle name="Percent 5 7 3 2" xfId="8686"/>
    <cellStyle name="Percent 5 7 4" xfId="8687"/>
    <cellStyle name="Percent 5 8" xfId="8688"/>
    <cellStyle name="Percent 5 8 2" xfId="8689"/>
    <cellStyle name="Percent 5 8 3" xfId="8690"/>
    <cellStyle name="Percent 5 9" xfId="8691"/>
    <cellStyle name="Percent 5 9 2" xfId="8692"/>
    <cellStyle name="Percent 6" xfId="8693"/>
    <cellStyle name="Percent 7" xfId="8694"/>
    <cellStyle name="Percent 7 10" xfId="8953"/>
    <cellStyle name="Percent 7 10 2" xfId="9465"/>
    <cellStyle name="Percent 7 11" xfId="9209"/>
    <cellStyle name="Percent 7 2" xfId="8695"/>
    <cellStyle name="Percent 7 2 10" xfId="9210"/>
    <cellStyle name="Percent 7 2 2" xfId="8696"/>
    <cellStyle name="Percent 7 2 2 2" xfId="8697"/>
    <cellStyle name="Percent 7 2 2 2 2" xfId="8698"/>
    <cellStyle name="Percent 7 2 2 2 2 2" xfId="8744"/>
    <cellStyle name="Percent 7 2 2 2 2 2 2" xfId="8872"/>
    <cellStyle name="Percent 7 2 2 2 2 2 2 2" xfId="9128"/>
    <cellStyle name="Percent 7 2 2 2 2 2 2 2 2" xfId="9640"/>
    <cellStyle name="Percent 7 2 2 2 2 2 2 3" xfId="9384"/>
    <cellStyle name="Percent 7 2 2 2 2 2 3" xfId="9000"/>
    <cellStyle name="Percent 7 2 2 2 2 2 3 2" xfId="9512"/>
    <cellStyle name="Percent 7 2 2 2 2 2 4" xfId="9256"/>
    <cellStyle name="Percent 7 2 2 2 2 3" xfId="8776"/>
    <cellStyle name="Percent 7 2 2 2 2 3 2" xfId="8904"/>
    <cellStyle name="Percent 7 2 2 2 2 3 2 2" xfId="9160"/>
    <cellStyle name="Percent 7 2 2 2 2 3 2 2 2" xfId="9672"/>
    <cellStyle name="Percent 7 2 2 2 2 3 2 3" xfId="9416"/>
    <cellStyle name="Percent 7 2 2 2 2 3 3" xfId="9032"/>
    <cellStyle name="Percent 7 2 2 2 2 3 3 2" xfId="9544"/>
    <cellStyle name="Percent 7 2 2 2 2 3 4" xfId="9288"/>
    <cellStyle name="Percent 7 2 2 2 2 4" xfId="8808"/>
    <cellStyle name="Percent 7 2 2 2 2 4 2" xfId="8936"/>
    <cellStyle name="Percent 7 2 2 2 2 4 2 2" xfId="9192"/>
    <cellStyle name="Percent 7 2 2 2 2 4 2 2 2" xfId="9704"/>
    <cellStyle name="Percent 7 2 2 2 2 4 2 3" xfId="9448"/>
    <cellStyle name="Percent 7 2 2 2 2 4 3" xfId="9064"/>
    <cellStyle name="Percent 7 2 2 2 2 4 3 2" xfId="9576"/>
    <cellStyle name="Percent 7 2 2 2 2 4 4" xfId="9320"/>
    <cellStyle name="Percent 7 2 2 2 2 5" xfId="8829"/>
    <cellStyle name="Percent 7 2 2 2 2 5 2" xfId="9085"/>
    <cellStyle name="Percent 7 2 2 2 2 5 2 2" xfId="9597"/>
    <cellStyle name="Percent 7 2 2 2 2 5 3" xfId="9341"/>
    <cellStyle name="Percent 7 2 2 2 2 6" xfId="8957"/>
    <cellStyle name="Percent 7 2 2 2 2 6 2" xfId="9469"/>
    <cellStyle name="Percent 7 2 2 2 2 7" xfId="9213"/>
    <cellStyle name="Percent 7 2 2 2 3" xfId="8728"/>
    <cellStyle name="Percent 7 2 2 2 3 2" xfId="8856"/>
    <cellStyle name="Percent 7 2 2 2 3 2 2" xfId="9112"/>
    <cellStyle name="Percent 7 2 2 2 3 2 2 2" xfId="9624"/>
    <cellStyle name="Percent 7 2 2 2 3 2 3" xfId="9368"/>
    <cellStyle name="Percent 7 2 2 2 3 3" xfId="8984"/>
    <cellStyle name="Percent 7 2 2 2 3 3 2" xfId="9496"/>
    <cellStyle name="Percent 7 2 2 2 3 4" xfId="9240"/>
    <cellStyle name="Percent 7 2 2 2 4" xfId="8760"/>
    <cellStyle name="Percent 7 2 2 2 4 2" xfId="8888"/>
    <cellStyle name="Percent 7 2 2 2 4 2 2" xfId="9144"/>
    <cellStyle name="Percent 7 2 2 2 4 2 2 2" xfId="9656"/>
    <cellStyle name="Percent 7 2 2 2 4 2 3" xfId="9400"/>
    <cellStyle name="Percent 7 2 2 2 4 3" xfId="9016"/>
    <cellStyle name="Percent 7 2 2 2 4 3 2" xfId="9528"/>
    <cellStyle name="Percent 7 2 2 2 4 4" xfId="9272"/>
    <cellStyle name="Percent 7 2 2 2 5" xfId="8792"/>
    <cellStyle name="Percent 7 2 2 2 5 2" xfId="8920"/>
    <cellStyle name="Percent 7 2 2 2 5 2 2" xfId="9176"/>
    <cellStyle name="Percent 7 2 2 2 5 2 2 2" xfId="9688"/>
    <cellStyle name="Percent 7 2 2 2 5 2 3" xfId="9432"/>
    <cellStyle name="Percent 7 2 2 2 5 3" xfId="9048"/>
    <cellStyle name="Percent 7 2 2 2 5 3 2" xfId="9560"/>
    <cellStyle name="Percent 7 2 2 2 5 4" xfId="9304"/>
    <cellStyle name="Percent 7 2 2 2 6" xfId="8828"/>
    <cellStyle name="Percent 7 2 2 2 6 2" xfId="9084"/>
    <cellStyle name="Percent 7 2 2 2 6 2 2" xfId="9596"/>
    <cellStyle name="Percent 7 2 2 2 6 3" xfId="9340"/>
    <cellStyle name="Percent 7 2 2 2 7" xfId="8956"/>
    <cellStyle name="Percent 7 2 2 2 7 2" xfId="9468"/>
    <cellStyle name="Percent 7 2 2 2 8" xfId="9212"/>
    <cellStyle name="Percent 7 2 2 3" xfId="8699"/>
    <cellStyle name="Percent 7 2 2 3 2" xfId="8736"/>
    <cellStyle name="Percent 7 2 2 3 2 2" xfId="8864"/>
    <cellStyle name="Percent 7 2 2 3 2 2 2" xfId="9120"/>
    <cellStyle name="Percent 7 2 2 3 2 2 2 2" xfId="9632"/>
    <cellStyle name="Percent 7 2 2 3 2 2 3" xfId="9376"/>
    <cellStyle name="Percent 7 2 2 3 2 3" xfId="8992"/>
    <cellStyle name="Percent 7 2 2 3 2 3 2" xfId="9504"/>
    <cellStyle name="Percent 7 2 2 3 2 4" xfId="9248"/>
    <cellStyle name="Percent 7 2 2 3 3" xfId="8768"/>
    <cellStyle name="Percent 7 2 2 3 3 2" xfId="8896"/>
    <cellStyle name="Percent 7 2 2 3 3 2 2" xfId="9152"/>
    <cellStyle name="Percent 7 2 2 3 3 2 2 2" xfId="9664"/>
    <cellStyle name="Percent 7 2 2 3 3 2 3" xfId="9408"/>
    <cellStyle name="Percent 7 2 2 3 3 3" xfId="9024"/>
    <cellStyle name="Percent 7 2 2 3 3 3 2" xfId="9536"/>
    <cellStyle name="Percent 7 2 2 3 3 4" xfId="9280"/>
    <cellStyle name="Percent 7 2 2 3 4" xfId="8800"/>
    <cellStyle name="Percent 7 2 2 3 4 2" xfId="8928"/>
    <cellStyle name="Percent 7 2 2 3 4 2 2" xfId="9184"/>
    <cellStyle name="Percent 7 2 2 3 4 2 2 2" xfId="9696"/>
    <cellStyle name="Percent 7 2 2 3 4 2 3" xfId="9440"/>
    <cellStyle name="Percent 7 2 2 3 4 3" xfId="9056"/>
    <cellStyle name="Percent 7 2 2 3 4 3 2" xfId="9568"/>
    <cellStyle name="Percent 7 2 2 3 4 4" xfId="9312"/>
    <cellStyle name="Percent 7 2 2 3 5" xfId="8830"/>
    <cellStyle name="Percent 7 2 2 3 5 2" xfId="9086"/>
    <cellStyle name="Percent 7 2 2 3 5 2 2" xfId="9598"/>
    <cellStyle name="Percent 7 2 2 3 5 3" xfId="9342"/>
    <cellStyle name="Percent 7 2 2 3 6" xfId="8958"/>
    <cellStyle name="Percent 7 2 2 3 6 2" xfId="9470"/>
    <cellStyle name="Percent 7 2 2 3 7" xfId="9214"/>
    <cellStyle name="Percent 7 2 2 4" xfId="8720"/>
    <cellStyle name="Percent 7 2 2 4 2" xfId="8848"/>
    <cellStyle name="Percent 7 2 2 4 2 2" xfId="9104"/>
    <cellStyle name="Percent 7 2 2 4 2 2 2" xfId="9616"/>
    <cellStyle name="Percent 7 2 2 4 2 3" xfId="9360"/>
    <cellStyle name="Percent 7 2 2 4 3" xfId="8976"/>
    <cellStyle name="Percent 7 2 2 4 3 2" xfId="9488"/>
    <cellStyle name="Percent 7 2 2 4 4" xfId="9232"/>
    <cellStyle name="Percent 7 2 2 5" xfId="8752"/>
    <cellStyle name="Percent 7 2 2 5 2" xfId="8880"/>
    <cellStyle name="Percent 7 2 2 5 2 2" xfId="9136"/>
    <cellStyle name="Percent 7 2 2 5 2 2 2" xfId="9648"/>
    <cellStyle name="Percent 7 2 2 5 2 3" xfId="9392"/>
    <cellStyle name="Percent 7 2 2 5 3" xfId="9008"/>
    <cellStyle name="Percent 7 2 2 5 3 2" xfId="9520"/>
    <cellStyle name="Percent 7 2 2 5 4" xfId="9264"/>
    <cellStyle name="Percent 7 2 2 6" xfId="8784"/>
    <cellStyle name="Percent 7 2 2 6 2" xfId="8912"/>
    <cellStyle name="Percent 7 2 2 6 2 2" xfId="9168"/>
    <cellStyle name="Percent 7 2 2 6 2 2 2" xfId="9680"/>
    <cellStyle name="Percent 7 2 2 6 2 3" xfId="9424"/>
    <cellStyle name="Percent 7 2 2 6 3" xfId="9040"/>
    <cellStyle name="Percent 7 2 2 6 3 2" xfId="9552"/>
    <cellStyle name="Percent 7 2 2 6 4" xfId="9296"/>
    <cellStyle name="Percent 7 2 2 7" xfId="8827"/>
    <cellStyle name="Percent 7 2 2 7 2" xfId="9083"/>
    <cellStyle name="Percent 7 2 2 7 2 2" xfId="9595"/>
    <cellStyle name="Percent 7 2 2 7 3" xfId="9339"/>
    <cellStyle name="Percent 7 2 2 8" xfId="8955"/>
    <cellStyle name="Percent 7 2 2 8 2" xfId="9467"/>
    <cellStyle name="Percent 7 2 2 9" xfId="9211"/>
    <cellStyle name="Percent 7 2 3" xfId="8700"/>
    <cellStyle name="Percent 7 2 3 2" xfId="8701"/>
    <cellStyle name="Percent 7 2 3 2 2" xfId="8740"/>
    <cellStyle name="Percent 7 2 3 2 2 2" xfId="8868"/>
    <cellStyle name="Percent 7 2 3 2 2 2 2" xfId="9124"/>
    <cellStyle name="Percent 7 2 3 2 2 2 2 2" xfId="9636"/>
    <cellStyle name="Percent 7 2 3 2 2 2 3" xfId="9380"/>
    <cellStyle name="Percent 7 2 3 2 2 3" xfId="8996"/>
    <cellStyle name="Percent 7 2 3 2 2 3 2" xfId="9508"/>
    <cellStyle name="Percent 7 2 3 2 2 4" xfId="9252"/>
    <cellStyle name="Percent 7 2 3 2 3" xfId="8772"/>
    <cellStyle name="Percent 7 2 3 2 3 2" xfId="8900"/>
    <cellStyle name="Percent 7 2 3 2 3 2 2" xfId="9156"/>
    <cellStyle name="Percent 7 2 3 2 3 2 2 2" xfId="9668"/>
    <cellStyle name="Percent 7 2 3 2 3 2 3" xfId="9412"/>
    <cellStyle name="Percent 7 2 3 2 3 3" xfId="9028"/>
    <cellStyle name="Percent 7 2 3 2 3 3 2" xfId="9540"/>
    <cellStyle name="Percent 7 2 3 2 3 4" xfId="9284"/>
    <cellStyle name="Percent 7 2 3 2 4" xfId="8804"/>
    <cellStyle name="Percent 7 2 3 2 4 2" xfId="8932"/>
    <cellStyle name="Percent 7 2 3 2 4 2 2" xfId="9188"/>
    <cellStyle name="Percent 7 2 3 2 4 2 2 2" xfId="9700"/>
    <cellStyle name="Percent 7 2 3 2 4 2 3" xfId="9444"/>
    <cellStyle name="Percent 7 2 3 2 4 3" xfId="9060"/>
    <cellStyle name="Percent 7 2 3 2 4 3 2" xfId="9572"/>
    <cellStyle name="Percent 7 2 3 2 4 4" xfId="9316"/>
    <cellStyle name="Percent 7 2 3 2 5" xfId="8832"/>
    <cellStyle name="Percent 7 2 3 2 5 2" xfId="9088"/>
    <cellStyle name="Percent 7 2 3 2 5 2 2" xfId="9600"/>
    <cellStyle name="Percent 7 2 3 2 5 3" xfId="9344"/>
    <cellStyle name="Percent 7 2 3 2 6" xfId="8960"/>
    <cellStyle name="Percent 7 2 3 2 6 2" xfId="9472"/>
    <cellStyle name="Percent 7 2 3 2 7" xfId="9216"/>
    <cellStyle name="Percent 7 2 3 3" xfId="8724"/>
    <cellStyle name="Percent 7 2 3 3 2" xfId="8852"/>
    <cellStyle name="Percent 7 2 3 3 2 2" xfId="9108"/>
    <cellStyle name="Percent 7 2 3 3 2 2 2" xfId="9620"/>
    <cellStyle name="Percent 7 2 3 3 2 3" xfId="9364"/>
    <cellStyle name="Percent 7 2 3 3 3" xfId="8980"/>
    <cellStyle name="Percent 7 2 3 3 3 2" xfId="9492"/>
    <cellStyle name="Percent 7 2 3 3 4" xfId="9236"/>
    <cellStyle name="Percent 7 2 3 4" xfId="8756"/>
    <cellStyle name="Percent 7 2 3 4 2" xfId="8884"/>
    <cellStyle name="Percent 7 2 3 4 2 2" xfId="9140"/>
    <cellStyle name="Percent 7 2 3 4 2 2 2" xfId="9652"/>
    <cellStyle name="Percent 7 2 3 4 2 3" xfId="9396"/>
    <cellStyle name="Percent 7 2 3 4 3" xfId="9012"/>
    <cellStyle name="Percent 7 2 3 4 3 2" xfId="9524"/>
    <cellStyle name="Percent 7 2 3 4 4" xfId="9268"/>
    <cellStyle name="Percent 7 2 3 5" xfId="8788"/>
    <cellStyle name="Percent 7 2 3 5 2" xfId="8916"/>
    <cellStyle name="Percent 7 2 3 5 2 2" xfId="9172"/>
    <cellStyle name="Percent 7 2 3 5 2 2 2" xfId="9684"/>
    <cellStyle name="Percent 7 2 3 5 2 3" xfId="9428"/>
    <cellStyle name="Percent 7 2 3 5 3" xfId="9044"/>
    <cellStyle name="Percent 7 2 3 5 3 2" xfId="9556"/>
    <cellStyle name="Percent 7 2 3 5 4" xfId="9300"/>
    <cellStyle name="Percent 7 2 3 6" xfId="8831"/>
    <cellStyle name="Percent 7 2 3 6 2" xfId="9087"/>
    <cellStyle name="Percent 7 2 3 6 2 2" xfId="9599"/>
    <cellStyle name="Percent 7 2 3 6 3" xfId="9343"/>
    <cellStyle name="Percent 7 2 3 7" xfId="8959"/>
    <cellStyle name="Percent 7 2 3 7 2" xfId="9471"/>
    <cellStyle name="Percent 7 2 3 8" xfId="9215"/>
    <cellStyle name="Percent 7 2 4" xfId="8702"/>
    <cellStyle name="Percent 7 2 4 2" xfId="8732"/>
    <cellStyle name="Percent 7 2 4 2 2" xfId="8860"/>
    <cellStyle name="Percent 7 2 4 2 2 2" xfId="9116"/>
    <cellStyle name="Percent 7 2 4 2 2 2 2" xfId="9628"/>
    <cellStyle name="Percent 7 2 4 2 2 3" xfId="9372"/>
    <cellStyle name="Percent 7 2 4 2 3" xfId="8988"/>
    <cellStyle name="Percent 7 2 4 2 3 2" xfId="9500"/>
    <cellStyle name="Percent 7 2 4 2 4" xfId="9244"/>
    <cellStyle name="Percent 7 2 4 3" xfId="8764"/>
    <cellStyle name="Percent 7 2 4 3 2" xfId="8892"/>
    <cellStyle name="Percent 7 2 4 3 2 2" xfId="9148"/>
    <cellStyle name="Percent 7 2 4 3 2 2 2" xfId="9660"/>
    <cellStyle name="Percent 7 2 4 3 2 3" xfId="9404"/>
    <cellStyle name="Percent 7 2 4 3 3" xfId="9020"/>
    <cellStyle name="Percent 7 2 4 3 3 2" xfId="9532"/>
    <cellStyle name="Percent 7 2 4 3 4" xfId="9276"/>
    <cellStyle name="Percent 7 2 4 4" xfId="8796"/>
    <cellStyle name="Percent 7 2 4 4 2" xfId="8924"/>
    <cellStyle name="Percent 7 2 4 4 2 2" xfId="9180"/>
    <cellStyle name="Percent 7 2 4 4 2 2 2" xfId="9692"/>
    <cellStyle name="Percent 7 2 4 4 2 3" xfId="9436"/>
    <cellStyle name="Percent 7 2 4 4 3" xfId="9052"/>
    <cellStyle name="Percent 7 2 4 4 3 2" xfId="9564"/>
    <cellStyle name="Percent 7 2 4 4 4" xfId="9308"/>
    <cellStyle name="Percent 7 2 4 5" xfId="8833"/>
    <cellStyle name="Percent 7 2 4 5 2" xfId="9089"/>
    <cellStyle name="Percent 7 2 4 5 2 2" xfId="9601"/>
    <cellStyle name="Percent 7 2 4 5 3" xfId="9345"/>
    <cellStyle name="Percent 7 2 4 6" xfId="8961"/>
    <cellStyle name="Percent 7 2 4 6 2" xfId="9473"/>
    <cellStyle name="Percent 7 2 4 7" xfId="9217"/>
    <cellStyle name="Percent 7 2 5" xfId="8716"/>
    <cellStyle name="Percent 7 2 5 2" xfId="8844"/>
    <cellStyle name="Percent 7 2 5 2 2" xfId="9100"/>
    <cellStyle name="Percent 7 2 5 2 2 2" xfId="9612"/>
    <cellStyle name="Percent 7 2 5 2 3" xfId="9356"/>
    <cellStyle name="Percent 7 2 5 3" xfId="8972"/>
    <cellStyle name="Percent 7 2 5 3 2" xfId="9484"/>
    <cellStyle name="Percent 7 2 5 4" xfId="9228"/>
    <cellStyle name="Percent 7 2 6" xfId="8748"/>
    <cellStyle name="Percent 7 2 6 2" xfId="8876"/>
    <cellStyle name="Percent 7 2 6 2 2" xfId="9132"/>
    <cellStyle name="Percent 7 2 6 2 2 2" xfId="9644"/>
    <cellStyle name="Percent 7 2 6 2 3" xfId="9388"/>
    <cellStyle name="Percent 7 2 6 3" xfId="9004"/>
    <cellStyle name="Percent 7 2 6 3 2" xfId="9516"/>
    <cellStyle name="Percent 7 2 6 4" xfId="9260"/>
    <cellStyle name="Percent 7 2 7" xfId="8780"/>
    <cellStyle name="Percent 7 2 7 2" xfId="8908"/>
    <cellStyle name="Percent 7 2 7 2 2" xfId="9164"/>
    <cellStyle name="Percent 7 2 7 2 2 2" xfId="9676"/>
    <cellStyle name="Percent 7 2 7 2 3" xfId="9420"/>
    <cellStyle name="Percent 7 2 7 3" xfId="9036"/>
    <cellStyle name="Percent 7 2 7 3 2" xfId="9548"/>
    <cellStyle name="Percent 7 2 7 4" xfId="9292"/>
    <cellStyle name="Percent 7 2 8" xfId="8826"/>
    <cellStyle name="Percent 7 2 8 2" xfId="9082"/>
    <cellStyle name="Percent 7 2 8 2 2" xfId="9594"/>
    <cellStyle name="Percent 7 2 8 3" xfId="9338"/>
    <cellStyle name="Percent 7 2 9" xfId="8954"/>
    <cellStyle name="Percent 7 2 9 2" xfId="9466"/>
    <cellStyle name="Percent 7 3" xfId="8703"/>
    <cellStyle name="Percent 7 3 2" xfId="8704"/>
    <cellStyle name="Percent 7 3 2 2" xfId="8705"/>
    <cellStyle name="Percent 7 3 2 2 2" xfId="8742"/>
    <cellStyle name="Percent 7 3 2 2 2 2" xfId="8870"/>
    <cellStyle name="Percent 7 3 2 2 2 2 2" xfId="9126"/>
    <cellStyle name="Percent 7 3 2 2 2 2 2 2" xfId="9638"/>
    <cellStyle name="Percent 7 3 2 2 2 2 3" xfId="9382"/>
    <cellStyle name="Percent 7 3 2 2 2 3" xfId="8998"/>
    <cellStyle name="Percent 7 3 2 2 2 3 2" xfId="9510"/>
    <cellStyle name="Percent 7 3 2 2 2 4" xfId="9254"/>
    <cellStyle name="Percent 7 3 2 2 3" xfId="8774"/>
    <cellStyle name="Percent 7 3 2 2 3 2" xfId="8902"/>
    <cellStyle name="Percent 7 3 2 2 3 2 2" xfId="9158"/>
    <cellStyle name="Percent 7 3 2 2 3 2 2 2" xfId="9670"/>
    <cellStyle name="Percent 7 3 2 2 3 2 3" xfId="9414"/>
    <cellStyle name="Percent 7 3 2 2 3 3" xfId="9030"/>
    <cellStyle name="Percent 7 3 2 2 3 3 2" xfId="9542"/>
    <cellStyle name="Percent 7 3 2 2 3 4" xfId="9286"/>
    <cellStyle name="Percent 7 3 2 2 4" xfId="8806"/>
    <cellStyle name="Percent 7 3 2 2 4 2" xfId="8934"/>
    <cellStyle name="Percent 7 3 2 2 4 2 2" xfId="9190"/>
    <cellStyle name="Percent 7 3 2 2 4 2 2 2" xfId="9702"/>
    <cellStyle name="Percent 7 3 2 2 4 2 3" xfId="9446"/>
    <cellStyle name="Percent 7 3 2 2 4 3" xfId="9062"/>
    <cellStyle name="Percent 7 3 2 2 4 3 2" xfId="9574"/>
    <cellStyle name="Percent 7 3 2 2 4 4" xfId="9318"/>
    <cellStyle name="Percent 7 3 2 2 5" xfId="8836"/>
    <cellStyle name="Percent 7 3 2 2 5 2" xfId="9092"/>
    <cellStyle name="Percent 7 3 2 2 5 2 2" xfId="9604"/>
    <cellStyle name="Percent 7 3 2 2 5 3" xfId="9348"/>
    <cellStyle name="Percent 7 3 2 2 6" xfId="8964"/>
    <cellStyle name="Percent 7 3 2 2 6 2" xfId="9476"/>
    <cellStyle name="Percent 7 3 2 2 7" xfId="9220"/>
    <cellStyle name="Percent 7 3 2 3" xfId="8726"/>
    <cellStyle name="Percent 7 3 2 3 2" xfId="8854"/>
    <cellStyle name="Percent 7 3 2 3 2 2" xfId="9110"/>
    <cellStyle name="Percent 7 3 2 3 2 2 2" xfId="9622"/>
    <cellStyle name="Percent 7 3 2 3 2 3" xfId="9366"/>
    <cellStyle name="Percent 7 3 2 3 3" xfId="8982"/>
    <cellStyle name="Percent 7 3 2 3 3 2" xfId="9494"/>
    <cellStyle name="Percent 7 3 2 3 4" xfId="9238"/>
    <cellStyle name="Percent 7 3 2 4" xfId="8758"/>
    <cellStyle name="Percent 7 3 2 4 2" xfId="8886"/>
    <cellStyle name="Percent 7 3 2 4 2 2" xfId="9142"/>
    <cellStyle name="Percent 7 3 2 4 2 2 2" xfId="9654"/>
    <cellStyle name="Percent 7 3 2 4 2 3" xfId="9398"/>
    <cellStyle name="Percent 7 3 2 4 3" xfId="9014"/>
    <cellStyle name="Percent 7 3 2 4 3 2" xfId="9526"/>
    <cellStyle name="Percent 7 3 2 4 4" xfId="9270"/>
    <cellStyle name="Percent 7 3 2 5" xfId="8790"/>
    <cellStyle name="Percent 7 3 2 5 2" xfId="8918"/>
    <cellStyle name="Percent 7 3 2 5 2 2" xfId="9174"/>
    <cellStyle name="Percent 7 3 2 5 2 2 2" xfId="9686"/>
    <cellStyle name="Percent 7 3 2 5 2 3" xfId="9430"/>
    <cellStyle name="Percent 7 3 2 5 3" xfId="9046"/>
    <cellStyle name="Percent 7 3 2 5 3 2" xfId="9558"/>
    <cellStyle name="Percent 7 3 2 5 4" xfId="9302"/>
    <cellStyle name="Percent 7 3 2 6" xfId="8835"/>
    <cellStyle name="Percent 7 3 2 6 2" xfId="9091"/>
    <cellStyle name="Percent 7 3 2 6 2 2" xfId="9603"/>
    <cellStyle name="Percent 7 3 2 6 3" xfId="9347"/>
    <cellStyle name="Percent 7 3 2 7" xfId="8963"/>
    <cellStyle name="Percent 7 3 2 7 2" xfId="9475"/>
    <cellStyle name="Percent 7 3 2 8" xfId="9219"/>
    <cellStyle name="Percent 7 3 3" xfId="8706"/>
    <cellStyle name="Percent 7 3 3 2" xfId="8734"/>
    <cellStyle name="Percent 7 3 3 2 2" xfId="8862"/>
    <cellStyle name="Percent 7 3 3 2 2 2" xfId="9118"/>
    <cellStyle name="Percent 7 3 3 2 2 2 2" xfId="9630"/>
    <cellStyle name="Percent 7 3 3 2 2 3" xfId="9374"/>
    <cellStyle name="Percent 7 3 3 2 3" xfId="8990"/>
    <cellStyle name="Percent 7 3 3 2 3 2" xfId="9502"/>
    <cellStyle name="Percent 7 3 3 2 4" xfId="9246"/>
    <cellStyle name="Percent 7 3 3 3" xfId="8766"/>
    <cellStyle name="Percent 7 3 3 3 2" xfId="8894"/>
    <cellStyle name="Percent 7 3 3 3 2 2" xfId="9150"/>
    <cellStyle name="Percent 7 3 3 3 2 2 2" xfId="9662"/>
    <cellStyle name="Percent 7 3 3 3 2 3" xfId="9406"/>
    <cellStyle name="Percent 7 3 3 3 3" xfId="9022"/>
    <cellStyle name="Percent 7 3 3 3 3 2" xfId="9534"/>
    <cellStyle name="Percent 7 3 3 3 4" xfId="9278"/>
    <cellStyle name="Percent 7 3 3 4" xfId="8798"/>
    <cellStyle name="Percent 7 3 3 4 2" xfId="8926"/>
    <cellStyle name="Percent 7 3 3 4 2 2" xfId="9182"/>
    <cellStyle name="Percent 7 3 3 4 2 2 2" xfId="9694"/>
    <cellStyle name="Percent 7 3 3 4 2 3" xfId="9438"/>
    <cellStyle name="Percent 7 3 3 4 3" xfId="9054"/>
    <cellStyle name="Percent 7 3 3 4 3 2" xfId="9566"/>
    <cellStyle name="Percent 7 3 3 4 4" xfId="9310"/>
    <cellStyle name="Percent 7 3 3 5" xfId="8837"/>
    <cellStyle name="Percent 7 3 3 5 2" xfId="9093"/>
    <cellStyle name="Percent 7 3 3 5 2 2" xfId="9605"/>
    <cellStyle name="Percent 7 3 3 5 3" xfId="9349"/>
    <cellStyle name="Percent 7 3 3 6" xfId="8965"/>
    <cellStyle name="Percent 7 3 3 6 2" xfId="9477"/>
    <cellStyle name="Percent 7 3 3 7" xfId="9221"/>
    <cellStyle name="Percent 7 3 4" xfId="8718"/>
    <cellStyle name="Percent 7 3 4 2" xfId="8846"/>
    <cellStyle name="Percent 7 3 4 2 2" xfId="9102"/>
    <cellStyle name="Percent 7 3 4 2 2 2" xfId="9614"/>
    <cellStyle name="Percent 7 3 4 2 3" xfId="9358"/>
    <cellStyle name="Percent 7 3 4 3" xfId="8974"/>
    <cellStyle name="Percent 7 3 4 3 2" xfId="9486"/>
    <cellStyle name="Percent 7 3 4 4" xfId="9230"/>
    <cellStyle name="Percent 7 3 5" xfId="8750"/>
    <cellStyle name="Percent 7 3 5 2" xfId="8878"/>
    <cellStyle name="Percent 7 3 5 2 2" xfId="9134"/>
    <cellStyle name="Percent 7 3 5 2 2 2" xfId="9646"/>
    <cellStyle name="Percent 7 3 5 2 3" xfId="9390"/>
    <cellStyle name="Percent 7 3 5 3" xfId="9006"/>
    <cellStyle name="Percent 7 3 5 3 2" xfId="9518"/>
    <cellStyle name="Percent 7 3 5 4" xfId="9262"/>
    <cellStyle name="Percent 7 3 6" xfId="8782"/>
    <cellStyle name="Percent 7 3 6 2" xfId="8910"/>
    <cellStyle name="Percent 7 3 6 2 2" xfId="9166"/>
    <cellStyle name="Percent 7 3 6 2 2 2" xfId="9678"/>
    <cellStyle name="Percent 7 3 6 2 3" xfId="9422"/>
    <cellStyle name="Percent 7 3 6 3" xfId="9038"/>
    <cellStyle name="Percent 7 3 6 3 2" xfId="9550"/>
    <cellStyle name="Percent 7 3 6 4" xfId="9294"/>
    <cellStyle name="Percent 7 3 7" xfId="8834"/>
    <cellStyle name="Percent 7 3 7 2" xfId="9090"/>
    <cellStyle name="Percent 7 3 7 2 2" xfId="9602"/>
    <cellStyle name="Percent 7 3 7 3" xfId="9346"/>
    <cellStyle name="Percent 7 3 8" xfId="8962"/>
    <cellStyle name="Percent 7 3 8 2" xfId="9474"/>
    <cellStyle name="Percent 7 3 9" xfId="9218"/>
    <cellStyle name="Percent 7 4" xfId="8707"/>
    <cellStyle name="Percent 7 4 2" xfId="8708"/>
    <cellStyle name="Percent 7 4 2 2" xfId="8738"/>
    <cellStyle name="Percent 7 4 2 2 2" xfId="8866"/>
    <cellStyle name="Percent 7 4 2 2 2 2" xfId="9122"/>
    <cellStyle name="Percent 7 4 2 2 2 2 2" xfId="9634"/>
    <cellStyle name="Percent 7 4 2 2 2 3" xfId="9378"/>
    <cellStyle name="Percent 7 4 2 2 3" xfId="8994"/>
    <cellStyle name="Percent 7 4 2 2 3 2" xfId="9506"/>
    <cellStyle name="Percent 7 4 2 2 4" xfId="9250"/>
    <cellStyle name="Percent 7 4 2 3" xfId="8770"/>
    <cellStyle name="Percent 7 4 2 3 2" xfId="8898"/>
    <cellStyle name="Percent 7 4 2 3 2 2" xfId="9154"/>
    <cellStyle name="Percent 7 4 2 3 2 2 2" xfId="9666"/>
    <cellStyle name="Percent 7 4 2 3 2 3" xfId="9410"/>
    <cellStyle name="Percent 7 4 2 3 3" xfId="9026"/>
    <cellStyle name="Percent 7 4 2 3 3 2" xfId="9538"/>
    <cellStyle name="Percent 7 4 2 3 4" xfId="9282"/>
    <cellStyle name="Percent 7 4 2 4" xfId="8802"/>
    <cellStyle name="Percent 7 4 2 4 2" xfId="8930"/>
    <cellStyle name="Percent 7 4 2 4 2 2" xfId="9186"/>
    <cellStyle name="Percent 7 4 2 4 2 2 2" xfId="9698"/>
    <cellStyle name="Percent 7 4 2 4 2 3" xfId="9442"/>
    <cellStyle name="Percent 7 4 2 4 3" xfId="9058"/>
    <cellStyle name="Percent 7 4 2 4 3 2" xfId="9570"/>
    <cellStyle name="Percent 7 4 2 4 4" xfId="9314"/>
    <cellStyle name="Percent 7 4 2 5" xfId="8839"/>
    <cellStyle name="Percent 7 4 2 5 2" xfId="9095"/>
    <cellStyle name="Percent 7 4 2 5 2 2" xfId="9607"/>
    <cellStyle name="Percent 7 4 2 5 3" xfId="9351"/>
    <cellStyle name="Percent 7 4 2 6" xfId="8967"/>
    <cellStyle name="Percent 7 4 2 6 2" xfId="9479"/>
    <cellStyle name="Percent 7 4 2 7" xfId="9223"/>
    <cellStyle name="Percent 7 4 3" xfId="8722"/>
    <cellStyle name="Percent 7 4 3 2" xfId="8850"/>
    <cellStyle name="Percent 7 4 3 2 2" xfId="9106"/>
    <cellStyle name="Percent 7 4 3 2 2 2" xfId="9618"/>
    <cellStyle name="Percent 7 4 3 2 3" xfId="9362"/>
    <cellStyle name="Percent 7 4 3 3" xfId="8978"/>
    <cellStyle name="Percent 7 4 3 3 2" xfId="9490"/>
    <cellStyle name="Percent 7 4 3 4" xfId="9234"/>
    <cellStyle name="Percent 7 4 4" xfId="8754"/>
    <cellStyle name="Percent 7 4 4 2" xfId="8882"/>
    <cellStyle name="Percent 7 4 4 2 2" xfId="9138"/>
    <cellStyle name="Percent 7 4 4 2 2 2" xfId="9650"/>
    <cellStyle name="Percent 7 4 4 2 3" xfId="9394"/>
    <cellStyle name="Percent 7 4 4 3" xfId="9010"/>
    <cellStyle name="Percent 7 4 4 3 2" xfId="9522"/>
    <cellStyle name="Percent 7 4 4 4" xfId="9266"/>
    <cellStyle name="Percent 7 4 5" xfId="8786"/>
    <cellStyle name="Percent 7 4 5 2" xfId="8914"/>
    <cellStyle name="Percent 7 4 5 2 2" xfId="9170"/>
    <cellStyle name="Percent 7 4 5 2 2 2" xfId="9682"/>
    <cellStyle name="Percent 7 4 5 2 3" xfId="9426"/>
    <cellStyle name="Percent 7 4 5 3" xfId="9042"/>
    <cellStyle name="Percent 7 4 5 3 2" xfId="9554"/>
    <cellStyle name="Percent 7 4 5 4" xfId="9298"/>
    <cellStyle name="Percent 7 4 6" xfId="8838"/>
    <cellStyle name="Percent 7 4 6 2" xfId="9094"/>
    <cellStyle name="Percent 7 4 6 2 2" xfId="9606"/>
    <cellStyle name="Percent 7 4 6 3" xfId="9350"/>
    <cellStyle name="Percent 7 4 7" xfId="8966"/>
    <cellStyle name="Percent 7 4 7 2" xfId="9478"/>
    <cellStyle name="Percent 7 4 8" xfId="9222"/>
    <cellStyle name="Percent 7 5" xfId="8709"/>
    <cellStyle name="Percent 7 5 2" xfId="8730"/>
    <cellStyle name="Percent 7 5 2 2" xfId="8858"/>
    <cellStyle name="Percent 7 5 2 2 2" xfId="9114"/>
    <cellStyle name="Percent 7 5 2 2 2 2" xfId="9626"/>
    <cellStyle name="Percent 7 5 2 2 3" xfId="9370"/>
    <cellStyle name="Percent 7 5 2 3" xfId="8986"/>
    <cellStyle name="Percent 7 5 2 3 2" xfId="9498"/>
    <cellStyle name="Percent 7 5 2 4" xfId="9242"/>
    <cellStyle name="Percent 7 5 3" xfId="8762"/>
    <cellStyle name="Percent 7 5 3 2" xfId="8890"/>
    <cellStyle name="Percent 7 5 3 2 2" xfId="9146"/>
    <cellStyle name="Percent 7 5 3 2 2 2" xfId="9658"/>
    <cellStyle name="Percent 7 5 3 2 3" xfId="9402"/>
    <cellStyle name="Percent 7 5 3 3" xfId="9018"/>
    <cellStyle name="Percent 7 5 3 3 2" xfId="9530"/>
    <cellStyle name="Percent 7 5 3 4" xfId="9274"/>
    <cellStyle name="Percent 7 5 4" xfId="8794"/>
    <cellStyle name="Percent 7 5 4 2" xfId="8922"/>
    <cellStyle name="Percent 7 5 4 2 2" xfId="9178"/>
    <cellStyle name="Percent 7 5 4 2 2 2" xfId="9690"/>
    <cellStyle name="Percent 7 5 4 2 3" xfId="9434"/>
    <cellStyle name="Percent 7 5 4 3" xfId="9050"/>
    <cellStyle name="Percent 7 5 4 3 2" xfId="9562"/>
    <cellStyle name="Percent 7 5 4 4" xfId="9306"/>
    <cellStyle name="Percent 7 5 5" xfId="8840"/>
    <cellStyle name="Percent 7 5 5 2" xfId="9096"/>
    <cellStyle name="Percent 7 5 5 2 2" xfId="9608"/>
    <cellStyle name="Percent 7 5 5 3" xfId="9352"/>
    <cellStyle name="Percent 7 5 6" xfId="8968"/>
    <cellStyle name="Percent 7 5 6 2" xfId="9480"/>
    <cellStyle name="Percent 7 5 7" xfId="9224"/>
    <cellStyle name="Percent 7 6" xfId="8714"/>
    <cellStyle name="Percent 7 6 2" xfId="8842"/>
    <cellStyle name="Percent 7 6 2 2" xfId="9098"/>
    <cellStyle name="Percent 7 6 2 2 2" xfId="9610"/>
    <cellStyle name="Percent 7 6 2 3" xfId="9354"/>
    <cellStyle name="Percent 7 6 3" xfId="8970"/>
    <cellStyle name="Percent 7 6 3 2" xfId="9482"/>
    <cellStyle name="Percent 7 6 4" xfId="9226"/>
    <cellStyle name="Percent 7 7" xfId="8746"/>
    <cellStyle name="Percent 7 7 2" xfId="8874"/>
    <cellStyle name="Percent 7 7 2 2" xfId="9130"/>
    <cellStyle name="Percent 7 7 2 2 2" xfId="9642"/>
    <cellStyle name="Percent 7 7 2 3" xfId="9386"/>
    <cellStyle name="Percent 7 7 3" xfId="9002"/>
    <cellStyle name="Percent 7 7 3 2" xfId="9514"/>
    <cellStyle name="Percent 7 7 4" xfId="9258"/>
    <cellStyle name="Percent 7 8" xfId="8778"/>
    <cellStyle name="Percent 7 8 2" xfId="8906"/>
    <cellStyle name="Percent 7 8 2 2" xfId="9162"/>
    <cellStyle name="Percent 7 8 2 2 2" xfId="9674"/>
    <cellStyle name="Percent 7 8 2 3" xfId="9418"/>
    <cellStyle name="Percent 7 8 3" xfId="9034"/>
    <cellStyle name="Percent 7 8 3 2" xfId="9546"/>
    <cellStyle name="Percent 7 8 4" xfId="9290"/>
    <cellStyle name="Percent 7 9" xfId="8825"/>
    <cellStyle name="Percent 7 9 2" xfId="9081"/>
    <cellStyle name="Percent 7 9 2 2" xfId="9593"/>
    <cellStyle name="Percent 7 9 3" xfId="9337"/>
    <cellStyle name="Percent 8" xfId="8710"/>
    <cellStyle name="Percent 9" xfId="11"/>
    <cellStyle name="PSChar" xfId="12"/>
    <cellStyle name="PSDec" xfId="7"/>
    <cellStyle name="PSHeading" xfId="13"/>
    <cellStyle name="Title" xfId="8" builtinId="15" customBuiltin="1"/>
    <cellStyle name="Total 2" xfId="8711"/>
    <cellStyle name="Warning Text 2" xfId="8712"/>
  </cellStyles>
  <dxfs count="0"/>
  <tableStyles count="0" defaultTableStyle="TableStyleMedium9" defaultPivotStyle="PivotStyleLight16"/>
  <colors>
    <mruColors>
      <color rgb="FF66FF33"/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556260</xdr:colOff>
      <xdr:row>59</xdr:row>
      <xdr:rowOff>68580</xdr:rowOff>
    </xdr:from>
    <xdr:to>
      <xdr:col>6</xdr:col>
      <xdr:colOff>556260</xdr:colOff>
      <xdr:row>60</xdr:row>
      <xdr:rowOff>144780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ShapeType="1"/>
        </xdr:cNvSpPr>
      </xdr:nvSpPr>
      <xdr:spPr bwMode="auto">
        <a:xfrm flipV="1">
          <a:off x="7010400" y="1094994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556260</xdr:colOff>
      <xdr:row>59</xdr:row>
      <xdr:rowOff>68580</xdr:rowOff>
    </xdr:from>
    <xdr:to>
      <xdr:col>4</xdr:col>
      <xdr:colOff>556260</xdr:colOff>
      <xdr:row>60</xdr:row>
      <xdr:rowOff>144780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SpPr>
          <a:spLocks noChangeShapeType="1"/>
        </xdr:cNvSpPr>
      </xdr:nvSpPr>
      <xdr:spPr bwMode="auto">
        <a:xfrm flipV="1">
          <a:off x="5669280" y="1094994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ULH&amp;P%20Electric%20Case%202006-0172/Settlement/Settlement%20-%20Increase%20in%20Fuel/KPSC%20Electric%20SFRs-Settlement%20-%20fuel%20incre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TAXTABLE"/>
      <sheetName val="PRIOR PERIOD"/>
      <sheetName val="BASE PERIOD"/>
      <sheetName val="2007 Budget"/>
      <sheetName val="FORECAST PERIOD"/>
      <sheetName val="ALLOCTABLE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CH_C2.1 - Base Period"/>
      <sheetName val="SCH_C2.1 - Forecast Period"/>
      <sheetName val="SCH_C2.2 Detail"/>
      <sheetName val="SCH_C2.2 FERC"/>
      <sheetName val="SCH_C2.2 FERC Explain"/>
      <sheetName val="CALEB"/>
      <sheetName val="SCH_D1"/>
      <sheetName val="SCH_D2.1"/>
      <sheetName val="KWH Sales"/>
      <sheetName val="Revenues"/>
      <sheetName val="Customers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"/>
      <sheetName val="SCH_I2.1"/>
      <sheetName val="Base Period Cust"/>
      <sheetName val="SCH_I3"/>
      <sheetName val="SCH_I4"/>
      <sheetName val="SCH_I5"/>
      <sheetName val="SCH_J1 - Base"/>
      <sheetName val="SCH_J1 - Forecast"/>
      <sheetName val="SCH_J1.1"/>
      <sheetName val="SCH_J1.2"/>
      <sheetName val="SCH_J2 - Base"/>
      <sheetName val="SCH_J2 - Forecast"/>
      <sheetName val="SCH_J3 - Base"/>
      <sheetName val="SCH_J3 - Forecast"/>
      <sheetName val="SCH_J4"/>
      <sheetName val="SCH K"/>
      <sheetName val="RB vs Cap (FR 8f)"/>
      <sheetName val="RB vs Cap Base Period"/>
    </sheetNames>
    <sheetDataSet>
      <sheetData sheetId="0">
        <row r="5">
          <cell r="B5" t="str">
            <v>DUKE ENERGY KENTUCKY</v>
          </cell>
        </row>
        <row r="6">
          <cell r="B6" t="str">
            <v>CASE NO. 2006-00172</v>
          </cell>
          <cell r="G6" t="str">
            <v>W. D. WATHEN</v>
          </cell>
        </row>
        <row r="7">
          <cell r="B7" t="str">
            <v>FOR THE TWELVE MONTHS ENDED AUGUST 31, 2006</v>
          </cell>
          <cell r="G7" t="str">
            <v>P. F. OCHSNER</v>
          </cell>
        </row>
        <row r="8">
          <cell r="B8" t="str">
            <v>FOR THE TWELVE MONTHS ENDED DECEMBER 31, 2007</v>
          </cell>
          <cell r="G8" t="str">
            <v>K. G. BUTLER</v>
          </cell>
        </row>
        <row r="9">
          <cell r="B9" t="str">
            <v>ELECTRIC DEPARTMENT</v>
          </cell>
          <cell r="G9" t="str">
            <v>L. J. GOOD</v>
          </cell>
        </row>
        <row r="10">
          <cell r="B10" t="str">
            <v>12 MONTHS ENDED AUGUST 31, 2006</v>
          </cell>
        </row>
        <row r="11">
          <cell r="B11" t="str">
            <v>12 MONTHS ENDED DECEMBER 31, 2007</v>
          </cell>
          <cell r="G11" t="str">
            <v>B. P. DAVEY</v>
          </cell>
        </row>
        <row r="12">
          <cell r="B12" t="str">
            <v>DATA: "X" BASE PERIOD   FORECASTED PERIOD</v>
          </cell>
          <cell r="G12" t="str">
            <v>C. J. COUNCIL</v>
          </cell>
        </row>
        <row r="13">
          <cell r="B13" t="str">
            <v>DATA:  BASE PERIOD  "X" FORECASTED PERIOD</v>
          </cell>
          <cell r="G13" t="str">
            <v>J. R. BAILEY</v>
          </cell>
        </row>
        <row r="14">
          <cell r="B14" t="str">
            <v>DATA: "X" BASE PERIOD  "X" FORECASTED PERIOD</v>
          </cell>
          <cell r="G14" t="str">
            <v>D. L. JACOBS</v>
          </cell>
        </row>
        <row r="15">
          <cell r="B15" t="str">
            <v xml:space="preserve">TYPE OF FILING:  "X" ORIGINAL   UPDATED    REVISED  </v>
          </cell>
        </row>
      </sheetData>
      <sheetData sheetId="1"/>
      <sheetData sheetId="2"/>
      <sheetData sheetId="3">
        <row r="4">
          <cell r="D4">
            <v>7.0000000000000007E-2</v>
          </cell>
          <cell r="E4">
            <v>5.8000000000000003E-2</v>
          </cell>
        </row>
        <row r="5">
          <cell r="D5">
            <v>0.35</v>
          </cell>
        </row>
      </sheetData>
      <sheetData sheetId="4">
        <row r="11">
          <cell r="A11" t="str">
            <v>Account</v>
          </cell>
          <cell r="B11" t="str">
            <v>CodePr</v>
          </cell>
          <cell r="C11" t="str">
            <v>FERC</v>
          </cell>
          <cell r="D11" t="str">
            <v>Description</v>
          </cell>
          <cell r="E11" t="str">
            <v>Total</v>
          </cell>
          <cell r="F11">
            <v>38231</v>
          </cell>
          <cell r="G11">
            <v>38261</v>
          </cell>
          <cell r="H11">
            <v>38292</v>
          </cell>
          <cell r="I11">
            <v>38322</v>
          </cell>
          <cell r="J11">
            <v>38353</v>
          </cell>
          <cell r="K11">
            <v>38384</v>
          </cell>
          <cell r="L11">
            <v>38412</v>
          </cell>
          <cell r="M11">
            <v>38443</v>
          </cell>
          <cell r="N11">
            <v>38473</v>
          </cell>
          <cell r="O11">
            <v>38504</v>
          </cell>
          <cell r="P11">
            <v>38534</v>
          </cell>
          <cell r="Q11">
            <v>38565</v>
          </cell>
        </row>
        <row r="12">
          <cell r="A12">
            <v>401492</v>
          </cell>
          <cell r="B12" t="str">
            <v>AGO</v>
          </cell>
          <cell r="C12">
            <v>401</v>
          </cell>
          <cell r="D12" t="str">
            <v xml:space="preserve"> ED Nonreg Charges - Non Labor</v>
          </cell>
          <cell r="E12">
            <v>-50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-50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403300</v>
          </cell>
          <cell r="B13" t="str">
            <v>DEPR</v>
          </cell>
          <cell r="C13">
            <v>403</v>
          </cell>
          <cell r="D13" t="str">
            <v xml:space="preserve"> Electric Depreciation Expense</v>
          </cell>
          <cell r="E13">
            <v>9158849</v>
          </cell>
          <cell r="F13">
            <v>768997</v>
          </cell>
          <cell r="G13">
            <v>750115</v>
          </cell>
          <cell r="H13">
            <v>754301</v>
          </cell>
          <cell r="I13">
            <v>755546</v>
          </cell>
          <cell r="J13">
            <v>748967</v>
          </cell>
          <cell r="K13">
            <v>749854</v>
          </cell>
          <cell r="L13">
            <v>749716</v>
          </cell>
          <cell r="M13">
            <v>777555</v>
          </cell>
          <cell r="N13">
            <v>763957</v>
          </cell>
          <cell r="O13">
            <v>770534</v>
          </cell>
          <cell r="P13">
            <v>782478</v>
          </cell>
          <cell r="Q13">
            <v>786829</v>
          </cell>
        </row>
        <row r="14">
          <cell r="A14">
            <v>404300</v>
          </cell>
          <cell r="B14" t="str">
            <v>DEPR</v>
          </cell>
          <cell r="C14">
            <v>404</v>
          </cell>
          <cell r="D14" t="str">
            <v xml:space="preserve"> Amortization Limited Term</v>
          </cell>
          <cell r="E14">
            <v>1207469</v>
          </cell>
          <cell r="F14">
            <v>109309</v>
          </cell>
          <cell r="G14">
            <v>109309</v>
          </cell>
          <cell r="H14">
            <v>110066</v>
          </cell>
          <cell r="I14">
            <v>109678</v>
          </cell>
          <cell r="J14">
            <v>110383</v>
          </cell>
          <cell r="K14">
            <v>109327</v>
          </cell>
          <cell r="L14">
            <v>109366</v>
          </cell>
          <cell r="M14">
            <v>93011</v>
          </cell>
          <cell r="N14">
            <v>87610</v>
          </cell>
          <cell r="O14">
            <v>86754</v>
          </cell>
          <cell r="P14">
            <v>86328</v>
          </cell>
          <cell r="Q14">
            <v>86328</v>
          </cell>
        </row>
        <row r="15">
          <cell r="A15">
            <v>408020</v>
          </cell>
          <cell r="B15" t="str">
            <v>OTHTX</v>
          </cell>
          <cell r="C15">
            <v>408</v>
          </cell>
          <cell r="D15" t="str">
            <v xml:space="preserve"> Ohio Property Taxes - Prod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408025</v>
          </cell>
          <cell r="B16" t="str">
            <v>OTHTX</v>
          </cell>
          <cell r="C16">
            <v>408</v>
          </cell>
          <cell r="D16" t="str">
            <v xml:space="preserve"> Ohio Property Taxes - Trans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408055</v>
          </cell>
          <cell r="B17" t="str">
            <v>OTHTX</v>
          </cell>
          <cell r="C17">
            <v>408</v>
          </cell>
          <cell r="D17" t="str">
            <v xml:space="preserve"> Kentucky Property Tax - Elec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408065</v>
          </cell>
          <cell r="B18" t="str">
            <v>OTHTX</v>
          </cell>
          <cell r="C18">
            <v>408</v>
          </cell>
          <cell r="D18" t="str">
            <v xml:space="preserve"> Ky Property Taxes - East Bend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408150</v>
          </cell>
          <cell r="B19" t="str">
            <v>OTHTX</v>
          </cell>
          <cell r="C19">
            <v>408</v>
          </cell>
          <cell r="D19" t="str">
            <v xml:space="preserve"> Kentucky Property Tax</v>
          </cell>
          <cell r="E19">
            <v>1169307</v>
          </cell>
          <cell r="F19">
            <v>-874167</v>
          </cell>
          <cell r="G19">
            <v>187833</v>
          </cell>
          <cell r="H19">
            <v>187833</v>
          </cell>
          <cell r="I19">
            <v>302011</v>
          </cell>
          <cell r="J19">
            <v>180650</v>
          </cell>
          <cell r="K19">
            <v>180650</v>
          </cell>
          <cell r="L19">
            <v>180650</v>
          </cell>
          <cell r="M19">
            <v>0</v>
          </cell>
          <cell r="N19">
            <v>361300</v>
          </cell>
          <cell r="O19">
            <v>180650</v>
          </cell>
          <cell r="P19">
            <v>180650</v>
          </cell>
          <cell r="Q19">
            <v>101247</v>
          </cell>
        </row>
        <row r="20">
          <cell r="A20">
            <v>408240</v>
          </cell>
          <cell r="B20" t="str">
            <v>OTHTX</v>
          </cell>
          <cell r="C20">
            <v>408</v>
          </cell>
          <cell r="D20" t="str">
            <v xml:space="preserve"> Payroll Taxes-Joint Ownership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408390</v>
          </cell>
          <cell r="B21" t="str">
            <v>OTHTX</v>
          </cell>
          <cell r="C21">
            <v>408</v>
          </cell>
          <cell r="D21" t="str">
            <v xml:space="preserve"> Ohio Franchise Tax</v>
          </cell>
          <cell r="E21">
            <v>980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980</v>
          </cell>
          <cell r="O21">
            <v>0</v>
          </cell>
          <cell r="P21">
            <v>0</v>
          </cell>
          <cell r="Q21"/>
        </row>
        <row r="22">
          <cell r="A22">
            <v>408410</v>
          </cell>
          <cell r="B22" t="str">
            <v>OTHTX</v>
          </cell>
          <cell r="C22">
            <v>408</v>
          </cell>
          <cell r="D22" t="str">
            <v xml:space="preserve"> Social Security Taxes</v>
          </cell>
          <cell r="E22">
            <v>502600</v>
          </cell>
          <cell r="F22">
            <v>39914</v>
          </cell>
          <cell r="G22">
            <v>42385</v>
          </cell>
          <cell r="H22">
            <v>32669</v>
          </cell>
          <cell r="I22">
            <v>-48320</v>
          </cell>
          <cell r="J22">
            <v>51247</v>
          </cell>
          <cell r="K22">
            <v>47351</v>
          </cell>
          <cell r="L22">
            <v>41978</v>
          </cell>
          <cell r="M22">
            <v>61142</v>
          </cell>
          <cell r="N22">
            <v>53077</v>
          </cell>
          <cell r="O22">
            <v>63870</v>
          </cell>
          <cell r="P22">
            <v>57626</v>
          </cell>
          <cell r="Q22">
            <v>59661</v>
          </cell>
        </row>
        <row r="23">
          <cell r="A23">
            <v>408420</v>
          </cell>
          <cell r="B23" t="str">
            <v>OTHTX</v>
          </cell>
          <cell r="C23">
            <v>408</v>
          </cell>
          <cell r="D23" t="str">
            <v xml:space="preserve"> West Virginia License Tax</v>
          </cell>
          <cell r="E23">
            <v>249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249</v>
          </cell>
          <cell r="P23">
            <v>0</v>
          </cell>
          <cell r="Q23"/>
        </row>
        <row r="24">
          <cell r="A24">
            <v>408490</v>
          </cell>
          <cell r="B24" t="str">
            <v>OTHTX</v>
          </cell>
          <cell r="C24">
            <v>408</v>
          </cell>
          <cell r="D24" t="str">
            <v xml:space="preserve"> Indiana Highway Use</v>
          </cell>
          <cell r="E24">
            <v>-93</v>
          </cell>
          <cell r="F24">
            <v>-212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118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408510</v>
          </cell>
          <cell r="B25" t="str">
            <v>OTHTX</v>
          </cell>
          <cell r="C25">
            <v>408</v>
          </cell>
          <cell r="D25" t="str">
            <v xml:space="preserve"> Federal Hwy Use Tax</v>
          </cell>
          <cell r="E25">
            <v>6001</v>
          </cell>
          <cell r="F25">
            <v>-98</v>
          </cell>
          <cell r="G25">
            <v>0</v>
          </cell>
          <cell r="H25">
            <v>0</v>
          </cell>
          <cell r="I25">
            <v>0</v>
          </cell>
          <cell r="J25">
            <v>3106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2993</v>
          </cell>
        </row>
        <row r="26">
          <cell r="A26">
            <v>408530</v>
          </cell>
          <cell r="B26" t="str">
            <v>OTHTX</v>
          </cell>
          <cell r="C26">
            <v>408</v>
          </cell>
          <cell r="D26" t="str">
            <v xml:space="preserve"> Ohio Highway Use</v>
          </cell>
          <cell r="E26">
            <v>-47</v>
          </cell>
          <cell r="F26">
            <v>-419</v>
          </cell>
          <cell r="G26">
            <v>27</v>
          </cell>
          <cell r="H26">
            <v>0</v>
          </cell>
          <cell r="I26">
            <v>0</v>
          </cell>
          <cell r="J26">
            <v>211</v>
          </cell>
          <cell r="K26">
            <v>0</v>
          </cell>
          <cell r="L26">
            <v>0</v>
          </cell>
          <cell r="M26">
            <v>42</v>
          </cell>
          <cell r="N26">
            <v>0</v>
          </cell>
          <cell r="O26">
            <v>0</v>
          </cell>
          <cell r="P26">
            <v>92</v>
          </cell>
          <cell r="Q26">
            <v>0</v>
          </cell>
        </row>
        <row r="27">
          <cell r="A27">
            <v>408550</v>
          </cell>
          <cell r="B27" t="str">
            <v>OTHTX</v>
          </cell>
          <cell r="C27">
            <v>408</v>
          </cell>
          <cell r="D27" t="str">
            <v xml:space="preserve"> Kentucky Highway Use</v>
          </cell>
          <cell r="E27">
            <v>3150</v>
          </cell>
          <cell r="F27">
            <v>-326</v>
          </cell>
          <cell r="G27">
            <v>1226</v>
          </cell>
          <cell r="H27">
            <v>0</v>
          </cell>
          <cell r="I27">
            <v>0</v>
          </cell>
          <cell r="J27">
            <v>253</v>
          </cell>
          <cell r="K27">
            <v>-29</v>
          </cell>
          <cell r="L27">
            <v>0</v>
          </cell>
          <cell r="M27">
            <v>903</v>
          </cell>
          <cell r="N27">
            <v>0</v>
          </cell>
          <cell r="O27">
            <v>0</v>
          </cell>
          <cell r="P27">
            <v>1123</v>
          </cell>
          <cell r="Q27">
            <v>0</v>
          </cell>
        </row>
        <row r="28">
          <cell r="A28">
            <v>408591</v>
          </cell>
          <cell r="B28" t="str">
            <v>OTHTX</v>
          </cell>
          <cell r="C28">
            <v>408</v>
          </cell>
          <cell r="D28" t="str">
            <v xml:space="preserve"> Highway Taxes-Misc States</v>
          </cell>
          <cell r="E28">
            <v>259</v>
          </cell>
          <cell r="F28">
            <v>-54</v>
          </cell>
          <cell r="G28">
            <v>257</v>
          </cell>
          <cell r="H28">
            <v>0</v>
          </cell>
          <cell r="I28">
            <v>0</v>
          </cell>
          <cell r="J28">
            <v>56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408670</v>
          </cell>
          <cell r="B29" t="str">
            <v>OTHTX</v>
          </cell>
          <cell r="C29">
            <v>408</v>
          </cell>
          <cell r="D29" t="str">
            <v xml:space="preserve"> City of Cinti Earned Inc</v>
          </cell>
          <cell r="E29">
            <v>-10840</v>
          </cell>
          <cell r="F29">
            <v>0</v>
          </cell>
          <cell r="G29">
            <v>0</v>
          </cell>
          <cell r="H29">
            <v>0</v>
          </cell>
          <cell r="I29">
            <v>-10840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408740</v>
          </cell>
          <cell r="B30" t="str">
            <v>OTHTX</v>
          </cell>
          <cell r="C30">
            <v>408</v>
          </cell>
          <cell r="D30" t="str">
            <v xml:space="preserve"> Sales and Use Tax Expense</v>
          </cell>
          <cell r="E30">
            <v>305884</v>
          </cell>
          <cell r="F30">
            <v>2285</v>
          </cell>
          <cell r="G30">
            <v>8110</v>
          </cell>
          <cell r="H30">
            <v>8385</v>
          </cell>
          <cell r="I30">
            <v>109562</v>
          </cell>
          <cell r="J30">
            <v>6895</v>
          </cell>
          <cell r="K30">
            <v>17849</v>
          </cell>
          <cell r="L30">
            <v>13398</v>
          </cell>
          <cell r="M30">
            <v>34574</v>
          </cell>
          <cell r="N30">
            <v>75758</v>
          </cell>
          <cell r="O30">
            <v>37724</v>
          </cell>
          <cell r="P30">
            <v>-16670</v>
          </cell>
          <cell r="Q30">
            <v>8014</v>
          </cell>
        </row>
        <row r="31">
          <cell r="A31">
            <v>409060</v>
          </cell>
          <cell r="B31" t="str">
            <v>FIT</v>
          </cell>
          <cell r="C31">
            <v>409</v>
          </cell>
          <cell r="D31" t="str">
            <v xml:space="preserve"> Federal Income Taxes</v>
          </cell>
          <cell r="E31">
            <v>-3333081</v>
          </cell>
          <cell r="F31">
            <v>602194</v>
          </cell>
          <cell r="G31">
            <v>564634</v>
          </cell>
          <cell r="H31">
            <v>-1286698</v>
          </cell>
          <cell r="I31">
            <v>-4078247</v>
          </cell>
          <cell r="J31">
            <v>-293503</v>
          </cell>
          <cell r="K31">
            <v>-172985</v>
          </cell>
          <cell r="L31">
            <v>-336202</v>
          </cell>
          <cell r="M31">
            <v>-1789795</v>
          </cell>
          <cell r="N31">
            <v>-1052377</v>
          </cell>
          <cell r="O31">
            <v>1223368</v>
          </cell>
          <cell r="P31">
            <v>1133892</v>
          </cell>
          <cell r="Q31">
            <v>2152638</v>
          </cell>
        </row>
        <row r="32">
          <cell r="A32">
            <v>409160</v>
          </cell>
          <cell r="B32" t="str">
            <v>FIT</v>
          </cell>
          <cell r="C32">
            <v>409</v>
          </cell>
          <cell r="D32" t="str">
            <v xml:space="preserve"> General Taxes</v>
          </cell>
          <cell r="E32">
            <v>-997118</v>
          </cell>
          <cell r="F32">
            <v>126787</v>
          </cell>
          <cell r="G32">
            <v>145151</v>
          </cell>
          <cell r="H32">
            <v>-548440</v>
          </cell>
          <cell r="I32">
            <v>-843050</v>
          </cell>
          <cell r="J32">
            <v>-15171</v>
          </cell>
          <cell r="K32">
            <v>-12391</v>
          </cell>
          <cell r="L32">
            <v>100086</v>
          </cell>
          <cell r="M32">
            <v>-183961</v>
          </cell>
          <cell r="N32">
            <v>68935</v>
          </cell>
          <cell r="O32">
            <v>30704</v>
          </cell>
          <cell r="P32">
            <v>197641</v>
          </cell>
          <cell r="Q32">
            <v>-63409</v>
          </cell>
        </row>
        <row r="33">
          <cell r="A33">
            <v>409990</v>
          </cell>
          <cell r="B33" t="str">
            <v>FIT</v>
          </cell>
          <cell r="C33">
            <v>409</v>
          </cell>
          <cell r="D33" t="str">
            <v xml:space="preserve"> Taxes Alloc From Serv Co</v>
          </cell>
          <cell r="E33">
            <v>229991</v>
          </cell>
          <cell r="F33">
            <v>0</v>
          </cell>
          <cell r="G33">
            <v>0</v>
          </cell>
          <cell r="H33">
            <v>0</v>
          </cell>
          <cell r="I33">
            <v>176160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53831</v>
          </cell>
          <cell r="P33">
            <v>0</v>
          </cell>
          <cell r="Q33">
            <v>0</v>
          </cell>
        </row>
        <row r="34">
          <cell r="A34">
            <v>410217</v>
          </cell>
          <cell r="B34" t="str">
            <v>FIT</v>
          </cell>
          <cell r="C34">
            <v>410</v>
          </cell>
          <cell r="D34" t="str">
            <v xml:space="preserve"> Def FIT - MGP Haz Cleanup</v>
          </cell>
          <cell r="E34">
            <v>-249692</v>
          </cell>
          <cell r="F34">
            <v>226</v>
          </cell>
          <cell r="G34">
            <v>118</v>
          </cell>
          <cell r="H34">
            <v>-250108</v>
          </cell>
          <cell r="I34">
            <v>0</v>
          </cell>
          <cell r="J34">
            <v>0</v>
          </cell>
          <cell r="K34">
            <v>0</v>
          </cell>
          <cell r="L34">
            <v>72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/>
        </row>
        <row r="35">
          <cell r="A35">
            <v>410060</v>
          </cell>
          <cell r="B35" t="str">
            <v>FIT</v>
          </cell>
          <cell r="C35">
            <v>410</v>
          </cell>
          <cell r="D35" t="str">
            <v xml:space="preserve"> Federal Income Tax</v>
          </cell>
          <cell r="E35">
            <v>1513101</v>
          </cell>
          <cell r="F35">
            <v>155749</v>
          </cell>
          <cell r="G35">
            <v>108201</v>
          </cell>
          <cell r="H35">
            <v>1076426</v>
          </cell>
          <cell r="I35">
            <v>917635</v>
          </cell>
          <cell r="J35">
            <v>382379</v>
          </cell>
          <cell r="K35">
            <v>377473</v>
          </cell>
          <cell r="L35">
            <v>431650</v>
          </cell>
          <cell r="M35">
            <v>422279</v>
          </cell>
          <cell r="N35">
            <v>406667</v>
          </cell>
          <cell r="O35">
            <v>418125</v>
          </cell>
          <cell r="P35">
            <v>396303</v>
          </cell>
          <cell r="Q35">
            <v>-3579786</v>
          </cell>
        </row>
        <row r="36">
          <cell r="A36">
            <v>410511</v>
          </cell>
          <cell r="B36" t="str">
            <v>FIT</v>
          </cell>
          <cell r="C36">
            <v>410</v>
          </cell>
          <cell r="D36" t="str">
            <v xml:space="preserve"> Def FIT - Non-Cash Ovhd</v>
          </cell>
          <cell r="E36">
            <v>10167</v>
          </cell>
          <cell r="F36">
            <v>0</v>
          </cell>
          <cell r="G36">
            <v>0</v>
          </cell>
          <cell r="H36">
            <v>0</v>
          </cell>
          <cell r="I36">
            <v>8109</v>
          </cell>
          <cell r="J36">
            <v>676</v>
          </cell>
          <cell r="K36">
            <v>676</v>
          </cell>
          <cell r="L36">
            <v>706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410513</v>
          </cell>
          <cell r="B37" t="str">
            <v>FIT</v>
          </cell>
          <cell r="C37">
            <v>410</v>
          </cell>
          <cell r="D37" t="str">
            <v xml:space="preserve"> Def FIT - Plant Misc</v>
          </cell>
          <cell r="E37">
            <v>-46955</v>
          </cell>
          <cell r="F37">
            <v>0</v>
          </cell>
          <cell r="G37">
            <v>0</v>
          </cell>
          <cell r="H37">
            <v>0</v>
          </cell>
          <cell r="I37">
            <v>-37450</v>
          </cell>
          <cell r="J37">
            <v>-3121</v>
          </cell>
          <cell r="K37">
            <v>-3121</v>
          </cell>
          <cell r="L37">
            <v>-3263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410160</v>
          </cell>
          <cell r="B38" t="str">
            <v>FIT</v>
          </cell>
          <cell r="C38">
            <v>410</v>
          </cell>
          <cell r="D38" t="str">
            <v xml:space="preserve"> State Income Tax</v>
          </cell>
          <cell r="E38">
            <v>235311</v>
          </cell>
          <cell r="F38">
            <v>24048</v>
          </cell>
          <cell r="G38">
            <v>11814</v>
          </cell>
          <cell r="H38">
            <v>451868</v>
          </cell>
          <cell r="I38">
            <v>9889</v>
          </cell>
          <cell r="J38">
            <v>57960</v>
          </cell>
          <cell r="K38">
            <v>56694</v>
          </cell>
          <cell r="L38">
            <v>39397</v>
          </cell>
          <cell r="M38">
            <v>56446</v>
          </cell>
          <cell r="N38">
            <v>53094</v>
          </cell>
          <cell r="O38">
            <v>60958</v>
          </cell>
          <cell r="P38">
            <v>50868</v>
          </cell>
          <cell r="Q38">
            <v>-637725</v>
          </cell>
        </row>
        <row r="39">
          <cell r="A39">
            <v>410521</v>
          </cell>
          <cell r="B39" t="str">
            <v>FIT</v>
          </cell>
          <cell r="C39">
            <v>410</v>
          </cell>
          <cell r="D39" t="str">
            <v xml:space="preserve"> Def SIT - Non-Cash Ovhd</v>
          </cell>
          <cell r="E39">
            <v>2567</v>
          </cell>
          <cell r="F39">
            <v>0</v>
          </cell>
          <cell r="G39">
            <v>0</v>
          </cell>
          <cell r="H39">
            <v>0</v>
          </cell>
          <cell r="I39">
            <v>2118</v>
          </cell>
          <cell r="J39">
            <v>177</v>
          </cell>
          <cell r="K39">
            <v>177</v>
          </cell>
          <cell r="L39">
            <v>95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410523</v>
          </cell>
          <cell r="B40" t="str">
            <v>FIT</v>
          </cell>
          <cell r="C40">
            <v>410</v>
          </cell>
          <cell r="D40" t="str">
            <v xml:space="preserve"> Def SIT - Plant Misc</v>
          </cell>
          <cell r="E40">
            <v>-6162</v>
          </cell>
          <cell r="F40">
            <v>0</v>
          </cell>
          <cell r="G40">
            <v>0</v>
          </cell>
          <cell r="H40">
            <v>0</v>
          </cell>
          <cell r="I40">
            <v>-5085</v>
          </cell>
          <cell r="J40">
            <v>-424</v>
          </cell>
          <cell r="K40">
            <v>-424</v>
          </cell>
          <cell r="L40">
            <v>-229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410717</v>
          </cell>
          <cell r="B41" t="str">
            <v>FIT</v>
          </cell>
          <cell r="C41">
            <v>410</v>
          </cell>
          <cell r="D41" t="str">
            <v xml:space="preserve"> Def Scnit - MGP Hazard Cleanup</v>
          </cell>
          <cell r="E41">
            <v>-62423</v>
          </cell>
          <cell r="F41">
            <v>58</v>
          </cell>
          <cell r="G41">
            <v>30</v>
          </cell>
          <cell r="H41">
            <v>-62526</v>
          </cell>
          <cell r="I41">
            <v>0</v>
          </cell>
          <cell r="J41">
            <v>0</v>
          </cell>
          <cell r="K41">
            <v>0</v>
          </cell>
          <cell r="L41">
            <v>15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/>
        </row>
        <row r="42">
          <cell r="A42">
            <v>410990</v>
          </cell>
          <cell r="B42" t="str">
            <v>FIT</v>
          </cell>
          <cell r="C42">
            <v>410</v>
          </cell>
          <cell r="D42" t="str">
            <v xml:space="preserve"> Taxes Alloc From Serv Co</v>
          </cell>
          <cell r="E42">
            <v>37292</v>
          </cell>
          <cell r="F42">
            <v>0</v>
          </cell>
          <cell r="G42">
            <v>0</v>
          </cell>
          <cell r="H42">
            <v>0</v>
          </cell>
          <cell r="I42">
            <v>-25561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62853</v>
          </cell>
          <cell r="P42">
            <v>0</v>
          </cell>
          <cell r="Q42">
            <v>0</v>
          </cell>
        </row>
        <row r="43">
          <cell r="A43">
            <v>410999</v>
          </cell>
          <cell r="B43" t="str">
            <v>FIT</v>
          </cell>
          <cell r="C43">
            <v>410</v>
          </cell>
          <cell r="D43" t="str">
            <v xml:space="preserve"> Def SIT- St Combine Rate Chg</v>
          </cell>
          <cell r="E43">
            <v>-6143</v>
          </cell>
          <cell r="F43">
            <v>0</v>
          </cell>
          <cell r="G43">
            <v>0</v>
          </cell>
          <cell r="H43">
            <v>-6143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411060</v>
          </cell>
          <cell r="B44" t="str">
            <v>FIT</v>
          </cell>
          <cell r="C44">
            <v>411</v>
          </cell>
          <cell r="D44" t="str">
            <v xml:space="preserve"> Federal Income Tax</v>
          </cell>
          <cell r="E44">
            <v>-1447951</v>
          </cell>
          <cell r="F44">
            <v>-74628</v>
          </cell>
          <cell r="G44">
            <v>-395124</v>
          </cell>
          <cell r="H44">
            <v>855026</v>
          </cell>
          <cell r="I44">
            <v>-123720</v>
          </cell>
          <cell r="J44">
            <v>-167030</v>
          </cell>
          <cell r="K44">
            <v>-161782</v>
          </cell>
          <cell r="L44">
            <v>-230086</v>
          </cell>
          <cell r="M44">
            <v>-376145</v>
          </cell>
          <cell r="N44">
            <v>145309</v>
          </cell>
          <cell r="O44">
            <v>128872</v>
          </cell>
          <cell r="P44">
            <v>-270943</v>
          </cell>
          <cell r="Q44">
            <v>-777700</v>
          </cell>
        </row>
        <row r="45">
          <cell r="A45">
            <v>411065</v>
          </cell>
          <cell r="B45" t="str">
            <v>FIT</v>
          </cell>
          <cell r="C45">
            <v>411</v>
          </cell>
          <cell r="D45" t="str">
            <v xml:space="preserve"> Deferred FIT Credit - ITC Amortization</v>
          </cell>
          <cell r="E45">
            <v>-58816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-58816</v>
          </cell>
          <cell r="P45">
            <v>0</v>
          </cell>
          <cell r="Q45">
            <v>0</v>
          </cell>
        </row>
        <row r="46">
          <cell r="A46">
            <v>411160</v>
          </cell>
          <cell r="B46" t="str">
            <v>FIT</v>
          </cell>
          <cell r="C46">
            <v>411</v>
          </cell>
          <cell r="D46" t="str">
            <v xml:space="preserve"> State Income Tax</v>
          </cell>
          <cell r="E46">
            <v>-416215</v>
          </cell>
          <cell r="F46">
            <v>-10007</v>
          </cell>
          <cell r="G46">
            <v>-92451</v>
          </cell>
          <cell r="H46">
            <v>163052</v>
          </cell>
          <cell r="I46">
            <v>-67608</v>
          </cell>
          <cell r="J46">
            <v>-40826</v>
          </cell>
          <cell r="K46">
            <v>-39476</v>
          </cell>
          <cell r="L46">
            <v>-42813</v>
          </cell>
          <cell r="M46">
            <v>-84930</v>
          </cell>
          <cell r="N46">
            <v>30196</v>
          </cell>
          <cell r="O46">
            <v>20200</v>
          </cell>
          <cell r="P46">
            <v>-59184</v>
          </cell>
          <cell r="Q46">
            <v>-192368</v>
          </cell>
        </row>
        <row r="47">
          <cell r="A47">
            <v>411530</v>
          </cell>
          <cell r="B47" t="str">
            <v>FIT</v>
          </cell>
          <cell r="C47">
            <v>411</v>
          </cell>
          <cell r="D47" t="str">
            <v xml:space="preserve"> Amortization of ITC</v>
          </cell>
          <cell r="E47">
            <v>-162512</v>
          </cell>
          <cell r="F47">
            <v>-14895</v>
          </cell>
          <cell r="G47">
            <v>-14895</v>
          </cell>
          <cell r="H47">
            <v>-14895</v>
          </cell>
          <cell r="I47">
            <v>-14899</v>
          </cell>
          <cell r="J47">
            <v>-14895</v>
          </cell>
          <cell r="K47">
            <v>-14513</v>
          </cell>
          <cell r="L47">
            <v>0</v>
          </cell>
          <cell r="M47">
            <v>-14704</v>
          </cell>
          <cell r="N47">
            <v>-14704</v>
          </cell>
          <cell r="O47">
            <v>-14704</v>
          </cell>
          <cell r="P47">
            <v>-14704</v>
          </cell>
          <cell r="Q47">
            <v>-14704</v>
          </cell>
        </row>
        <row r="48">
          <cell r="A48">
            <v>411845</v>
          </cell>
          <cell r="B48" t="str">
            <v>REV</v>
          </cell>
          <cell r="C48">
            <v>411</v>
          </cell>
          <cell r="D48" t="str">
            <v xml:space="preserve"> NOx Cmp Sale Prcds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411846</v>
          </cell>
          <cell r="B49" t="str">
            <v>EA</v>
          </cell>
          <cell r="C49">
            <v>411</v>
          </cell>
          <cell r="D49" t="str">
            <v xml:space="preserve"> NOx Cmp Sale Cost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411847</v>
          </cell>
          <cell r="B50" t="str">
            <v>REV</v>
          </cell>
          <cell r="C50">
            <v>411</v>
          </cell>
          <cell r="D50" t="str">
            <v xml:space="preserve"> SO2 Cmp Sale Prcds- Non-Native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411848</v>
          </cell>
          <cell r="B51" t="str">
            <v>EA</v>
          </cell>
          <cell r="C51">
            <v>411</v>
          </cell>
          <cell r="D51" t="str">
            <v xml:space="preserve"> SO2 Cmp Sale Cost- Non-Native 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411990</v>
          </cell>
          <cell r="B52" t="str">
            <v>FIT</v>
          </cell>
          <cell r="C52">
            <v>411</v>
          </cell>
          <cell r="D52" t="str">
            <v xml:space="preserve"> Taxes Alloc From Serv Co</v>
          </cell>
          <cell r="E52">
            <v>-322976</v>
          </cell>
          <cell r="F52">
            <v>0</v>
          </cell>
          <cell r="G52">
            <v>0</v>
          </cell>
          <cell r="H52">
            <v>0</v>
          </cell>
          <cell r="I52">
            <v>-273884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-49092</v>
          </cell>
          <cell r="P52">
            <v>0</v>
          </cell>
          <cell r="Q52">
            <v>0</v>
          </cell>
        </row>
        <row r="53">
          <cell r="A53">
            <v>440500</v>
          </cell>
          <cell r="B53" t="str">
            <v>REV</v>
          </cell>
          <cell r="C53">
            <v>440</v>
          </cell>
          <cell r="D53" t="str">
            <v xml:space="preserve"> Rev Residential - General</v>
          </cell>
          <cell r="E53">
            <v>76214734</v>
          </cell>
          <cell r="F53">
            <v>8505022</v>
          </cell>
          <cell r="G53">
            <v>6099467</v>
          </cell>
          <cell r="H53">
            <v>5689980</v>
          </cell>
          <cell r="I53">
            <v>7565451</v>
          </cell>
          <cell r="J53">
            <v>6511395</v>
          </cell>
          <cell r="K53">
            <v>5741067</v>
          </cell>
          <cell r="L53">
            <v>5472904</v>
          </cell>
          <cell r="M53">
            <v>4686091</v>
          </cell>
          <cell r="N53">
            <v>4225491</v>
          </cell>
          <cell r="O53">
            <v>5599227</v>
          </cell>
          <cell r="P53">
            <v>7823882</v>
          </cell>
          <cell r="Q53">
            <v>8294757</v>
          </cell>
        </row>
        <row r="54">
          <cell r="A54">
            <v>440510</v>
          </cell>
          <cell r="B54" t="str">
            <v>REV</v>
          </cell>
          <cell r="C54">
            <v>440</v>
          </cell>
          <cell r="D54" t="str">
            <v xml:space="preserve"> Rev Residential - Unbilled</v>
          </cell>
          <cell r="E54">
            <v>722000</v>
          </cell>
          <cell r="F54">
            <v>-1127000</v>
          </cell>
          <cell r="G54">
            <v>-554000</v>
          </cell>
          <cell r="H54">
            <v>460000</v>
          </cell>
          <cell r="I54">
            <v>1357000</v>
          </cell>
          <cell r="J54">
            <v>-880000</v>
          </cell>
          <cell r="K54">
            <v>-830000</v>
          </cell>
          <cell r="L54">
            <v>-117000</v>
          </cell>
          <cell r="M54">
            <v>-486000</v>
          </cell>
          <cell r="N54">
            <v>245000</v>
          </cell>
          <cell r="O54">
            <v>1943000</v>
          </cell>
          <cell r="P54">
            <v>607000</v>
          </cell>
          <cell r="Q54">
            <v>104000</v>
          </cell>
        </row>
        <row r="55">
          <cell r="A55">
            <v>440601</v>
          </cell>
          <cell r="B55" t="str">
            <v>REV</v>
          </cell>
          <cell r="C55">
            <v>440</v>
          </cell>
          <cell r="D55" t="str">
            <v xml:space="preserve"> Res Base Fuel</v>
          </cell>
          <cell r="E55">
            <v>19231568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2851088</v>
          </cell>
          <cell r="K55">
            <v>2437354</v>
          </cell>
          <cell r="L55">
            <v>2286544</v>
          </cell>
          <cell r="M55">
            <v>1861858</v>
          </cell>
          <cell r="N55">
            <v>1623528</v>
          </cell>
          <cell r="O55">
            <v>2080556</v>
          </cell>
          <cell r="P55">
            <v>2952667</v>
          </cell>
          <cell r="Q55">
            <v>3137973</v>
          </cell>
        </row>
        <row r="56">
          <cell r="A56">
            <v>440602</v>
          </cell>
          <cell r="B56" t="str">
            <v>REV</v>
          </cell>
          <cell r="C56">
            <v>440</v>
          </cell>
          <cell r="D56" t="str">
            <v xml:space="preserve"> Res Fuel Clause</v>
          </cell>
          <cell r="E56">
            <v>-2567572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-388080</v>
          </cell>
          <cell r="K56">
            <v>-326857</v>
          </cell>
          <cell r="L56">
            <v>-305622</v>
          </cell>
          <cell r="M56">
            <v>-248371</v>
          </cell>
          <cell r="N56">
            <v>-216179</v>
          </cell>
          <cell r="O56">
            <v>-275895</v>
          </cell>
          <cell r="P56">
            <v>-391198</v>
          </cell>
          <cell r="Q56">
            <v>-415370</v>
          </cell>
        </row>
        <row r="57">
          <cell r="A57">
            <v>440603</v>
          </cell>
          <cell r="B57" t="str">
            <v>REV</v>
          </cell>
          <cell r="C57">
            <v>440</v>
          </cell>
          <cell r="D57" t="str">
            <v xml:space="preserve"> Res DSM</v>
          </cell>
          <cell r="E57">
            <v>1635767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206643</v>
          </cell>
          <cell r="K57">
            <v>172160</v>
          </cell>
          <cell r="L57">
            <v>206112</v>
          </cell>
          <cell r="M57">
            <v>167724</v>
          </cell>
          <cell r="N57">
            <v>146369</v>
          </cell>
          <cell r="O57">
            <v>187434</v>
          </cell>
          <cell r="P57">
            <v>266352</v>
          </cell>
          <cell r="Q57">
            <v>282973</v>
          </cell>
        </row>
        <row r="58">
          <cell r="A58">
            <v>442500</v>
          </cell>
          <cell r="B58" t="str">
            <v>REV</v>
          </cell>
          <cell r="C58">
            <v>442</v>
          </cell>
          <cell r="D58" t="str">
            <v xml:space="preserve"> Rev Commercial - General</v>
          </cell>
          <cell r="E58">
            <v>64210641</v>
          </cell>
          <cell r="F58">
            <v>7416230</v>
          </cell>
          <cell r="G58">
            <v>6253128</v>
          </cell>
          <cell r="H58">
            <v>5874884</v>
          </cell>
          <cell r="I58">
            <v>6334897</v>
          </cell>
          <cell r="J58">
            <v>4774395</v>
          </cell>
          <cell r="K58">
            <v>4510056</v>
          </cell>
          <cell r="L58">
            <v>4519300</v>
          </cell>
          <cell r="M58">
            <v>4398769</v>
          </cell>
          <cell r="N58">
            <v>4375562</v>
          </cell>
          <cell r="O58">
            <v>5020802</v>
          </cell>
          <cell r="P58">
            <v>5423204</v>
          </cell>
          <cell r="Q58">
            <v>5309414</v>
          </cell>
        </row>
        <row r="59">
          <cell r="A59">
            <v>442510</v>
          </cell>
          <cell r="B59" t="str">
            <v>REV</v>
          </cell>
          <cell r="C59">
            <v>442</v>
          </cell>
          <cell r="D59" t="str">
            <v xml:space="preserve"> Rev Commercial - Unbilled</v>
          </cell>
          <cell r="E59">
            <v>91000</v>
          </cell>
          <cell r="F59">
            <v>-385000</v>
          </cell>
          <cell r="G59">
            <v>-65000</v>
          </cell>
          <cell r="H59">
            <v>-201000</v>
          </cell>
          <cell r="I59">
            <v>52000</v>
          </cell>
          <cell r="J59">
            <v>-380000</v>
          </cell>
          <cell r="K59">
            <v>-312000</v>
          </cell>
          <cell r="L59">
            <v>193000</v>
          </cell>
          <cell r="M59">
            <v>-136000</v>
          </cell>
          <cell r="N59">
            <v>495000</v>
          </cell>
          <cell r="O59">
            <v>349000</v>
          </cell>
          <cell r="P59">
            <v>146000</v>
          </cell>
          <cell r="Q59">
            <v>335000</v>
          </cell>
        </row>
        <row r="60">
          <cell r="A60">
            <v>442550</v>
          </cell>
          <cell r="B60" t="str">
            <v>REV</v>
          </cell>
          <cell r="C60">
            <v>442</v>
          </cell>
          <cell r="D60" t="str">
            <v xml:space="preserve"> Rev Industrial - General</v>
          </cell>
          <cell r="E60">
            <v>31158478</v>
          </cell>
          <cell r="F60">
            <v>3589891</v>
          </cell>
          <cell r="G60">
            <v>3186202</v>
          </cell>
          <cell r="H60">
            <v>3044541</v>
          </cell>
          <cell r="I60">
            <v>3167858</v>
          </cell>
          <cell r="J60">
            <v>2046140</v>
          </cell>
          <cell r="K60">
            <v>2068928</v>
          </cell>
          <cell r="L60">
            <v>2053390</v>
          </cell>
          <cell r="M60">
            <v>2106957</v>
          </cell>
          <cell r="N60">
            <v>2124261</v>
          </cell>
          <cell r="O60">
            <v>2463990</v>
          </cell>
          <cell r="P60">
            <v>2587611</v>
          </cell>
          <cell r="Q60">
            <v>2718709</v>
          </cell>
        </row>
        <row r="61">
          <cell r="A61">
            <v>442560</v>
          </cell>
          <cell r="B61" t="str">
            <v>REV</v>
          </cell>
          <cell r="C61">
            <v>442</v>
          </cell>
          <cell r="D61" t="str">
            <v xml:space="preserve"> Rev Industrial - Unbilled</v>
          </cell>
          <cell r="E61">
            <v>138000</v>
          </cell>
          <cell r="F61">
            <v>-255000</v>
          </cell>
          <cell r="G61">
            <v>-21000</v>
          </cell>
          <cell r="H61">
            <v>-22000</v>
          </cell>
          <cell r="I61">
            <v>-1000</v>
          </cell>
          <cell r="J61">
            <v>-300000</v>
          </cell>
          <cell r="K61">
            <v>-133000</v>
          </cell>
          <cell r="L61">
            <v>160000</v>
          </cell>
          <cell r="M61">
            <v>-14000</v>
          </cell>
          <cell r="N61">
            <v>282000</v>
          </cell>
          <cell r="O61">
            <v>81000</v>
          </cell>
          <cell r="P61">
            <v>132000</v>
          </cell>
          <cell r="Q61">
            <v>229000</v>
          </cell>
        </row>
        <row r="62">
          <cell r="A62">
            <v>442601</v>
          </cell>
          <cell r="B62" t="str">
            <v>REV</v>
          </cell>
          <cell r="C62">
            <v>442</v>
          </cell>
          <cell r="D62" t="str">
            <v xml:space="preserve"> Com Base Fuel</v>
          </cell>
          <cell r="E62">
            <v>17230258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2233955</v>
          </cell>
          <cell r="K62">
            <v>2017417</v>
          </cell>
          <cell r="L62">
            <v>2011858</v>
          </cell>
          <cell r="M62">
            <v>1957239</v>
          </cell>
          <cell r="N62">
            <v>1932233</v>
          </cell>
          <cell r="O62">
            <v>2246624</v>
          </cell>
          <cell r="P62">
            <v>2481467</v>
          </cell>
          <cell r="Q62">
            <v>2349465</v>
          </cell>
        </row>
        <row r="63">
          <cell r="A63">
            <v>442602</v>
          </cell>
          <cell r="B63" t="str">
            <v>REV</v>
          </cell>
          <cell r="C63">
            <v>442</v>
          </cell>
          <cell r="D63" t="str">
            <v xml:space="preserve"> Com Fuel Clause</v>
          </cell>
          <cell r="E63">
            <v>-2275224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-283713</v>
          </cell>
          <cell r="K63">
            <v>-262439</v>
          </cell>
          <cell r="L63">
            <v>-305622</v>
          </cell>
          <cell r="M63">
            <v>-254839</v>
          </cell>
          <cell r="N63">
            <v>-251833</v>
          </cell>
          <cell r="O63">
            <v>-292626</v>
          </cell>
          <cell r="P63">
            <v>-323134</v>
          </cell>
          <cell r="Q63">
            <v>-301018</v>
          </cell>
        </row>
        <row r="64">
          <cell r="A64">
            <v>442603</v>
          </cell>
          <cell r="B64" t="str">
            <v>REV</v>
          </cell>
          <cell r="C64">
            <v>442</v>
          </cell>
          <cell r="D64" t="str">
            <v xml:space="preserve"> Com DSM</v>
          </cell>
          <cell r="E64">
            <v>-283826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-44645</v>
          </cell>
          <cell r="K64">
            <v>-38988</v>
          </cell>
          <cell r="L64">
            <v>-30659</v>
          </cell>
          <cell r="M64">
            <v>-29788</v>
          </cell>
          <cell r="N64">
            <v>-29628</v>
          </cell>
          <cell r="O64">
            <v>-34849</v>
          </cell>
          <cell r="P64">
            <v>-38874</v>
          </cell>
          <cell r="Q64">
            <v>-36395</v>
          </cell>
        </row>
        <row r="65">
          <cell r="A65">
            <v>442651</v>
          </cell>
          <cell r="B65" t="str">
            <v>REV</v>
          </cell>
          <cell r="C65">
            <v>442</v>
          </cell>
          <cell r="D65" t="str">
            <v xml:space="preserve"> Ind Base Fuel</v>
          </cell>
          <cell r="E65">
            <v>9846889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1161868</v>
          </cell>
          <cell r="K65">
            <v>1190508</v>
          </cell>
          <cell r="L65">
            <v>1194912</v>
          </cell>
          <cell r="M65">
            <v>1173006</v>
          </cell>
          <cell r="N65">
            <v>1161392</v>
          </cell>
          <cell r="O65">
            <v>1292716</v>
          </cell>
          <cell r="P65">
            <v>1300573</v>
          </cell>
          <cell r="Q65">
            <v>1371914</v>
          </cell>
        </row>
        <row r="66">
          <cell r="A66">
            <v>442652</v>
          </cell>
          <cell r="B66" t="str">
            <v>REV</v>
          </cell>
          <cell r="C66">
            <v>442</v>
          </cell>
          <cell r="D66" t="str">
            <v xml:space="preserve"> Ind Fuel Clause</v>
          </cell>
          <cell r="E66">
            <v>-1223320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-144692</v>
          </cell>
          <cell r="K66">
            <v>-147118</v>
          </cell>
          <cell r="L66">
            <v>-148427</v>
          </cell>
          <cell r="M66">
            <v>-146108</v>
          </cell>
          <cell r="N66">
            <v>-144954</v>
          </cell>
          <cell r="O66">
            <v>-158564</v>
          </cell>
          <cell r="P66">
            <v>-161911</v>
          </cell>
          <cell r="Q66">
            <v>-171546</v>
          </cell>
        </row>
        <row r="67">
          <cell r="A67">
            <v>442653</v>
          </cell>
          <cell r="B67" t="str">
            <v>REV</v>
          </cell>
          <cell r="C67">
            <v>442</v>
          </cell>
          <cell r="D67" t="str">
            <v xml:space="preserve"> Ind DSM</v>
          </cell>
          <cell r="E67">
            <v>-148400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-21594</v>
          </cell>
          <cell r="K67">
            <v>-20416</v>
          </cell>
          <cell r="L67">
            <v>-16690</v>
          </cell>
          <cell r="M67">
            <v>-16697</v>
          </cell>
          <cell r="N67">
            <v>-16457</v>
          </cell>
          <cell r="O67">
            <v>-18330</v>
          </cell>
          <cell r="P67">
            <v>-18652</v>
          </cell>
          <cell r="Q67">
            <v>-19564</v>
          </cell>
        </row>
        <row r="68">
          <cell r="A68">
            <v>444500</v>
          </cell>
          <cell r="B68" t="str">
            <v>REV</v>
          </cell>
          <cell r="C68">
            <v>444</v>
          </cell>
          <cell r="D68" t="str">
            <v xml:space="preserve"> Public St &amp; Highway Lighting</v>
          </cell>
          <cell r="E68">
            <v>1369064</v>
          </cell>
          <cell r="F68">
            <v>133958</v>
          </cell>
          <cell r="G68">
            <v>130087</v>
          </cell>
          <cell r="H68">
            <v>125231</v>
          </cell>
          <cell r="I68">
            <v>125311</v>
          </cell>
          <cell r="J68">
            <v>101187</v>
          </cell>
          <cell r="K68">
            <v>99692</v>
          </cell>
          <cell r="L68">
            <v>160859</v>
          </cell>
          <cell r="M68">
            <v>99353</v>
          </cell>
          <cell r="N68">
            <v>98727</v>
          </cell>
          <cell r="O68">
            <v>98256</v>
          </cell>
          <cell r="P68">
            <v>98110</v>
          </cell>
          <cell r="Q68">
            <v>98293</v>
          </cell>
        </row>
        <row r="69">
          <cell r="A69">
            <v>444601</v>
          </cell>
          <cell r="B69" t="str">
            <v>REV</v>
          </cell>
          <cell r="C69">
            <v>444</v>
          </cell>
          <cell r="D69" t="str">
            <v xml:space="preserve"> SL Base Fuel</v>
          </cell>
          <cell r="E69">
            <v>242550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31602</v>
          </cell>
          <cell r="K69">
            <v>30246</v>
          </cell>
          <cell r="L69">
            <v>32205</v>
          </cell>
          <cell r="M69">
            <v>30004</v>
          </cell>
          <cell r="N69">
            <v>29740</v>
          </cell>
          <cell r="O69">
            <v>29595</v>
          </cell>
          <cell r="P69">
            <v>29546</v>
          </cell>
          <cell r="Q69">
            <v>29612</v>
          </cell>
        </row>
        <row r="70">
          <cell r="A70">
            <v>444602</v>
          </cell>
          <cell r="B70" t="str">
            <v>REV</v>
          </cell>
          <cell r="C70">
            <v>444</v>
          </cell>
          <cell r="D70" t="str">
            <v xml:space="preserve"> SL Fuel Clause</v>
          </cell>
          <cell r="E70">
            <v>-31872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-4122</v>
          </cell>
          <cell r="K70">
            <v>-4015</v>
          </cell>
          <cell r="L70">
            <v>-4022</v>
          </cell>
          <cell r="M70">
            <v>-3983</v>
          </cell>
          <cell r="N70">
            <v>-3948</v>
          </cell>
          <cell r="O70">
            <v>-3929</v>
          </cell>
          <cell r="P70">
            <v>-3922</v>
          </cell>
          <cell r="Q70">
            <v>-3931</v>
          </cell>
        </row>
        <row r="71">
          <cell r="A71">
            <v>444603</v>
          </cell>
          <cell r="B71" t="str">
            <v>REV</v>
          </cell>
          <cell r="C71">
            <v>444</v>
          </cell>
          <cell r="D71" t="str">
            <v xml:space="preserve"> SL DSM</v>
          </cell>
          <cell r="E71">
            <v>-56703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-54</v>
          </cell>
          <cell r="K71">
            <v>-47</v>
          </cell>
          <cell r="L71">
            <v>-56463</v>
          </cell>
          <cell r="M71">
            <v>-33</v>
          </cell>
          <cell r="N71">
            <v>-29</v>
          </cell>
          <cell r="O71">
            <v>-26</v>
          </cell>
          <cell r="P71">
            <v>-25</v>
          </cell>
          <cell r="Q71">
            <v>-26</v>
          </cell>
        </row>
        <row r="72">
          <cell r="A72">
            <v>445500</v>
          </cell>
          <cell r="B72" t="str">
            <v>REV</v>
          </cell>
          <cell r="C72">
            <v>445</v>
          </cell>
          <cell r="D72" t="str">
            <v xml:space="preserve"> Sales Pub Authority Muni Pump</v>
          </cell>
          <cell r="E72">
            <v>214070</v>
          </cell>
          <cell r="F72">
            <v>18276</v>
          </cell>
          <cell r="G72">
            <v>18454</v>
          </cell>
          <cell r="H72">
            <v>18060</v>
          </cell>
          <cell r="I72">
            <v>19537</v>
          </cell>
          <cell r="J72">
            <v>28757</v>
          </cell>
          <cell r="K72">
            <v>23464</v>
          </cell>
          <cell r="L72">
            <v>21839</v>
          </cell>
          <cell r="M72">
            <v>14778</v>
          </cell>
          <cell r="N72">
            <v>12381</v>
          </cell>
          <cell r="O72">
            <v>11944</v>
          </cell>
          <cell r="P72">
            <v>13458</v>
          </cell>
          <cell r="Q72">
            <v>13122</v>
          </cell>
        </row>
        <row r="73">
          <cell r="A73">
            <v>445510</v>
          </cell>
          <cell r="B73" t="str">
            <v>REV</v>
          </cell>
          <cell r="C73">
            <v>445</v>
          </cell>
          <cell r="D73" t="str">
            <v xml:space="preserve"> Sales Public Authority Other</v>
          </cell>
          <cell r="E73">
            <v>13420264</v>
          </cell>
          <cell r="F73">
            <v>1511242</v>
          </cell>
          <cell r="G73">
            <v>1319971</v>
          </cell>
          <cell r="H73">
            <v>1356169</v>
          </cell>
          <cell r="I73">
            <v>1342068</v>
          </cell>
          <cell r="J73">
            <v>936517</v>
          </cell>
          <cell r="K73">
            <v>908442</v>
          </cell>
          <cell r="L73">
            <v>904855</v>
          </cell>
          <cell r="M73">
            <v>912734</v>
          </cell>
          <cell r="N73">
            <v>939621</v>
          </cell>
          <cell r="O73">
            <v>1011163</v>
          </cell>
          <cell r="P73">
            <v>1027904</v>
          </cell>
          <cell r="Q73">
            <v>1249578</v>
          </cell>
        </row>
        <row r="74">
          <cell r="A74">
            <v>445520</v>
          </cell>
          <cell r="B74" t="str">
            <v>REV</v>
          </cell>
          <cell r="C74">
            <v>445</v>
          </cell>
          <cell r="D74" t="str">
            <v xml:space="preserve"> Sales Public Authority - Unbilled</v>
          </cell>
          <cell r="E74">
            <v>61000</v>
          </cell>
          <cell r="F74">
            <v>-43000</v>
          </cell>
          <cell r="G74">
            <v>-33000</v>
          </cell>
          <cell r="H74">
            <v>-52000</v>
          </cell>
          <cell r="I74">
            <v>3000</v>
          </cell>
          <cell r="J74">
            <v>-121000</v>
          </cell>
          <cell r="K74">
            <v>-60000</v>
          </cell>
          <cell r="L74">
            <v>67000</v>
          </cell>
          <cell r="M74">
            <v>-48000</v>
          </cell>
          <cell r="N74">
            <v>150000</v>
          </cell>
          <cell r="O74">
            <v>82000</v>
          </cell>
          <cell r="P74">
            <v>9000</v>
          </cell>
          <cell r="Q74">
            <v>107000</v>
          </cell>
        </row>
        <row r="75">
          <cell r="A75">
            <v>445601</v>
          </cell>
          <cell r="B75" t="str">
            <v>REV</v>
          </cell>
          <cell r="C75">
            <v>445</v>
          </cell>
          <cell r="D75" t="str">
            <v xml:space="preserve"> OPA Base Fuel</v>
          </cell>
          <cell r="E75">
            <v>3895344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492588</v>
          </cell>
          <cell r="K75">
            <v>456048</v>
          </cell>
          <cell r="L75">
            <v>458368</v>
          </cell>
          <cell r="M75">
            <v>442501</v>
          </cell>
          <cell r="N75">
            <v>454540</v>
          </cell>
          <cell r="O75">
            <v>481426</v>
          </cell>
          <cell r="P75">
            <v>516468</v>
          </cell>
          <cell r="Q75">
            <v>593405</v>
          </cell>
        </row>
        <row r="76">
          <cell r="A76">
            <v>445602</v>
          </cell>
          <cell r="B76" t="str">
            <v>REV</v>
          </cell>
          <cell r="C76">
            <v>445</v>
          </cell>
          <cell r="D76" t="str">
            <v xml:space="preserve"> OPA Fuel Clause</v>
          </cell>
          <cell r="E76">
            <v>-478609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-55909</v>
          </cell>
          <cell r="K76">
            <v>-52645</v>
          </cell>
          <cell r="L76">
            <v>-56463</v>
          </cell>
          <cell r="M76">
            <v>-55625</v>
          </cell>
          <cell r="N76">
            <v>-56590</v>
          </cell>
          <cell r="O76">
            <v>-60093</v>
          </cell>
          <cell r="P76">
            <v>-66054</v>
          </cell>
          <cell r="Q76">
            <v>-75230</v>
          </cell>
        </row>
        <row r="77">
          <cell r="A77">
            <v>445603</v>
          </cell>
          <cell r="B77" t="str">
            <v>REV</v>
          </cell>
          <cell r="C77">
            <v>445</v>
          </cell>
          <cell r="D77" t="str">
            <v xml:space="preserve"> OPA DSM</v>
          </cell>
          <cell r="E77">
            <v>-57642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-9110</v>
          </cell>
          <cell r="K77">
            <v>-7868</v>
          </cell>
          <cell r="L77">
            <v>-6239</v>
          </cell>
          <cell r="M77">
            <v>-6107</v>
          </cell>
          <cell r="N77">
            <v>-6124</v>
          </cell>
          <cell r="O77">
            <v>-6628</v>
          </cell>
          <cell r="P77">
            <v>-7308</v>
          </cell>
          <cell r="Q77">
            <v>-8258</v>
          </cell>
        </row>
        <row r="78">
          <cell r="A78">
            <v>447010</v>
          </cell>
          <cell r="B78" t="str">
            <v>REV</v>
          </cell>
          <cell r="C78">
            <v>447</v>
          </cell>
          <cell r="D78" t="str">
            <v xml:space="preserve"> Elec Rev - I/C sales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447810</v>
          </cell>
          <cell r="B79" t="str">
            <v>REV</v>
          </cell>
          <cell r="C79">
            <v>447</v>
          </cell>
          <cell r="D79" t="str">
            <v xml:space="preserve"> Elec Rev - Non-native sales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448500</v>
          </cell>
          <cell r="B80" t="str">
            <v>REV</v>
          </cell>
          <cell r="C80">
            <v>448</v>
          </cell>
          <cell r="D80" t="str">
            <v xml:space="preserve"> Inter Departmental Sales</v>
          </cell>
          <cell r="E80">
            <v>98476</v>
          </cell>
          <cell r="F80">
            <v>6562</v>
          </cell>
          <cell r="G80">
            <v>3966</v>
          </cell>
          <cell r="H80">
            <v>6950</v>
          </cell>
          <cell r="I80">
            <v>6328</v>
          </cell>
          <cell r="J80">
            <v>7423</v>
          </cell>
          <cell r="K80">
            <v>10131</v>
          </cell>
          <cell r="L80">
            <v>6974</v>
          </cell>
          <cell r="M80">
            <v>4625</v>
          </cell>
          <cell r="N80">
            <v>7602</v>
          </cell>
          <cell r="O80">
            <v>10354</v>
          </cell>
          <cell r="P80">
            <v>13304</v>
          </cell>
          <cell r="Q80">
            <v>14257</v>
          </cell>
        </row>
        <row r="81">
          <cell r="A81">
            <v>450000</v>
          </cell>
          <cell r="B81" t="str">
            <v>REV</v>
          </cell>
          <cell r="C81">
            <v>450</v>
          </cell>
          <cell r="D81" t="str">
            <v xml:space="preserve"> Late Payment Charge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451010</v>
          </cell>
          <cell r="B82" t="str">
            <v>REV</v>
          </cell>
          <cell r="C82">
            <v>451</v>
          </cell>
          <cell r="D82" t="str">
            <v xml:space="preserve"> Misc Service Revenues</v>
          </cell>
          <cell r="E82">
            <v>20469</v>
          </cell>
          <cell r="F82">
            <v>1080</v>
          </cell>
          <cell r="G82">
            <v>1220</v>
          </cell>
          <cell r="H82">
            <v>1320</v>
          </cell>
          <cell r="I82">
            <v>1340</v>
          </cell>
          <cell r="J82">
            <v>1340</v>
          </cell>
          <cell r="K82">
            <v>1300</v>
          </cell>
          <cell r="L82">
            <v>1200</v>
          </cell>
          <cell r="M82">
            <v>2134</v>
          </cell>
          <cell r="N82">
            <v>2407</v>
          </cell>
          <cell r="O82">
            <v>2408</v>
          </cell>
          <cell r="P82">
            <v>2386</v>
          </cell>
          <cell r="Q82">
            <v>2334</v>
          </cell>
        </row>
        <row r="83">
          <cell r="A83">
            <v>451011</v>
          </cell>
          <cell r="B83" t="str">
            <v>REV</v>
          </cell>
          <cell r="C83">
            <v>451</v>
          </cell>
          <cell r="D83" t="str">
            <v xml:space="preserve"> Misc Service Revenues</v>
          </cell>
          <cell r="E83">
            <v>16688</v>
          </cell>
          <cell r="F83">
            <v>1733</v>
          </cell>
          <cell r="G83">
            <v>8400</v>
          </cell>
          <cell r="H83">
            <v>308</v>
          </cell>
          <cell r="I83">
            <v>0</v>
          </cell>
          <cell r="J83">
            <v>30</v>
          </cell>
          <cell r="K83">
            <v>5042</v>
          </cell>
          <cell r="L83">
            <v>1175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451020</v>
          </cell>
          <cell r="B84" t="str">
            <v>REV</v>
          </cell>
          <cell r="C84">
            <v>451</v>
          </cell>
          <cell r="D84" t="str">
            <v xml:space="preserve"> Misc Rev Reconnection Charge</v>
          </cell>
          <cell r="E84">
            <v>53667</v>
          </cell>
          <cell r="F84">
            <v>5843</v>
          </cell>
          <cell r="G84">
            <v>5265</v>
          </cell>
          <cell r="H84">
            <v>4227</v>
          </cell>
          <cell r="I84">
            <v>1442</v>
          </cell>
          <cell r="J84">
            <v>2502</v>
          </cell>
          <cell r="K84">
            <v>3503</v>
          </cell>
          <cell r="L84">
            <v>2729</v>
          </cell>
          <cell r="M84">
            <v>5807</v>
          </cell>
          <cell r="N84">
            <v>5079</v>
          </cell>
          <cell r="O84">
            <v>7676</v>
          </cell>
          <cell r="P84">
            <v>4590</v>
          </cell>
          <cell r="Q84">
            <v>5004</v>
          </cell>
        </row>
        <row r="85">
          <cell r="A85">
            <v>451040</v>
          </cell>
          <cell r="B85" t="str">
            <v>REV</v>
          </cell>
          <cell r="C85">
            <v>451</v>
          </cell>
          <cell r="D85" t="str">
            <v xml:space="preserve"> Temporary Facilities</v>
          </cell>
          <cell r="E85">
            <v>89115</v>
          </cell>
          <cell r="F85">
            <v>0</v>
          </cell>
          <cell r="G85">
            <v>0</v>
          </cell>
          <cell r="H85">
            <v>88150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325</v>
          </cell>
          <cell r="N85">
            <v>0</v>
          </cell>
          <cell r="O85">
            <v>640</v>
          </cell>
          <cell r="P85">
            <v>0</v>
          </cell>
          <cell r="Q85"/>
        </row>
        <row r="86">
          <cell r="A86">
            <v>451050</v>
          </cell>
          <cell r="B86" t="str">
            <v>REV</v>
          </cell>
          <cell r="C86">
            <v>451</v>
          </cell>
          <cell r="D86" t="str">
            <v xml:space="preserve"> Misc Rev Cust Diversn Exp</v>
          </cell>
          <cell r="E86">
            <v>4686</v>
          </cell>
          <cell r="F86">
            <v>245</v>
          </cell>
          <cell r="G86">
            <v>666</v>
          </cell>
          <cell r="H86">
            <v>307</v>
          </cell>
          <cell r="I86">
            <v>368</v>
          </cell>
          <cell r="J86">
            <v>140</v>
          </cell>
          <cell r="K86">
            <v>140</v>
          </cell>
          <cell r="L86">
            <v>429</v>
          </cell>
          <cell r="M86">
            <v>310</v>
          </cell>
          <cell r="N86">
            <v>320</v>
          </cell>
          <cell r="O86">
            <v>374</v>
          </cell>
          <cell r="P86">
            <v>786</v>
          </cell>
          <cell r="Q86">
            <v>601</v>
          </cell>
        </row>
        <row r="87">
          <cell r="A87">
            <v>451060</v>
          </cell>
          <cell r="B87" t="str">
            <v>REV</v>
          </cell>
          <cell r="C87">
            <v>451</v>
          </cell>
          <cell r="D87" t="str">
            <v xml:space="preserve"> Misc Rev Bad Check Charge</v>
          </cell>
          <cell r="E87">
            <v>17256</v>
          </cell>
          <cell r="F87">
            <v>1739</v>
          </cell>
          <cell r="G87">
            <v>1584</v>
          </cell>
          <cell r="H87">
            <v>1078</v>
          </cell>
          <cell r="I87">
            <v>1337</v>
          </cell>
          <cell r="J87">
            <v>1084</v>
          </cell>
          <cell r="K87">
            <v>1172</v>
          </cell>
          <cell r="L87">
            <v>1089</v>
          </cell>
          <cell r="M87">
            <v>1584</v>
          </cell>
          <cell r="N87">
            <v>1606</v>
          </cell>
          <cell r="O87">
            <v>1551</v>
          </cell>
          <cell r="P87">
            <v>2112</v>
          </cell>
          <cell r="Q87">
            <v>1320</v>
          </cell>
        </row>
        <row r="88">
          <cell r="A88">
            <v>454010</v>
          </cell>
          <cell r="B88" t="str">
            <v>REV</v>
          </cell>
          <cell r="C88">
            <v>451</v>
          </cell>
          <cell r="D88" t="str">
            <v xml:space="preserve"> Rent Land and Buildings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454020</v>
          </cell>
          <cell r="B89" t="str">
            <v>REV</v>
          </cell>
          <cell r="C89">
            <v>454</v>
          </cell>
          <cell r="D89" t="str">
            <v xml:space="preserve"> Rent Other Equipment</v>
          </cell>
          <cell r="E89">
            <v>27317</v>
          </cell>
          <cell r="F89">
            <v>2201</v>
          </cell>
          <cell r="G89">
            <v>2201</v>
          </cell>
          <cell r="H89">
            <v>2201</v>
          </cell>
          <cell r="I89">
            <v>2201</v>
          </cell>
          <cell r="J89">
            <v>2201</v>
          </cell>
          <cell r="K89">
            <v>2201</v>
          </cell>
          <cell r="L89">
            <v>2201</v>
          </cell>
          <cell r="M89">
            <v>2382</v>
          </cell>
          <cell r="N89">
            <v>2382</v>
          </cell>
          <cell r="O89">
            <v>2382</v>
          </cell>
          <cell r="P89">
            <v>2382</v>
          </cell>
          <cell r="Q89">
            <v>2382</v>
          </cell>
        </row>
        <row r="90">
          <cell r="A90">
            <v>454050</v>
          </cell>
          <cell r="B90" t="str">
            <v>REV</v>
          </cell>
          <cell r="C90">
            <v>454</v>
          </cell>
          <cell r="D90" t="str">
            <v xml:space="preserve"> Rent From Prop CATV</v>
          </cell>
          <cell r="E90">
            <v>-373025</v>
          </cell>
          <cell r="F90">
            <v>474</v>
          </cell>
          <cell r="G90">
            <v>0</v>
          </cell>
          <cell r="H90">
            <v>148</v>
          </cell>
          <cell r="I90">
            <v>0</v>
          </cell>
          <cell r="J90">
            <v>51</v>
          </cell>
          <cell r="K90">
            <v>-509196</v>
          </cell>
          <cell r="L90">
            <v>36</v>
          </cell>
          <cell r="M90">
            <v>0</v>
          </cell>
          <cell r="N90">
            <v>60</v>
          </cell>
          <cell r="O90">
            <v>112</v>
          </cell>
          <cell r="P90">
            <v>58</v>
          </cell>
          <cell r="Q90">
            <v>135232</v>
          </cell>
        </row>
        <row r="91">
          <cell r="A91">
            <v>454160</v>
          </cell>
          <cell r="B91" t="str">
            <v>REV</v>
          </cell>
          <cell r="C91">
            <v>454</v>
          </cell>
          <cell r="D91" t="str">
            <v xml:space="preserve"> Rent Land Elec Prop - Net CCD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454200</v>
          </cell>
          <cell r="B92" t="str">
            <v>REV</v>
          </cell>
          <cell r="C92">
            <v>454</v>
          </cell>
          <cell r="D92" t="str">
            <v xml:space="preserve"> Other Rent-Electric Property</v>
          </cell>
          <cell r="E92">
            <v>55250</v>
          </cell>
          <cell r="F92">
            <v>3250</v>
          </cell>
          <cell r="G92">
            <v>3250</v>
          </cell>
          <cell r="H92">
            <v>3250</v>
          </cell>
          <cell r="I92">
            <v>3250</v>
          </cell>
          <cell r="J92">
            <v>3250</v>
          </cell>
          <cell r="K92">
            <v>3250</v>
          </cell>
          <cell r="L92">
            <v>3250</v>
          </cell>
          <cell r="M92">
            <v>6500</v>
          </cell>
          <cell r="N92">
            <v>6500</v>
          </cell>
          <cell r="O92">
            <v>6500</v>
          </cell>
          <cell r="P92">
            <v>6500</v>
          </cell>
          <cell r="Q92">
            <v>6500</v>
          </cell>
        </row>
        <row r="93">
          <cell r="A93">
            <v>454850</v>
          </cell>
          <cell r="B93" t="str">
            <v>REV</v>
          </cell>
          <cell r="C93">
            <v>454</v>
          </cell>
          <cell r="D93" t="str">
            <v xml:space="preserve"> Cost of Capital Overhead - ED</v>
          </cell>
          <cell r="E93">
            <v>372</v>
          </cell>
          <cell r="F93">
            <v>5</v>
          </cell>
          <cell r="G93">
            <v>57</v>
          </cell>
          <cell r="H93">
            <v>21</v>
          </cell>
          <cell r="I93">
            <v>110</v>
          </cell>
          <cell r="J93">
            <v>0</v>
          </cell>
          <cell r="K93">
            <v>1</v>
          </cell>
          <cell r="L93">
            <v>57</v>
          </cell>
          <cell r="M93">
            <v>1</v>
          </cell>
          <cell r="N93">
            <v>39</v>
          </cell>
          <cell r="O93">
            <v>31</v>
          </cell>
          <cell r="P93">
            <v>19</v>
          </cell>
          <cell r="Q93">
            <v>31</v>
          </cell>
        </row>
        <row r="94">
          <cell r="A94">
            <v>456000</v>
          </cell>
          <cell r="B94" t="str">
            <v>REV</v>
          </cell>
          <cell r="C94">
            <v>456</v>
          </cell>
          <cell r="D94" t="str">
            <v xml:space="preserve"> Other Variable Revenues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456020</v>
          </cell>
          <cell r="B95" t="str">
            <v>REV</v>
          </cell>
          <cell r="C95">
            <v>456</v>
          </cell>
          <cell r="D95" t="str">
            <v xml:space="preserve"> Tab Meter Operations</v>
          </cell>
          <cell r="E95">
            <v>-358</v>
          </cell>
          <cell r="F95">
            <v>0</v>
          </cell>
          <cell r="G95">
            <v>0</v>
          </cell>
          <cell r="H95">
            <v>-358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456025</v>
          </cell>
          <cell r="B96" t="str">
            <v>REV</v>
          </cell>
          <cell r="C96">
            <v>456</v>
          </cell>
          <cell r="D96" t="str">
            <v xml:space="preserve"> RSG Revenue - MISO Make Whole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456040</v>
          </cell>
          <cell r="B97" t="str">
            <v>REV</v>
          </cell>
          <cell r="C97">
            <v>456</v>
          </cell>
          <cell r="D97" t="str">
            <v xml:space="preserve"> Sales Use Tax Coll Fee</v>
          </cell>
          <cell r="E97">
            <v>47123</v>
          </cell>
          <cell r="F97">
            <v>5926</v>
          </cell>
          <cell r="G97">
            <v>2464</v>
          </cell>
          <cell r="H97">
            <v>5250</v>
          </cell>
          <cell r="I97">
            <v>3691</v>
          </cell>
          <cell r="J97">
            <v>3512</v>
          </cell>
          <cell r="K97">
            <v>3835</v>
          </cell>
          <cell r="L97">
            <v>5034</v>
          </cell>
          <cell r="M97">
            <v>4758</v>
          </cell>
          <cell r="N97">
            <v>4100</v>
          </cell>
          <cell r="O97">
            <v>3757</v>
          </cell>
          <cell r="P97">
            <v>3897</v>
          </cell>
          <cell r="Q97">
            <v>899</v>
          </cell>
        </row>
        <row r="98">
          <cell r="A98">
            <v>456070</v>
          </cell>
          <cell r="B98" t="str">
            <v>REV</v>
          </cell>
          <cell r="C98">
            <v>456</v>
          </cell>
          <cell r="D98" t="str">
            <v xml:space="preserve"> Data Processing Service</v>
          </cell>
          <cell r="E98">
            <v>156</v>
          </cell>
          <cell r="F98">
            <v>13</v>
          </cell>
          <cell r="G98">
            <v>13</v>
          </cell>
          <cell r="H98">
            <v>13</v>
          </cell>
          <cell r="I98">
            <v>13</v>
          </cell>
          <cell r="J98">
            <v>13</v>
          </cell>
          <cell r="K98">
            <v>13</v>
          </cell>
          <cell r="L98">
            <v>13</v>
          </cell>
          <cell r="M98">
            <v>13</v>
          </cell>
          <cell r="N98">
            <v>13</v>
          </cell>
          <cell r="O98">
            <v>13</v>
          </cell>
          <cell r="P98">
            <v>13</v>
          </cell>
          <cell r="Q98">
            <v>13</v>
          </cell>
        </row>
        <row r="99">
          <cell r="A99">
            <v>456350</v>
          </cell>
          <cell r="B99" t="str">
            <v>REV</v>
          </cell>
          <cell r="C99">
            <v>456</v>
          </cell>
          <cell r="D99" t="str">
            <v xml:space="preserve"> Fuel Management Revenues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456855</v>
          </cell>
          <cell r="B100" t="str">
            <v>REV</v>
          </cell>
          <cell r="C100">
            <v>456</v>
          </cell>
          <cell r="D100" t="str">
            <v xml:space="preserve"> Transmission Revenue RB Interc</v>
          </cell>
          <cell r="E100">
            <v>211166</v>
          </cell>
          <cell r="F100">
            <v>14315</v>
          </cell>
          <cell r="G100">
            <v>12830</v>
          </cell>
          <cell r="H100">
            <v>14119</v>
          </cell>
          <cell r="I100">
            <v>15392</v>
          </cell>
          <cell r="J100">
            <v>15732</v>
          </cell>
          <cell r="K100">
            <v>15765</v>
          </cell>
          <cell r="L100">
            <v>15559</v>
          </cell>
          <cell r="M100">
            <v>18160</v>
          </cell>
          <cell r="N100">
            <v>17232</v>
          </cell>
          <cell r="O100">
            <v>23689</v>
          </cell>
          <cell r="P100">
            <v>24906</v>
          </cell>
          <cell r="Q100">
            <v>23467</v>
          </cell>
        </row>
        <row r="101">
          <cell r="A101">
            <v>456865</v>
          </cell>
          <cell r="B101" t="str">
            <v>REV</v>
          </cell>
          <cell r="C101">
            <v>456</v>
          </cell>
          <cell r="D101" t="str">
            <v xml:space="preserve"> Transmission Revenue EM Interc</v>
          </cell>
          <cell r="E101">
            <v>28981</v>
          </cell>
          <cell r="F101">
            <v>3964</v>
          </cell>
          <cell r="G101">
            <v>3555</v>
          </cell>
          <cell r="H101">
            <v>3759</v>
          </cell>
          <cell r="I101">
            <v>4792</v>
          </cell>
          <cell r="J101">
            <v>4316</v>
          </cell>
          <cell r="K101">
            <v>4407</v>
          </cell>
          <cell r="L101">
            <v>4188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500000</v>
          </cell>
          <cell r="B102" t="str">
            <v>PO</v>
          </cell>
          <cell r="C102">
            <v>500</v>
          </cell>
          <cell r="D102" t="str">
            <v xml:space="preserve"> Supervision and Engineering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501202</v>
          </cell>
          <cell r="B103" t="str">
            <v>FUEL</v>
          </cell>
          <cell r="C103">
            <v>501</v>
          </cell>
          <cell r="D103" t="str">
            <v xml:space="preserve"> Fuel Oil-Miami Fort Units 5-7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501215</v>
          </cell>
          <cell r="B104" t="str">
            <v>FUEL</v>
          </cell>
          <cell r="C104">
            <v>501</v>
          </cell>
          <cell r="D104" t="str">
            <v xml:space="preserve"> Fuel Oil -  East Bend Station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501304</v>
          </cell>
          <cell r="B105" t="str">
            <v>FUEL</v>
          </cell>
          <cell r="C105">
            <v>501</v>
          </cell>
          <cell r="D105" t="str">
            <v xml:space="preserve"> Reimb Assoc With Residual Disp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501996</v>
          </cell>
          <cell r="B106" t="str">
            <v>FUEL</v>
          </cell>
          <cell r="C106">
            <v>501</v>
          </cell>
          <cell r="D106" t="str">
            <v xml:space="preserve"> Non Native Load Fuel Expense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501997</v>
          </cell>
          <cell r="B107" t="str">
            <v>FUEL</v>
          </cell>
          <cell r="C107">
            <v>501</v>
          </cell>
          <cell r="D107" t="str">
            <v xml:space="preserve"> Contra Non Native Load Fuel Exp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502000</v>
          </cell>
          <cell r="B108" t="str">
            <v>PO</v>
          </cell>
          <cell r="C108">
            <v>502</v>
          </cell>
          <cell r="D108" t="str">
            <v xml:space="preserve"> Steam Expenses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502010</v>
          </cell>
          <cell r="B109" t="str">
            <v>PO</v>
          </cell>
          <cell r="C109">
            <v>502</v>
          </cell>
          <cell r="D109" t="str">
            <v xml:space="preserve"> Ammonia Expense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502040</v>
          </cell>
          <cell r="B110" t="str">
            <v>PO</v>
          </cell>
          <cell r="C110">
            <v>502</v>
          </cell>
          <cell r="D110" t="str">
            <v xml:space="preserve"> Cost of Lime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505000</v>
          </cell>
          <cell r="B111" t="str">
            <v>PO</v>
          </cell>
          <cell r="C111">
            <v>505</v>
          </cell>
          <cell r="D111" t="str">
            <v xml:space="preserve"> Electric Expenses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506000</v>
          </cell>
          <cell r="B112" t="str">
            <v>PO</v>
          </cell>
          <cell r="C112">
            <v>506</v>
          </cell>
          <cell r="D112" t="str">
            <v xml:space="preserve"> Miscellaneous Steam Power Exp</v>
          </cell>
          <cell r="E112">
            <v>1149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196</v>
          </cell>
          <cell r="N112">
            <v>179</v>
          </cell>
          <cell r="O112">
            <v>442</v>
          </cell>
          <cell r="P112">
            <v>162</v>
          </cell>
          <cell r="Q112">
            <v>170</v>
          </cell>
        </row>
        <row r="113">
          <cell r="A113">
            <v>510000</v>
          </cell>
          <cell r="B113" t="str">
            <v>PO</v>
          </cell>
          <cell r="C113">
            <v>510</v>
          </cell>
          <cell r="D113" t="str">
            <v xml:space="preserve"> Maint - Supervision/Engineer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511000</v>
          </cell>
          <cell r="B114" t="str">
            <v>PO</v>
          </cell>
          <cell r="C114">
            <v>511</v>
          </cell>
          <cell r="D114" t="str">
            <v xml:space="preserve"> Maintenance of Structures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512000</v>
          </cell>
          <cell r="B115" t="str">
            <v>PM</v>
          </cell>
          <cell r="C115">
            <v>512</v>
          </cell>
          <cell r="D115" t="str">
            <v xml:space="preserve"> Maintenance of Boiler Plant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512030</v>
          </cell>
          <cell r="B116" t="str">
            <v>PM</v>
          </cell>
          <cell r="C116">
            <v>512</v>
          </cell>
          <cell r="D116" t="str">
            <v xml:space="preserve"> Maint of Boiler Plant - FGD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512100</v>
          </cell>
          <cell r="B117" t="str">
            <v>PM</v>
          </cell>
          <cell r="C117">
            <v>512</v>
          </cell>
          <cell r="D117" t="str">
            <v xml:space="preserve"> Removal - Boiler Plant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512251</v>
          </cell>
          <cell r="B118" t="str">
            <v>PM</v>
          </cell>
          <cell r="C118">
            <v>512</v>
          </cell>
          <cell r="D118" t="str">
            <v xml:space="preserve"> Maintenance of Boiler Plant - TM Over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513000</v>
          </cell>
          <cell r="B119" t="str">
            <v>PM</v>
          </cell>
          <cell r="C119">
            <v>513</v>
          </cell>
          <cell r="D119" t="str">
            <v xml:space="preserve"> Maintenance of Electric Plant</v>
          </cell>
          <cell r="E119">
            <v>1787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62</v>
          </cell>
          <cell r="K119">
            <v>0</v>
          </cell>
          <cell r="L119">
            <v>0</v>
          </cell>
          <cell r="M119">
            <v>1698</v>
          </cell>
          <cell r="N119">
            <v>27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513100</v>
          </cell>
          <cell r="B120" t="str">
            <v>PM</v>
          </cell>
          <cell r="C120">
            <v>513</v>
          </cell>
          <cell r="D120" t="str">
            <v xml:space="preserve"> Removal - Electric Plant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514000</v>
          </cell>
          <cell r="B121" t="str">
            <v>PM</v>
          </cell>
          <cell r="C121">
            <v>514</v>
          </cell>
          <cell r="D121" t="str">
            <v xml:space="preserve"> Maint Misc Steam Plant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514100</v>
          </cell>
          <cell r="B122" t="str">
            <v>PM</v>
          </cell>
          <cell r="C122">
            <v>514</v>
          </cell>
          <cell r="D122" t="str">
            <v xml:space="preserve"> Removal - Misc Steam Plant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546000</v>
          </cell>
          <cell r="B123" t="str">
            <v>PM</v>
          </cell>
          <cell r="C123">
            <v>546</v>
          </cell>
          <cell r="D123" t="str">
            <v xml:space="preserve"> Other Power - Supv/Engr Labor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547100</v>
          </cell>
          <cell r="B124" t="str">
            <v>FUEL</v>
          </cell>
          <cell r="C124">
            <v>547</v>
          </cell>
          <cell r="D124" t="str">
            <v xml:space="preserve"> Fuel Expense - Coal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547303</v>
          </cell>
          <cell r="B125" t="str">
            <v>FUEL</v>
          </cell>
          <cell r="C125">
            <v>547</v>
          </cell>
          <cell r="D125" t="str">
            <v xml:space="preserve"> Gas Purchases From CMT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547501</v>
          </cell>
          <cell r="B126" t="str">
            <v>FUEL</v>
          </cell>
          <cell r="C126">
            <v>547</v>
          </cell>
          <cell r="D126" t="str">
            <v xml:space="preserve"> Woodsdale Gas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547701</v>
          </cell>
          <cell r="B127" t="str">
            <v>FUEL</v>
          </cell>
          <cell r="C127">
            <v>547</v>
          </cell>
          <cell r="D127" t="str">
            <v xml:space="preserve"> Woodsdale Propane Gas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548000</v>
          </cell>
          <cell r="B128" t="str">
            <v>PM</v>
          </cell>
          <cell r="C128">
            <v>548</v>
          </cell>
          <cell r="D128" t="str">
            <v xml:space="preserve"> Other Power-Ops Generation Exp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549000</v>
          </cell>
          <cell r="B129" t="str">
            <v>PM</v>
          </cell>
          <cell r="C129">
            <v>549</v>
          </cell>
          <cell r="D129" t="str">
            <v xml:space="preserve"> Misc Other Power Gen Exp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549115</v>
          </cell>
          <cell r="B130" t="str">
            <v>PO</v>
          </cell>
          <cell r="C130">
            <v>549</v>
          </cell>
          <cell r="D130" t="str">
            <v xml:space="preserve"> Misc Other Power Gen Exp I/C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551000</v>
          </cell>
          <cell r="B131" t="str">
            <v>PM</v>
          </cell>
          <cell r="C131">
            <v>551</v>
          </cell>
          <cell r="D131" t="str">
            <v xml:space="preserve"> Other Pwr - Maint Supv/Engr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552000</v>
          </cell>
          <cell r="B132" t="str">
            <v>PM</v>
          </cell>
          <cell r="C132">
            <v>552</v>
          </cell>
          <cell r="D132" t="str">
            <v xml:space="preserve"> Other Pwr - Maint of Structure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553000</v>
          </cell>
          <cell r="B133" t="str">
            <v>PM</v>
          </cell>
          <cell r="C133">
            <v>553</v>
          </cell>
          <cell r="D133" t="str">
            <v xml:space="preserve"> Other Pwr-Maint Genrating/</v>
          </cell>
          <cell r="E133">
            <v>38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38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554000</v>
          </cell>
          <cell r="B134" t="str">
            <v>PM</v>
          </cell>
          <cell r="C134">
            <v>554</v>
          </cell>
          <cell r="D134" t="str">
            <v xml:space="preserve"> Other Pwr-Maint Misc Equip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554100</v>
          </cell>
          <cell r="B135" t="str">
            <v>PM</v>
          </cell>
          <cell r="C135">
            <v>554</v>
          </cell>
          <cell r="D135" t="str">
            <v xml:space="preserve"> Removal - Oth Pwr Misc Equip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555000</v>
          </cell>
          <cell r="B136" t="str">
            <v>PP</v>
          </cell>
          <cell r="C136">
            <v>555</v>
          </cell>
          <cell r="D136" t="str">
            <v xml:space="preserve"> Purchased Power</v>
          </cell>
          <cell r="E136">
            <v>126002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125659</v>
          </cell>
          <cell r="Q136">
            <v>343</v>
          </cell>
        </row>
        <row r="137">
          <cell r="A137">
            <v>555010</v>
          </cell>
          <cell r="B137" t="str">
            <v>PP</v>
          </cell>
          <cell r="C137">
            <v>555</v>
          </cell>
          <cell r="D137" t="str">
            <v xml:space="preserve"> Purchased Inter Co From CCT</v>
          </cell>
          <cell r="E137">
            <v>166261541</v>
          </cell>
          <cell r="F137">
            <v>14078747</v>
          </cell>
          <cell r="G137">
            <v>12024710</v>
          </cell>
          <cell r="H137">
            <v>11709945</v>
          </cell>
          <cell r="I137">
            <v>13994724</v>
          </cell>
          <cell r="J137">
            <v>14123135</v>
          </cell>
          <cell r="K137">
            <v>12498673</v>
          </cell>
          <cell r="L137">
            <v>12799240</v>
          </cell>
          <cell r="M137">
            <v>11675417</v>
          </cell>
          <cell r="N137">
            <v>12078025</v>
          </cell>
          <cell r="O137">
            <v>16182177</v>
          </cell>
          <cell r="P137">
            <v>17714788</v>
          </cell>
          <cell r="Q137">
            <v>17381960</v>
          </cell>
        </row>
        <row r="138">
          <cell r="A138">
            <v>555019</v>
          </cell>
          <cell r="B138" t="str">
            <v>REV</v>
          </cell>
          <cell r="C138">
            <v>555</v>
          </cell>
          <cell r="D138" t="str">
            <v xml:space="preserve"> Purch Pwr - I/C - net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555020</v>
          </cell>
          <cell r="B139" t="str">
            <v>PP</v>
          </cell>
          <cell r="C139">
            <v>555</v>
          </cell>
          <cell r="D139" t="str">
            <v xml:space="preserve"> Other Pwr Supply - Purch Power</v>
          </cell>
          <cell r="E139">
            <v>-79826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-79826</v>
          </cell>
          <cell r="Q139">
            <v>0</v>
          </cell>
        </row>
        <row r="140">
          <cell r="A140">
            <v>555060</v>
          </cell>
          <cell r="B140" t="str">
            <v>PP</v>
          </cell>
          <cell r="C140">
            <v>555</v>
          </cell>
          <cell r="D140" t="str">
            <v xml:space="preserve"> Other Power Supply</v>
          </cell>
          <cell r="E140">
            <v>79826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79826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556000</v>
          </cell>
          <cell r="B141" t="str">
            <v>PO</v>
          </cell>
          <cell r="C141">
            <v>556</v>
          </cell>
          <cell r="D141" t="str">
            <v xml:space="preserve"> Electric System Operations Dept</v>
          </cell>
          <cell r="E141">
            <v>867</v>
          </cell>
          <cell r="F141">
            <v>0</v>
          </cell>
          <cell r="G141">
            <v>29</v>
          </cell>
          <cell r="H141">
            <v>0</v>
          </cell>
          <cell r="I141">
            <v>3</v>
          </cell>
          <cell r="J141">
            <v>0</v>
          </cell>
          <cell r="K141">
            <v>1</v>
          </cell>
          <cell r="L141">
            <v>0</v>
          </cell>
          <cell r="M141">
            <v>298</v>
          </cell>
          <cell r="N141">
            <v>0</v>
          </cell>
          <cell r="O141">
            <v>458</v>
          </cell>
          <cell r="P141">
            <v>178</v>
          </cell>
          <cell r="Q141">
            <v>-100</v>
          </cell>
        </row>
        <row r="142">
          <cell r="A142">
            <v>557000</v>
          </cell>
          <cell r="B142" t="str">
            <v>PO</v>
          </cell>
          <cell r="C142">
            <v>557</v>
          </cell>
          <cell r="D142" t="str">
            <v xml:space="preserve"> Other Power Supply Expenses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560000</v>
          </cell>
          <cell r="B143" t="str">
            <v>TO</v>
          </cell>
          <cell r="C143">
            <v>560</v>
          </cell>
          <cell r="D143" t="str">
            <v xml:space="preserve"> Operation Supervision &amp; Engine</v>
          </cell>
          <cell r="E143">
            <v>32483</v>
          </cell>
          <cell r="F143">
            <v>1682</v>
          </cell>
          <cell r="G143">
            <v>1690</v>
          </cell>
          <cell r="H143">
            <v>2503</v>
          </cell>
          <cell r="I143">
            <v>-708</v>
          </cell>
          <cell r="J143">
            <v>5521</v>
          </cell>
          <cell r="K143">
            <v>2250</v>
          </cell>
          <cell r="L143">
            <v>2433</v>
          </cell>
          <cell r="M143">
            <v>2587</v>
          </cell>
          <cell r="N143">
            <v>2855</v>
          </cell>
          <cell r="O143">
            <v>3903</v>
          </cell>
          <cell r="P143">
            <v>3739</v>
          </cell>
          <cell r="Q143">
            <v>4028</v>
          </cell>
        </row>
        <row r="144">
          <cell r="A144">
            <v>561000</v>
          </cell>
          <cell r="B144" t="str">
            <v>TO</v>
          </cell>
          <cell r="C144">
            <v>561</v>
          </cell>
          <cell r="D144" t="str">
            <v xml:space="preserve"> Load Dispatching</v>
          </cell>
          <cell r="E144">
            <v>1027636</v>
          </cell>
          <cell r="F144">
            <v>82954</v>
          </cell>
          <cell r="G144">
            <v>67412</v>
          </cell>
          <cell r="H144">
            <v>76233</v>
          </cell>
          <cell r="I144">
            <v>82212</v>
          </cell>
          <cell r="J144">
            <v>90313</v>
          </cell>
          <cell r="K144">
            <v>76305</v>
          </cell>
          <cell r="L144">
            <v>84039</v>
          </cell>
          <cell r="M144">
            <v>72732</v>
          </cell>
          <cell r="N144">
            <v>83312</v>
          </cell>
          <cell r="O144">
            <v>98809</v>
          </cell>
          <cell r="P144">
            <v>108703</v>
          </cell>
          <cell r="Q144">
            <v>104612</v>
          </cell>
        </row>
        <row r="145">
          <cell r="A145">
            <v>562000</v>
          </cell>
          <cell r="B145" t="str">
            <v>TO</v>
          </cell>
          <cell r="C145">
            <v>562</v>
          </cell>
          <cell r="D145" t="str">
            <v xml:space="preserve"> Station Expenses</v>
          </cell>
          <cell r="E145">
            <v>12508</v>
          </cell>
          <cell r="F145">
            <v>227</v>
          </cell>
          <cell r="G145">
            <v>32</v>
          </cell>
          <cell r="H145">
            <v>173</v>
          </cell>
          <cell r="I145">
            <v>27</v>
          </cell>
          <cell r="J145">
            <v>181</v>
          </cell>
          <cell r="K145">
            <v>39</v>
          </cell>
          <cell r="L145">
            <v>987</v>
          </cell>
          <cell r="M145">
            <v>-882</v>
          </cell>
          <cell r="N145">
            <v>2304</v>
          </cell>
          <cell r="O145">
            <v>2694</v>
          </cell>
          <cell r="P145">
            <v>4443</v>
          </cell>
          <cell r="Q145">
            <v>2283</v>
          </cell>
        </row>
        <row r="146">
          <cell r="A146">
            <v>563000</v>
          </cell>
          <cell r="B146" t="str">
            <v>TO</v>
          </cell>
          <cell r="C146">
            <v>563</v>
          </cell>
          <cell r="D146" t="str">
            <v xml:space="preserve"> Overhead Line Expenses</v>
          </cell>
          <cell r="E146">
            <v>11283</v>
          </cell>
          <cell r="F146">
            <v>810</v>
          </cell>
          <cell r="G146">
            <v>645</v>
          </cell>
          <cell r="H146">
            <v>332</v>
          </cell>
          <cell r="I146">
            <v>1803</v>
          </cell>
          <cell r="J146">
            <v>1554</v>
          </cell>
          <cell r="K146">
            <v>1135</v>
          </cell>
          <cell r="L146">
            <v>1350</v>
          </cell>
          <cell r="M146">
            <v>1611</v>
          </cell>
          <cell r="N146">
            <v>301</v>
          </cell>
          <cell r="O146">
            <v>310</v>
          </cell>
          <cell r="P146">
            <v>435</v>
          </cell>
          <cell r="Q146">
            <v>997</v>
          </cell>
        </row>
        <row r="147">
          <cell r="A147">
            <v>565855</v>
          </cell>
          <cell r="B147" t="str">
            <v>TO</v>
          </cell>
          <cell r="C147">
            <v>565</v>
          </cell>
          <cell r="D147" t="str">
            <v xml:space="preserve"> Transmission By Other- RB Interco</v>
          </cell>
          <cell r="E147">
            <v>16255639</v>
          </cell>
          <cell r="F147">
            <v>1421033</v>
          </cell>
          <cell r="G147">
            <v>1091427</v>
          </cell>
          <cell r="H147">
            <v>1153881</v>
          </cell>
          <cell r="I147">
            <v>1394495</v>
          </cell>
          <cell r="J147">
            <v>1413937</v>
          </cell>
          <cell r="K147">
            <v>1178411</v>
          </cell>
          <cell r="L147">
            <v>1214872</v>
          </cell>
          <cell r="M147">
            <v>1059875</v>
          </cell>
          <cell r="N147">
            <v>1074888</v>
          </cell>
          <cell r="O147">
            <v>1866043</v>
          </cell>
          <cell r="P147">
            <v>1817172</v>
          </cell>
          <cell r="Q147">
            <v>1569605</v>
          </cell>
        </row>
        <row r="148">
          <cell r="A148">
            <v>565860</v>
          </cell>
          <cell r="B148" t="str">
            <v>TO</v>
          </cell>
          <cell r="C148">
            <v>565</v>
          </cell>
          <cell r="D148" t="str">
            <v xml:space="preserve"> Tran Elec By Oth - EC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566000</v>
          </cell>
          <cell r="B149" t="str">
            <v>TO</v>
          </cell>
          <cell r="C149">
            <v>566</v>
          </cell>
          <cell r="D149" t="str">
            <v xml:space="preserve"> Miscellaneous Transmission Exp</v>
          </cell>
          <cell r="E149">
            <v>228188</v>
          </cell>
          <cell r="F149">
            <v>22412</v>
          </cell>
          <cell r="G149">
            <v>18436</v>
          </cell>
          <cell r="H149">
            <v>18412</v>
          </cell>
          <cell r="I149">
            <v>-16514</v>
          </cell>
          <cell r="J149">
            <v>26872</v>
          </cell>
          <cell r="K149">
            <v>20744</v>
          </cell>
          <cell r="L149">
            <v>16593</v>
          </cell>
          <cell r="M149">
            <v>18849</v>
          </cell>
          <cell r="N149">
            <v>19133</v>
          </cell>
          <cell r="O149">
            <v>27658</v>
          </cell>
          <cell r="P149">
            <v>26899</v>
          </cell>
          <cell r="Q149">
            <v>28694</v>
          </cell>
        </row>
        <row r="150">
          <cell r="A150">
            <v>567010</v>
          </cell>
          <cell r="B150" t="str">
            <v>TO</v>
          </cell>
          <cell r="C150">
            <v>567</v>
          </cell>
          <cell r="D150" t="str">
            <v xml:space="preserve"> Rents - Interco - CG&amp;E</v>
          </cell>
          <cell r="E150">
            <v>924</v>
          </cell>
          <cell r="F150">
            <v>77</v>
          </cell>
          <cell r="G150">
            <v>77</v>
          </cell>
          <cell r="H150">
            <v>77</v>
          </cell>
          <cell r="I150">
            <v>77</v>
          </cell>
          <cell r="J150">
            <v>77</v>
          </cell>
          <cell r="K150">
            <v>77</v>
          </cell>
          <cell r="L150">
            <v>77</v>
          </cell>
          <cell r="M150">
            <v>77</v>
          </cell>
          <cell r="N150">
            <v>77</v>
          </cell>
          <cell r="O150">
            <v>77</v>
          </cell>
          <cell r="P150">
            <v>77</v>
          </cell>
          <cell r="Q150">
            <v>77</v>
          </cell>
        </row>
        <row r="151">
          <cell r="A151">
            <v>568000</v>
          </cell>
          <cell r="B151" t="str">
            <v>TM</v>
          </cell>
          <cell r="C151">
            <v>568</v>
          </cell>
          <cell r="D151" t="str">
            <v xml:space="preserve"> Maintenance Superv &amp; Engineering</v>
          </cell>
          <cell r="E151">
            <v>17554</v>
          </cell>
          <cell r="F151">
            <v>858</v>
          </cell>
          <cell r="G151">
            <v>-464</v>
          </cell>
          <cell r="H151">
            <v>765</v>
          </cell>
          <cell r="I151">
            <v>824</v>
          </cell>
          <cell r="J151">
            <v>2020</v>
          </cell>
          <cell r="K151">
            <v>1789</v>
          </cell>
          <cell r="L151">
            <v>1656</v>
          </cell>
          <cell r="M151">
            <v>1831</v>
          </cell>
          <cell r="N151">
            <v>2135</v>
          </cell>
          <cell r="O151">
            <v>2073</v>
          </cell>
          <cell r="P151">
            <v>1895</v>
          </cell>
          <cell r="Q151">
            <v>2172</v>
          </cell>
        </row>
        <row r="152">
          <cell r="A152">
            <v>569000</v>
          </cell>
          <cell r="B152" t="str">
            <v>TM</v>
          </cell>
          <cell r="C152">
            <v>569</v>
          </cell>
          <cell r="D152" t="str">
            <v xml:space="preserve"> Maintenance of Structures</v>
          </cell>
          <cell r="E152">
            <v>19454</v>
          </cell>
          <cell r="F152">
            <v>173</v>
          </cell>
          <cell r="G152">
            <v>7934</v>
          </cell>
          <cell r="H152">
            <v>1016</v>
          </cell>
          <cell r="I152">
            <v>2733</v>
          </cell>
          <cell r="J152">
            <v>996</v>
          </cell>
          <cell r="K152">
            <v>3894</v>
          </cell>
          <cell r="L152">
            <v>744</v>
          </cell>
          <cell r="M152">
            <v>334</v>
          </cell>
          <cell r="N152">
            <v>0</v>
          </cell>
          <cell r="O152">
            <v>221</v>
          </cell>
          <cell r="P152">
            <v>656</v>
          </cell>
          <cell r="Q152">
            <v>753</v>
          </cell>
        </row>
        <row r="153">
          <cell r="A153">
            <v>570000</v>
          </cell>
          <cell r="B153" t="str">
            <v>TM</v>
          </cell>
          <cell r="C153">
            <v>570</v>
          </cell>
          <cell r="D153" t="str">
            <v xml:space="preserve"> Maintenance of Station Equipment</v>
          </cell>
          <cell r="E153">
            <v>64909</v>
          </cell>
          <cell r="F153">
            <v>5482</v>
          </cell>
          <cell r="G153">
            <v>4198</v>
          </cell>
          <cell r="H153">
            <v>2124</v>
          </cell>
          <cell r="I153">
            <v>4817</v>
          </cell>
          <cell r="J153">
            <v>8425</v>
          </cell>
          <cell r="K153">
            <v>8233</v>
          </cell>
          <cell r="L153">
            <v>4370</v>
          </cell>
          <cell r="M153">
            <v>8691</v>
          </cell>
          <cell r="N153">
            <v>4769</v>
          </cell>
          <cell r="O153">
            <v>7481</v>
          </cell>
          <cell r="P153">
            <v>3384</v>
          </cell>
          <cell r="Q153">
            <v>2935</v>
          </cell>
        </row>
        <row r="154">
          <cell r="A154">
            <v>570860</v>
          </cell>
          <cell r="B154" t="str">
            <v>TM</v>
          </cell>
          <cell r="C154">
            <v>570</v>
          </cell>
          <cell r="D154" t="str">
            <v xml:space="preserve"> Maint Of Substation Equipment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571000</v>
          </cell>
          <cell r="B155" t="str">
            <v>TM</v>
          </cell>
          <cell r="C155">
            <v>571</v>
          </cell>
          <cell r="D155" t="str">
            <v xml:space="preserve"> Maintenance of Overhead Lines</v>
          </cell>
          <cell r="E155">
            <v>115850</v>
          </cell>
          <cell r="F155">
            <v>4887</v>
          </cell>
          <cell r="G155">
            <v>5919</v>
          </cell>
          <cell r="H155">
            <v>5778</v>
          </cell>
          <cell r="I155">
            <v>4489</v>
          </cell>
          <cell r="J155">
            <v>4609</v>
          </cell>
          <cell r="K155">
            <v>6632</v>
          </cell>
          <cell r="L155">
            <v>5045</v>
          </cell>
          <cell r="M155">
            <v>20405</v>
          </cell>
          <cell r="N155">
            <v>37197</v>
          </cell>
          <cell r="O155">
            <v>4813</v>
          </cell>
          <cell r="P155">
            <v>4490</v>
          </cell>
          <cell r="Q155">
            <v>11586</v>
          </cell>
        </row>
        <row r="156">
          <cell r="A156">
            <v>573000</v>
          </cell>
          <cell r="B156" t="str">
            <v>TM</v>
          </cell>
          <cell r="C156">
            <v>573</v>
          </cell>
          <cell r="D156" t="str">
            <v xml:space="preserve"> Maint of Misc Transmission Plant</v>
          </cell>
          <cell r="E156">
            <v>5542</v>
          </cell>
          <cell r="F156">
            <v>365</v>
          </cell>
          <cell r="G156">
            <v>338</v>
          </cell>
          <cell r="H156">
            <v>222</v>
          </cell>
          <cell r="I156">
            <v>3761</v>
          </cell>
          <cell r="J156">
            <v>255</v>
          </cell>
          <cell r="K156">
            <v>291</v>
          </cell>
          <cell r="L156">
            <v>315</v>
          </cell>
          <cell r="M156">
            <v>0</v>
          </cell>
          <cell r="N156">
            <v>0</v>
          </cell>
          <cell r="O156">
            <v>-5</v>
          </cell>
          <cell r="P156">
            <v>0</v>
          </cell>
          <cell r="Q156"/>
        </row>
        <row r="157">
          <cell r="A157">
            <v>580000</v>
          </cell>
          <cell r="B157" t="str">
            <v>DO</v>
          </cell>
          <cell r="C157">
            <v>580</v>
          </cell>
          <cell r="D157" t="str">
            <v xml:space="preserve"> Operation Supervision &amp; Engineering</v>
          </cell>
          <cell r="E157">
            <v>289302</v>
          </cell>
          <cell r="F157">
            <v>22663</v>
          </cell>
          <cell r="G157">
            <v>20462</v>
          </cell>
          <cell r="H157">
            <v>23054</v>
          </cell>
          <cell r="I157">
            <v>19252</v>
          </cell>
          <cell r="J157">
            <v>23308</v>
          </cell>
          <cell r="K157">
            <v>20146</v>
          </cell>
          <cell r="L157">
            <v>22493</v>
          </cell>
          <cell r="M157">
            <v>25676</v>
          </cell>
          <cell r="N157">
            <v>27689</v>
          </cell>
          <cell r="O157">
            <v>27542</v>
          </cell>
          <cell r="P157">
            <v>28999</v>
          </cell>
          <cell r="Q157">
            <v>28018</v>
          </cell>
        </row>
        <row r="158">
          <cell r="A158">
            <v>581000</v>
          </cell>
          <cell r="B158" t="str">
            <v>DO</v>
          </cell>
          <cell r="C158">
            <v>581</v>
          </cell>
          <cell r="D158" t="str">
            <v xml:space="preserve"> Load Dispatching</v>
          </cell>
          <cell r="E158">
            <v>175893</v>
          </cell>
          <cell r="F158">
            <v>14725</v>
          </cell>
          <cell r="G158">
            <v>15124</v>
          </cell>
          <cell r="H158">
            <v>16056</v>
          </cell>
          <cell r="I158">
            <v>10039</v>
          </cell>
          <cell r="J158">
            <v>13838</v>
          </cell>
          <cell r="K158">
            <v>15041</v>
          </cell>
          <cell r="L158">
            <v>15522</v>
          </cell>
          <cell r="M158">
            <v>15435</v>
          </cell>
          <cell r="N158">
            <v>13206</v>
          </cell>
          <cell r="O158">
            <v>15837</v>
          </cell>
          <cell r="P158">
            <v>15639</v>
          </cell>
          <cell r="Q158">
            <v>15431</v>
          </cell>
        </row>
        <row r="159">
          <cell r="A159">
            <v>582000</v>
          </cell>
          <cell r="B159" t="str">
            <v>DO</v>
          </cell>
          <cell r="C159">
            <v>582</v>
          </cell>
          <cell r="D159" t="str">
            <v xml:space="preserve"> Station Expenses</v>
          </cell>
          <cell r="E159">
            <v>22957</v>
          </cell>
          <cell r="F159">
            <v>1497</v>
          </cell>
          <cell r="G159">
            <v>672</v>
          </cell>
          <cell r="H159">
            <v>86</v>
          </cell>
          <cell r="I159">
            <v>82</v>
          </cell>
          <cell r="J159">
            <v>418</v>
          </cell>
          <cell r="K159">
            <v>322</v>
          </cell>
          <cell r="L159">
            <v>1671</v>
          </cell>
          <cell r="M159">
            <v>953</v>
          </cell>
          <cell r="N159">
            <v>1055</v>
          </cell>
          <cell r="O159">
            <v>2350</v>
          </cell>
          <cell r="P159">
            <v>9944</v>
          </cell>
          <cell r="Q159">
            <v>3907</v>
          </cell>
        </row>
        <row r="160">
          <cell r="A160">
            <v>583000</v>
          </cell>
          <cell r="B160" t="str">
            <v>DO</v>
          </cell>
          <cell r="C160">
            <v>583</v>
          </cell>
          <cell r="D160" t="str">
            <v xml:space="preserve"> Overhead Line Expenses</v>
          </cell>
          <cell r="E160">
            <v>249393</v>
          </cell>
          <cell r="F160">
            <v>21970</v>
          </cell>
          <cell r="G160">
            <v>21712</v>
          </cell>
          <cell r="H160">
            <v>20405</v>
          </cell>
          <cell r="I160">
            <v>-43127</v>
          </cell>
          <cell r="J160">
            <v>26536</v>
          </cell>
          <cell r="K160">
            <v>19100</v>
          </cell>
          <cell r="L160">
            <v>18089</v>
          </cell>
          <cell r="M160">
            <v>26581</v>
          </cell>
          <cell r="N160">
            <v>28873</v>
          </cell>
          <cell r="O160">
            <v>43334</v>
          </cell>
          <cell r="P160">
            <v>29005</v>
          </cell>
          <cell r="Q160">
            <v>36915</v>
          </cell>
        </row>
        <row r="161">
          <cell r="A161">
            <v>584000</v>
          </cell>
          <cell r="B161" t="str">
            <v>DO</v>
          </cell>
          <cell r="C161">
            <v>584</v>
          </cell>
          <cell r="D161" t="str">
            <v xml:space="preserve"> Underground Line Expenses</v>
          </cell>
          <cell r="E161">
            <v>114287</v>
          </cell>
          <cell r="F161">
            <v>13183</v>
          </cell>
          <cell r="G161">
            <v>15443</v>
          </cell>
          <cell r="H161">
            <v>10840</v>
          </cell>
          <cell r="I161">
            <v>-20138</v>
          </cell>
          <cell r="J161">
            <v>10276</v>
          </cell>
          <cell r="K161">
            <v>9004</v>
          </cell>
          <cell r="L161">
            <v>9423</v>
          </cell>
          <cell r="M161">
            <v>10550</v>
          </cell>
          <cell r="N161">
            <v>17390</v>
          </cell>
          <cell r="O161">
            <v>16167</v>
          </cell>
          <cell r="P161">
            <v>7900</v>
          </cell>
          <cell r="Q161">
            <v>14249</v>
          </cell>
        </row>
        <row r="162">
          <cell r="A162">
            <v>585000</v>
          </cell>
          <cell r="B162" t="str">
            <v>DO</v>
          </cell>
          <cell r="C162">
            <v>585</v>
          </cell>
          <cell r="D162" t="str">
            <v xml:space="preserve"> Street Lighting &amp; Signal System</v>
          </cell>
          <cell r="E162">
            <v>1529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154</v>
          </cell>
          <cell r="M162">
            <v>0</v>
          </cell>
          <cell r="N162">
            <v>885</v>
          </cell>
          <cell r="O162">
            <v>490</v>
          </cell>
          <cell r="P162">
            <v>0</v>
          </cell>
          <cell r="Q162">
            <v>0</v>
          </cell>
        </row>
        <row r="163">
          <cell r="A163">
            <v>586000</v>
          </cell>
          <cell r="B163" t="str">
            <v>DO</v>
          </cell>
          <cell r="C163">
            <v>586</v>
          </cell>
          <cell r="D163" t="str">
            <v xml:space="preserve"> Meter Expenses</v>
          </cell>
          <cell r="E163">
            <v>98614</v>
          </cell>
          <cell r="F163">
            <v>4947</v>
          </cell>
          <cell r="G163">
            <v>8581</v>
          </cell>
          <cell r="H163">
            <v>-3891</v>
          </cell>
          <cell r="I163">
            <v>2395</v>
          </cell>
          <cell r="J163">
            <v>17834</v>
          </cell>
          <cell r="K163">
            <v>58095</v>
          </cell>
          <cell r="L163">
            <v>-15024</v>
          </cell>
          <cell r="M163">
            <v>11186</v>
          </cell>
          <cell r="N163">
            <v>-748</v>
          </cell>
          <cell r="O163">
            <v>11786</v>
          </cell>
          <cell r="P163">
            <v>6746</v>
          </cell>
          <cell r="Q163">
            <v>-3293</v>
          </cell>
        </row>
        <row r="164">
          <cell r="A164">
            <v>587000</v>
          </cell>
          <cell r="B164" t="str">
            <v>DO</v>
          </cell>
          <cell r="C164">
            <v>587</v>
          </cell>
          <cell r="D164" t="str">
            <v xml:space="preserve"> Customer Installations Expense</v>
          </cell>
          <cell r="E164">
            <v>350141</v>
          </cell>
          <cell r="F164">
            <v>27138</v>
          </cell>
          <cell r="G164">
            <v>29160</v>
          </cell>
          <cell r="H164">
            <v>24464</v>
          </cell>
          <cell r="I164">
            <v>26798</v>
          </cell>
          <cell r="J164">
            <v>27612</v>
          </cell>
          <cell r="K164">
            <v>28196</v>
          </cell>
          <cell r="L164">
            <v>29767</v>
          </cell>
          <cell r="M164">
            <v>23244</v>
          </cell>
          <cell r="N164">
            <v>28776</v>
          </cell>
          <cell r="O164">
            <v>29603</v>
          </cell>
          <cell r="P164">
            <v>37824</v>
          </cell>
          <cell r="Q164">
            <v>37559</v>
          </cell>
        </row>
        <row r="165">
          <cell r="A165">
            <v>588000</v>
          </cell>
          <cell r="B165" t="str">
            <v>DO</v>
          </cell>
          <cell r="C165">
            <v>588</v>
          </cell>
          <cell r="D165" t="str">
            <v xml:space="preserve"> Miscellaneous Distribution Exp</v>
          </cell>
          <cell r="E165">
            <v>163735</v>
          </cell>
          <cell r="F165">
            <v>9687</v>
          </cell>
          <cell r="G165">
            <v>15070</v>
          </cell>
          <cell r="H165">
            <v>10853</v>
          </cell>
          <cell r="I165">
            <v>8979</v>
          </cell>
          <cell r="J165">
            <v>7839</v>
          </cell>
          <cell r="K165">
            <v>9641</v>
          </cell>
          <cell r="L165">
            <v>11086</v>
          </cell>
          <cell r="M165">
            <v>15735</v>
          </cell>
          <cell r="N165">
            <v>22848</v>
          </cell>
          <cell r="O165">
            <v>16824</v>
          </cell>
          <cell r="P165">
            <v>16170</v>
          </cell>
          <cell r="Q165">
            <v>19003</v>
          </cell>
        </row>
        <row r="166">
          <cell r="A166">
            <v>589010</v>
          </cell>
          <cell r="B166" t="str">
            <v>DO</v>
          </cell>
          <cell r="C166">
            <v>589</v>
          </cell>
          <cell r="D166" t="str">
            <v xml:space="preserve"> Rents - Interco - CG&amp;E</v>
          </cell>
          <cell r="E166">
            <v>494928</v>
          </cell>
          <cell r="F166">
            <v>41244</v>
          </cell>
          <cell r="G166">
            <v>41244</v>
          </cell>
          <cell r="H166">
            <v>41244</v>
          </cell>
          <cell r="I166">
            <v>41244</v>
          </cell>
          <cell r="J166">
            <v>41244</v>
          </cell>
          <cell r="K166">
            <v>41244</v>
          </cell>
          <cell r="L166">
            <v>41244</v>
          </cell>
          <cell r="M166">
            <v>41244</v>
          </cell>
          <cell r="N166">
            <v>41244</v>
          </cell>
          <cell r="O166">
            <v>41244</v>
          </cell>
          <cell r="P166">
            <v>41244</v>
          </cell>
          <cell r="Q166">
            <v>41244</v>
          </cell>
        </row>
        <row r="167">
          <cell r="A167">
            <v>590000</v>
          </cell>
          <cell r="B167" t="str">
            <v>DM</v>
          </cell>
          <cell r="C167">
            <v>590</v>
          </cell>
          <cell r="D167" t="str">
            <v xml:space="preserve"> Maintenance Superv &amp; Engineering</v>
          </cell>
          <cell r="E167">
            <v>179565</v>
          </cell>
          <cell r="F167">
            <v>10754</v>
          </cell>
          <cell r="G167">
            <v>10526</v>
          </cell>
          <cell r="H167">
            <v>11295</v>
          </cell>
          <cell r="I167">
            <v>9906</v>
          </cell>
          <cell r="J167">
            <v>15388</v>
          </cell>
          <cell r="K167">
            <v>14676</v>
          </cell>
          <cell r="L167">
            <v>16359</v>
          </cell>
          <cell r="M167">
            <v>18900</v>
          </cell>
          <cell r="N167">
            <v>19869</v>
          </cell>
          <cell r="O167">
            <v>20870</v>
          </cell>
          <cell r="P167">
            <v>19912</v>
          </cell>
          <cell r="Q167">
            <v>11110</v>
          </cell>
        </row>
        <row r="168">
          <cell r="A168">
            <v>591000</v>
          </cell>
          <cell r="B168" t="str">
            <v>DM</v>
          </cell>
          <cell r="C168">
            <v>591</v>
          </cell>
          <cell r="D168" t="str">
            <v xml:space="preserve"> Maintenance of Structures</v>
          </cell>
          <cell r="E168">
            <v>27677</v>
          </cell>
          <cell r="F168">
            <v>520</v>
          </cell>
          <cell r="G168">
            <v>2290</v>
          </cell>
          <cell r="H168">
            <v>2465</v>
          </cell>
          <cell r="I168">
            <v>3128</v>
          </cell>
          <cell r="J168">
            <v>2747</v>
          </cell>
          <cell r="K168">
            <v>3901</v>
          </cell>
          <cell r="L168">
            <v>1040</v>
          </cell>
          <cell r="M168">
            <v>4870</v>
          </cell>
          <cell r="N168">
            <v>1900</v>
          </cell>
          <cell r="O168">
            <v>969</v>
          </cell>
          <cell r="P168">
            <v>1807</v>
          </cell>
          <cell r="Q168">
            <v>2040</v>
          </cell>
        </row>
        <row r="169">
          <cell r="A169">
            <v>592000</v>
          </cell>
          <cell r="B169" t="str">
            <v>DM</v>
          </cell>
          <cell r="C169">
            <v>592</v>
          </cell>
          <cell r="D169" t="str">
            <v xml:space="preserve"> Maintenance of Station Equipment</v>
          </cell>
          <cell r="E169">
            <v>314718</v>
          </cell>
          <cell r="F169">
            <v>10526</v>
          </cell>
          <cell r="G169">
            <v>54897</v>
          </cell>
          <cell r="H169">
            <v>8579</v>
          </cell>
          <cell r="I169">
            <v>5736</v>
          </cell>
          <cell r="J169">
            <v>10061</v>
          </cell>
          <cell r="K169">
            <v>3070</v>
          </cell>
          <cell r="L169">
            <v>26538</v>
          </cell>
          <cell r="M169">
            <v>32811</v>
          </cell>
          <cell r="N169">
            <v>102917</v>
          </cell>
          <cell r="O169">
            <v>18387</v>
          </cell>
          <cell r="P169">
            <v>21050</v>
          </cell>
          <cell r="Q169">
            <v>20146</v>
          </cell>
        </row>
        <row r="170">
          <cell r="A170">
            <v>593000</v>
          </cell>
          <cell r="B170" t="str">
            <v>DM</v>
          </cell>
          <cell r="C170">
            <v>593</v>
          </cell>
          <cell r="D170" t="str">
            <v xml:space="preserve"> Maintenance of Overhead Lines</v>
          </cell>
          <cell r="E170">
            <v>3039941</v>
          </cell>
          <cell r="F170">
            <v>82063</v>
          </cell>
          <cell r="G170">
            <v>72640</v>
          </cell>
          <cell r="H170">
            <v>817789</v>
          </cell>
          <cell r="I170">
            <v>572971</v>
          </cell>
          <cell r="J170">
            <v>49537</v>
          </cell>
          <cell r="K170">
            <v>44819</v>
          </cell>
          <cell r="L170">
            <v>191926</v>
          </cell>
          <cell r="M170">
            <v>133999</v>
          </cell>
          <cell r="N170">
            <v>348599</v>
          </cell>
          <cell r="O170">
            <v>485376</v>
          </cell>
          <cell r="P170">
            <v>118478</v>
          </cell>
          <cell r="Q170">
            <v>121744</v>
          </cell>
        </row>
        <row r="171">
          <cell r="A171">
            <v>594000</v>
          </cell>
          <cell r="B171" t="str">
            <v>DM</v>
          </cell>
          <cell r="C171">
            <v>594</v>
          </cell>
          <cell r="D171" t="str">
            <v xml:space="preserve"> Maintenance of Underground Lines</v>
          </cell>
          <cell r="E171">
            <v>194401</v>
          </cell>
          <cell r="F171">
            <v>29699</v>
          </cell>
          <cell r="G171">
            <v>19236</v>
          </cell>
          <cell r="H171">
            <v>8474</v>
          </cell>
          <cell r="I171">
            <v>13961</v>
          </cell>
          <cell r="J171">
            <v>18271</v>
          </cell>
          <cell r="K171">
            <v>13465</v>
          </cell>
          <cell r="L171">
            <v>14120</v>
          </cell>
          <cell r="M171">
            <v>14727</v>
          </cell>
          <cell r="N171">
            <v>6597</v>
          </cell>
          <cell r="O171">
            <v>18310</v>
          </cell>
          <cell r="P171">
            <v>19915</v>
          </cell>
          <cell r="Q171">
            <v>17626</v>
          </cell>
        </row>
        <row r="172">
          <cell r="A172">
            <v>595000</v>
          </cell>
          <cell r="B172" t="str">
            <v>DM</v>
          </cell>
          <cell r="C172">
            <v>595</v>
          </cell>
          <cell r="D172" t="str">
            <v xml:space="preserve"> Maintenance of Line Transformers</v>
          </cell>
          <cell r="E172">
            <v>119292</v>
          </cell>
          <cell r="F172">
            <v>11230</v>
          </cell>
          <cell r="G172">
            <v>13237</v>
          </cell>
          <cell r="H172">
            <v>10667</v>
          </cell>
          <cell r="I172">
            <v>9573</v>
          </cell>
          <cell r="J172">
            <v>10935</v>
          </cell>
          <cell r="K172">
            <v>10172</v>
          </cell>
          <cell r="L172">
            <v>7748</v>
          </cell>
          <cell r="M172">
            <v>5391</v>
          </cell>
          <cell r="N172">
            <v>12410</v>
          </cell>
          <cell r="O172">
            <v>5824</v>
          </cell>
          <cell r="P172">
            <v>13114</v>
          </cell>
          <cell r="Q172">
            <v>8991</v>
          </cell>
        </row>
        <row r="173">
          <cell r="A173">
            <v>596000</v>
          </cell>
          <cell r="B173" t="str">
            <v>DM</v>
          </cell>
          <cell r="C173">
            <v>596</v>
          </cell>
          <cell r="D173" t="str">
            <v xml:space="preserve"> Maint of Street Lighting &amp; Signals</v>
          </cell>
          <cell r="E173">
            <v>100358</v>
          </cell>
          <cell r="F173">
            <v>4244</v>
          </cell>
          <cell r="G173">
            <v>4642</v>
          </cell>
          <cell r="H173">
            <v>4862</v>
          </cell>
          <cell r="I173">
            <v>1150</v>
          </cell>
          <cell r="J173">
            <v>4185</v>
          </cell>
          <cell r="K173">
            <v>4384</v>
          </cell>
          <cell r="L173">
            <v>5593</v>
          </cell>
          <cell r="M173">
            <v>14359</v>
          </cell>
          <cell r="N173">
            <v>14702</v>
          </cell>
          <cell r="O173">
            <v>14622</v>
          </cell>
          <cell r="P173">
            <v>13159</v>
          </cell>
          <cell r="Q173">
            <v>14456</v>
          </cell>
        </row>
        <row r="174">
          <cell r="A174">
            <v>597000</v>
          </cell>
          <cell r="B174" t="str">
            <v>DM</v>
          </cell>
          <cell r="C174">
            <v>597</v>
          </cell>
          <cell r="D174" t="str">
            <v xml:space="preserve"> Maintenance of Meters</v>
          </cell>
          <cell r="E174">
            <v>145790</v>
          </cell>
          <cell r="F174">
            <v>9202</v>
          </cell>
          <cell r="G174">
            <v>13363</v>
          </cell>
          <cell r="H174">
            <v>12691</v>
          </cell>
          <cell r="I174">
            <v>10337</v>
          </cell>
          <cell r="J174">
            <v>9324</v>
          </cell>
          <cell r="K174">
            <v>6243</v>
          </cell>
          <cell r="L174">
            <v>9053</v>
          </cell>
          <cell r="M174">
            <v>13009</v>
          </cell>
          <cell r="N174">
            <v>9761</v>
          </cell>
          <cell r="O174">
            <v>15316</v>
          </cell>
          <cell r="P174">
            <v>17985</v>
          </cell>
          <cell r="Q174">
            <v>19506</v>
          </cell>
        </row>
        <row r="175">
          <cell r="A175">
            <v>598000</v>
          </cell>
          <cell r="B175" t="str">
            <v>DM</v>
          </cell>
          <cell r="C175">
            <v>598</v>
          </cell>
          <cell r="D175" t="str">
            <v xml:space="preserve"> Maint of Misc Distribution Plant</v>
          </cell>
          <cell r="E175">
            <v>75877</v>
          </cell>
          <cell r="F175">
            <v>2525</v>
          </cell>
          <cell r="G175">
            <v>2112</v>
          </cell>
          <cell r="H175">
            <v>2681</v>
          </cell>
          <cell r="I175">
            <v>53835</v>
          </cell>
          <cell r="J175">
            <v>1592</v>
          </cell>
          <cell r="K175">
            <v>1809</v>
          </cell>
          <cell r="L175">
            <v>2984</v>
          </cell>
          <cell r="M175">
            <v>0</v>
          </cell>
          <cell r="N175">
            <v>2265</v>
          </cell>
          <cell r="O175">
            <v>194</v>
          </cell>
          <cell r="P175">
            <v>5323</v>
          </cell>
          <cell r="Q175">
            <v>557</v>
          </cell>
        </row>
        <row r="176">
          <cell r="A176">
            <v>901000</v>
          </cell>
          <cell r="B176" t="str">
            <v>AGO</v>
          </cell>
          <cell r="C176">
            <v>901</v>
          </cell>
          <cell r="D176" t="str">
            <v xml:space="preserve"> Supvn Cust Bill &amp; Coll</v>
          </cell>
          <cell r="E176">
            <v>139798</v>
          </cell>
          <cell r="F176">
            <v>11601</v>
          </cell>
          <cell r="G176">
            <v>13464</v>
          </cell>
          <cell r="H176">
            <v>11044</v>
          </cell>
          <cell r="I176">
            <v>74094</v>
          </cell>
          <cell r="J176">
            <v>11511</v>
          </cell>
          <cell r="K176">
            <v>13203</v>
          </cell>
          <cell r="L176">
            <v>-12064</v>
          </cell>
          <cell r="M176">
            <v>3014</v>
          </cell>
          <cell r="N176">
            <v>3008</v>
          </cell>
          <cell r="O176">
            <v>4839</v>
          </cell>
          <cell r="P176">
            <v>2986</v>
          </cell>
          <cell r="Q176">
            <v>3098</v>
          </cell>
        </row>
        <row r="177">
          <cell r="A177">
            <v>902000</v>
          </cell>
          <cell r="B177" t="str">
            <v>AGO</v>
          </cell>
          <cell r="C177">
            <v>902</v>
          </cell>
          <cell r="D177" t="str">
            <v xml:space="preserve"> Billg Cltns Meter Reading</v>
          </cell>
          <cell r="E177">
            <v>926618</v>
          </cell>
          <cell r="F177">
            <v>71739</v>
          </cell>
          <cell r="G177">
            <v>71249</v>
          </cell>
          <cell r="H177">
            <v>70192</v>
          </cell>
          <cell r="I177">
            <v>74424</v>
          </cell>
          <cell r="J177">
            <v>67714</v>
          </cell>
          <cell r="K177">
            <v>64220</v>
          </cell>
          <cell r="L177">
            <v>62999</v>
          </cell>
          <cell r="M177">
            <v>93592</v>
          </cell>
          <cell r="N177">
            <v>85225</v>
          </cell>
          <cell r="O177">
            <v>88876</v>
          </cell>
          <cell r="P177">
            <v>83682</v>
          </cell>
          <cell r="Q177">
            <v>92706</v>
          </cell>
        </row>
        <row r="178">
          <cell r="A178">
            <v>903000</v>
          </cell>
          <cell r="B178" t="str">
            <v>AGO</v>
          </cell>
          <cell r="C178">
            <v>903</v>
          </cell>
          <cell r="D178" t="str">
            <v xml:space="preserve"> Marketing Operations</v>
          </cell>
          <cell r="E178">
            <v>2641043</v>
          </cell>
          <cell r="F178">
            <v>178486</v>
          </cell>
          <cell r="G178">
            <v>201614</v>
          </cell>
          <cell r="H178">
            <v>355940</v>
          </cell>
          <cell r="I178">
            <v>206103</v>
          </cell>
          <cell r="J178">
            <v>163329</v>
          </cell>
          <cell r="K178">
            <v>172559</v>
          </cell>
          <cell r="L178">
            <v>244358</v>
          </cell>
          <cell r="M178">
            <v>163265</v>
          </cell>
          <cell r="N178">
            <v>226307</v>
          </cell>
          <cell r="O178">
            <v>213165</v>
          </cell>
          <cell r="P178">
            <v>210991</v>
          </cell>
          <cell r="Q178">
            <v>304926</v>
          </cell>
        </row>
        <row r="179">
          <cell r="A179">
            <v>904000</v>
          </cell>
          <cell r="B179" t="str">
            <v>AGO</v>
          </cell>
          <cell r="C179">
            <v>904</v>
          </cell>
          <cell r="D179" t="str">
            <v xml:space="preserve"> Cust Acctg Uncol Acts Prv</v>
          </cell>
          <cell r="E179">
            <v>9559</v>
          </cell>
          <cell r="F179">
            <v>186</v>
          </cell>
          <cell r="G179">
            <v>2231</v>
          </cell>
          <cell r="H179">
            <v>1936</v>
          </cell>
          <cell r="I179">
            <v>1239</v>
          </cell>
          <cell r="J179">
            <v>-325</v>
          </cell>
          <cell r="K179">
            <v>-444</v>
          </cell>
          <cell r="L179">
            <v>1903</v>
          </cell>
          <cell r="M179">
            <v>-230</v>
          </cell>
          <cell r="N179">
            <v>442</v>
          </cell>
          <cell r="O179">
            <v>245</v>
          </cell>
          <cell r="P179">
            <v>1353</v>
          </cell>
          <cell r="Q179">
            <v>1023</v>
          </cell>
        </row>
        <row r="180">
          <cell r="A180">
            <v>904002</v>
          </cell>
          <cell r="B180" t="str">
            <v>AGO</v>
          </cell>
          <cell r="C180">
            <v>904</v>
          </cell>
          <cell r="D180" t="str">
            <v xml:space="preserve"> Loss On Sale of A/R</v>
          </cell>
          <cell r="E180">
            <v>2507607</v>
          </cell>
          <cell r="F180">
            <v>157393</v>
          </cell>
          <cell r="G180">
            <v>151306</v>
          </cell>
          <cell r="H180">
            <v>210943</v>
          </cell>
          <cell r="I180">
            <v>338220</v>
          </cell>
          <cell r="J180">
            <v>307496</v>
          </cell>
          <cell r="K180">
            <v>260229</v>
          </cell>
          <cell r="L180">
            <v>262271</v>
          </cell>
          <cell r="M180">
            <v>247480</v>
          </cell>
          <cell r="N180">
            <v>205507</v>
          </cell>
          <cell r="O180">
            <v>238444</v>
          </cell>
          <cell r="P180">
            <v>298113</v>
          </cell>
          <cell r="Q180">
            <v>-169795</v>
          </cell>
        </row>
        <row r="181">
          <cell r="A181">
            <v>905000</v>
          </cell>
          <cell r="B181" t="str">
            <v>AGO</v>
          </cell>
          <cell r="C181">
            <v>905</v>
          </cell>
          <cell r="D181" t="str">
            <v xml:space="preserve"> Cust Reltns Billg &amp; Coll</v>
          </cell>
          <cell r="E181">
            <v>143743</v>
          </cell>
          <cell r="F181">
            <v>3462</v>
          </cell>
          <cell r="G181">
            <v>3446</v>
          </cell>
          <cell r="H181">
            <v>2413</v>
          </cell>
          <cell r="I181">
            <v>110381</v>
          </cell>
          <cell r="J181">
            <v>4053</v>
          </cell>
          <cell r="K181">
            <v>3958</v>
          </cell>
          <cell r="L181">
            <v>3176</v>
          </cell>
          <cell r="M181">
            <v>1314</v>
          </cell>
          <cell r="N181">
            <v>1969</v>
          </cell>
          <cell r="O181">
            <v>2285</v>
          </cell>
          <cell r="P181">
            <v>6700</v>
          </cell>
          <cell r="Q181">
            <v>586</v>
          </cell>
        </row>
        <row r="182">
          <cell r="A182">
            <v>908000</v>
          </cell>
          <cell r="B182" t="str">
            <v>AGO</v>
          </cell>
          <cell r="C182">
            <v>908</v>
          </cell>
          <cell r="D182" t="str">
            <v xml:space="preserve"> Customer Assistance</v>
          </cell>
          <cell r="E182">
            <v>99539</v>
          </cell>
          <cell r="F182">
            <v>9095</v>
          </cell>
          <cell r="G182">
            <v>8976</v>
          </cell>
          <cell r="H182">
            <v>8752</v>
          </cell>
          <cell r="I182">
            <v>6196</v>
          </cell>
          <cell r="J182">
            <v>7822</v>
          </cell>
          <cell r="K182">
            <v>7788</v>
          </cell>
          <cell r="L182">
            <v>7374</v>
          </cell>
          <cell r="M182">
            <v>9552</v>
          </cell>
          <cell r="N182">
            <v>8763</v>
          </cell>
          <cell r="O182">
            <v>8151</v>
          </cell>
          <cell r="P182">
            <v>7894</v>
          </cell>
          <cell r="Q182">
            <v>9176</v>
          </cell>
        </row>
        <row r="183">
          <cell r="A183">
            <v>909000</v>
          </cell>
          <cell r="B183" t="str">
            <v>AGO</v>
          </cell>
          <cell r="C183">
            <v>909</v>
          </cell>
          <cell r="D183" t="str">
            <v xml:space="preserve"> Info/Instr Advs-Community Affairs</v>
          </cell>
          <cell r="E183">
            <v>13742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108</v>
          </cell>
          <cell r="N183">
            <v>1339</v>
          </cell>
          <cell r="O183">
            <v>412</v>
          </cell>
          <cell r="P183">
            <v>11883</v>
          </cell>
          <cell r="Q183">
            <v>0</v>
          </cell>
        </row>
        <row r="184">
          <cell r="A184">
            <v>910000</v>
          </cell>
          <cell r="B184" t="str">
            <v>AGO</v>
          </cell>
          <cell r="C184">
            <v>910</v>
          </cell>
          <cell r="D184" t="str">
            <v xml:space="preserve"> Misc Cust Serv and Info</v>
          </cell>
          <cell r="E184">
            <v>323239</v>
          </cell>
          <cell r="F184">
            <v>20521</v>
          </cell>
          <cell r="G184">
            <v>20193</v>
          </cell>
          <cell r="H184">
            <v>26668</v>
          </cell>
          <cell r="I184">
            <v>36763</v>
          </cell>
          <cell r="J184">
            <v>26209</v>
          </cell>
          <cell r="K184">
            <v>18136</v>
          </cell>
          <cell r="L184">
            <v>24804</v>
          </cell>
          <cell r="M184">
            <v>30893</v>
          </cell>
          <cell r="N184">
            <v>30864</v>
          </cell>
          <cell r="O184">
            <v>28143</v>
          </cell>
          <cell r="P184">
            <v>28031</v>
          </cell>
          <cell r="Q184">
            <v>32014</v>
          </cell>
        </row>
        <row r="185">
          <cell r="A185">
            <v>911000</v>
          </cell>
          <cell r="B185" t="str">
            <v>AGO</v>
          </cell>
          <cell r="C185">
            <v>911</v>
          </cell>
          <cell r="D185" t="str">
            <v xml:space="preserve"> Marketing Operations</v>
          </cell>
          <cell r="E185">
            <v>98493</v>
          </cell>
          <cell r="F185">
            <v>10122</v>
          </cell>
          <cell r="G185">
            <v>11901</v>
          </cell>
          <cell r="H185">
            <v>11298</v>
          </cell>
          <cell r="I185">
            <v>17233</v>
          </cell>
          <cell r="J185">
            <v>17599</v>
          </cell>
          <cell r="K185">
            <v>8717</v>
          </cell>
          <cell r="L185">
            <v>12642</v>
          </cell>
          <cell r="M185">
            <v>2309</v>
          </cell>
          <cell r="N185">
            <v>2498</v>
          </cell>
          <cell r="O185">
            <v>2130</v>
          </cell>
          <cell r="P185">
            <v>2047</v>
          </cell>
          <cell r="Q185">
            <v>-3</v>
          </cell>
        </row>
        <row r="186">
          <cell r="A186">
            <v>912000</v>
          </cell>
          <cell r="B186" t="str">
            <v>AGO</v>
          </cell>
          <cell r="C186">
            <v>912</v>
          </cell>
          <cell r="D186" t="str">
            <v xml:space="preserve"> Energy Marketing</v>
          </cell>
          <cell r="E186">
            <v>41</v>
          </cell>
          <cell r="F186">
            <v>10</v>
          </cell>
          <cell r="G186">
            <v>7</v>
          </cell>
          <cell r="H186">
            <v>11</v>
          </cell>
          <cell r="I186">
            <v>8</v>
          </cell>
          <cell r="J186">
            <v>0</v>
          </cell>
          <cell r="K186">
            <v>0</v>
          </cell>
          <cell r="L186">
            <v>5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913000</v>
          </cell>
          <cell r="B187" t="str">
            <v>AGO</v>
          </cell>
          <cell r="C187">
            <v>913</v>
          </cell>
          <cell r="D187" t="str">
            <v xml:space="preserve"> Marketing/Customer Reltns</v>
          </cell>
          <cell r="E187">
            <v>21966</v>
          </cell>
          <cell r="F187">
            <v>0</v>
          </cell>
          <cell r="G187">
            <v>2</v>
          </cell>
          <cell r="H187">
            <v>4652</v>
          </cell>
          <cell r="I187">
            <v>93</v>
          </cell>
          <cell r="J187">
            <v>0</v>
          </cell>
          <cell r="K187">
            <v>0</v>
          </cell>
          <cell r="L187">
            <v>0</v>
          </cell>
          <cell r="M187">
            <v>2861</v>
          </cell>
          <cell r="N187">
            <v>8544</v>
          </cell>
          <cell r="O187">
            <v>3722</v>
          </cell>
          <cell r="P187">
            <v>1805</v>
          </cell>
          <cell r="Q187">
            <v>287</v>
          </cell>
        </row>
        <row r="188">
          <cell r="A188">
            <v>916000</v>
          </cell>
          <cell r="B188" t="str">
            <v>AGO</v>
          </cell>
          <cell r="C188">
            <v>916</v>
          </cell>
          <cell r="D188" t="str">
            <v xml:space="preserve"> Miscellaneous Sales Exps</v>
          </cell>
          <cell r="E188">
            <v>240263</v>
          </cell>
          <cell r="F188">
            <v>83139</v>
          </cell>
          <cell r="G188">
            <v>50354</v>
          </cell>
          <cell r="H188">
            <v>-1121021</v>
          </cell>
          <cell r="I188">
            <v>81954</v>
          </cell>
          <cell r="J188">
            <v>131306</v>
          </cell>
          <cell r="K188">
            <v>104916</v>
          </cell>
          <cell r="L188">
            <v>152565</v>
          </cell>
          <cell r="M188">
            <v>115098</v>
          </cell>
          <cell r="N188">
            <v>212069</v>
          </cell>
          <cell r="O188">
            <v>9661</v>
          </cell>
          <cell r="P188">
            <v>201493</v>
          </cell>
          <cell r="Q188">
            <v>218729</v>
          </cell>
        </row>
        <row r="189">
          <cell r="A189">
            <v>920000</v>
          </cell>
          <cell r="B189" t="str">
            <v>AGO</v>
          </cell>
          <cell r="C189">
            <v>920</v>
          </cell>
          <cell r="D189" t="str">
            <v xml:space="preserve"> Admin &amp; General Labor</v>
          </cell>
          <cell r="E189">
            <v>2677377</v>
          </cell>
          <cell r="F189">
            <v>144415</v>
          </cell>
          <cell r="G189">
            <v>219828</v>
          </cell>
          <cell r="H189">
            <v>184540</v>
          </cell>
          <cell r="I189">
            <v>262767</v>
          </cell>
          <cell r="J189">
            <v>210729</v>
          </cell>
          <cell r="K189">
            <v>244600</v>
          </cell>
          <cell r="L189">
            <v>373074</v>
          </cell>
          <cell r="M189">
            <v>177532</v>
          </cell>
          <cell r="N189">
            <v>311354</v>
          </cell>
          <cell r="O189">
            <v>85937</v>
          </cell>
          <cell r="P189">
            <v>212780</v>
          </cell>
          <cell r="Q189">
            <v>249821</v>
          </cell>
        </row>
        <row r="190">
          <cell r="A190">
            <v>920450</v>
          </cell>
          <cell r="B190" t="str">
            <v>AGO</v>
          </cell>
          <cell r="C190">
            <v>920</v>
          </cell>
          <cell r="D190" t="str">
            <v xml:space="preserve"> Admin &amp; General Labor - Billed DP&amp;L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921000</v>
          </cell>
          <cell r="B191" t="str">
            <v>AGO</v>
          </cell>
          <cell r="C191">
            <v>921</v>
          </cell>
          <cell r="D191" t="str">
            <v xml:space="preserve"> Admin &amp; Gen Office Suppl &amp; Exp</v>
          </cell>
          <cell r="E191">
            <v>1250164</v>
          </cell>
          <cell r="F191">
            <v>50038</v>
          </cell>
          <cell r="G191">
            <v>66879</v>
          </cell>
          <cell r="H191">
            <v>81647</v>
          </cell>
          <cell r="I191">
            <v>222808</v>
          </cell>
          <cell r="J191">
            <v>171506</v>
          </cell>
          <cell r="K191">
            <v>70643</v>
          </cell>
          <cell r="L191">
            <v>81685</v>
          </cell>
          <cell r="M191">
            <v>59342</v>
          </cell>
          <cell r="N191">
            <v>190861</v>
          </cell>
          <cell r="O191">
            <v>114211</v>
          </cell>
          <cell r="P191">
            <v>35884</v>
          </cell>
          <cell r="Q191">
            <v>104660</v>
          </cell>
        </row>
        <row r="192">
          <cell r="A192">
            <v>921450</v>
          </cell>
          <cell r="B192" t="str">
            <v>AGO</v>
          </cell>
          <cell r="C192">
            <v>921</v>
          </cell>
          <cell r="D192" t="str">
            <v xml:space="preserve"> A&amp;G Office Suppl &amp; Exp - Billed DP&amp;L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922000</v>
          </cell>
          <cell r="B193" t="str">
            <v>AGO</v>
          </cell>
          <cell r="C193">
            <v>922</v>
          </cell>
          <cell r="D193" t="str">
            <v xml:space="preserve"> Duplicate Charges Credit</v>
          </cell>
          <cell r="E193">
            <v>-9785</v>
          </cell>
          <cell r="F193">
            <v>-147</v>
          </cell>
          <cell r="G193">
            <v>-1266</v>
          </cell>
          <cell r="H193">
            <v>-494</v>
          </cell>
          <cell r="I193">
            <v>-2362</v>
          </cell>
          <cell r="J193">
            <v>-46</v>
          </cell>
          <cell r="K193">
            <v>-72</v>
          </cell>
          <cell r="L193">
            <v>-1240</v>
          </cell>
          <cell r="M193">
            <v>-81</v>
          </cell>
          <cell r="N193">
            <v>-879</v>
          </cell>
          <cell r="O193">
            <v>-945</v>
          </cell>
          <cell r="P193">
            <v>-583</v>
          </cell>
          <cell r="Q193">
            <v>-1670</v>
          </cell>
        </row>
        <row r="194">
          <cell r="A194">
            <v>923000</v>
          </cell>
          <cell r="B194" t="str">
            <v>AGO</v>
          </cell>
          <cell r="C194">
            <v>923</v>
          </cell>
          <cell r="D194" t="str">
            <v xml:space="preserve"> Special Services</v>
          </cell>
          <cell r="E194">
            <v>1540624</v>
          </cell>
          <cell r="F194">
            <v>48953</v>
          </cell>
          <cell r="G194">
            <v>90141</v>
          </cell>
          <cell r="H194">
            <v>125579</v>
          </cell>
          <cell r="I194">
            <v>109926</v>
          </cell>
          <cell r="J194">
            <v>40758</v>
          </cell>
          <cell r="K194">
            <v>101867</v>
          </cell>
          <cell r="L194">
            <v>99422</v>
          </cell>
          <cell r="M194">
            <v>82315</v>
          </cell>
          <cell r="N194">
            <v>130226</v>
          </cell>
          <cell r="O194">
            <v>569530</v>
          </cell>
          <cell r="P194">
            <v>34841</v>
          </cell>
          <cell r="Q194">
            <v>107066</v>
          </cell>
        </row>
        <row r="195">
          <cell r="A195">
            <v>924000</v>
          </cell>
          <cell r="B195" t="str">
            <v>AGO</v>
          </cell>
          <cell r="C195">
            <v>924</v>
          </cell>
          <cell r="D195" t="str">
            <v xml:space="preserve"> Property Insurance</v>
          </cell>
          <cell r="E195">
            <v>274171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78171</v>
          </cell>
          <cell r="N195">
            <v>49000</v>
          </cell>
          <cell r="O195">
            <v>49000</v>
          </cell>
          <cell r="P195">
            <v>49000</v>
          </cell>
          <cell r="Q195">
            <v>49000</v>
          </cell>
        </row>
        <row r="196">
          <cell r="A196">
            <v>925000</v>
          </cell>
          <cell r="B196" t="str">
            <v>AGO</v>
          </cell>
          <cell r="C196">
            <v>925</v>
          </cell>
          <cell r="D196" t="str">
            <v xml:space="preserve"> Injuries &amp; Damages</v>
          </cell>
          <cell r="E196">
            <v>-256462</v>
          </cell>
          <cell r="F196">
            <v>7183</v>
          </cell>
          <cell r="G196">
            <v>-462015</v>
          </cell>
          <cell r="H196">
            <v>14828</v>
          </cell>
          <cell r="I196">
            <v>30402</v>
          </cell>
          <cell r="J196">
            <v>-90498</v>
          </cell>
          <cell r="K196">
            <v>22383</v>
          </cell>
          <cell r="L196">
            <v>18863</v>
          </cell>
          <cell r="M196">
            <v>14159</v>
          </cell>
          <cell r="N196">
            <v>65515</v>
          </cell>
          <cell r="O196">
            <v>68564</v>
          </cell>
          <cell r="P196">
            <v>33172</v>
          </cell>
          <cell r="Q196">
            <v>20982</v>
          </cell>
        </row>
        <row r="197">
          <cell r="A197">
            <v>925990</v>
          </cell>
          <cell r="B197" t="str">
            <v>AGO</v>
          </cell>
          <cell r="C197">
            <v>925</v>
          </cell>
          <cell r="D197" t="str">
            <v xml:space="preserve"> Genl Frng Benfts Frm PSI-Joint</v>
          </cell>
          <cell r="E197">
            <v>1137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137</v>
          </cell>
          <cell r="N197">
            <v>0</v>
          </cell>
          <cell r="O197">
            <v>0</v>
          </cell>
          <cell r="P197">
            <v>1000</v>
          </cell>
          <cell r="Q197">
            <v>0</v>
          </cell>
        </row>
        <row r="198">
          <cell r="A198">
            <v>926000</v>
          </cell>
          <cell r="B198" t="str">
            <v>AGO</v>
          </cell>
          <cell r="C198">
            <v>926</v>
          </cell>
          <cell r="D198" t="str">
            <v xml:space="preserve"> Empl Pension &amp; Benefits</v>
          </cell>
          <cell r="E198">
            <v>-473982</v>
          </cell>
          <cell r="F198">
            <v>-4101</v>
          </cell>
          <cell r="G198">
            <v>-3514</v>
          </cell>
          <cell r="H198">
            <v>-4371</v>
          </cell>
          <cell r="I198">
            <v>-314343</v>
          </cell>
          <cell r="J198">
            <v>-5766</v>
          </cell>
          <cell r="K198">
            <v>-5174</v>
          </cell>
          <cell r="L198">
            <v>24010</v>
          </cell>
          <cell r="M198">
            <v>-71522</v>
          </cell>
          <cell r="N198">
            <v>-6006</v>
          </cell>
          <cell r="O198">
            <v>-5877</v>
          </cell>
          <cell r="P198">
            <v>30</v>
          </cell>
          <cell r="Q198">
            <v>-77348</v>
          </cell>
        </row>
        <row r="199">
          <cell r="A199">
            <v>926110</v>
          </cell>
          <cell r="B199" t="str">
            <v>AGO</v>
          </cell>
          <cell r="C199">
            <v>926</v>
          </cell>
          <cell r="D199" t="str">
            <v xml:space="preserve"> Employee Fringe Benefits</v>
          </cell>
          <cell r="E199">
            <v>3110139</v>
          </cell>
          <cell r="F199">
            <v>233573</v>
          </cell>
          <cell r="G199">
            <v>248973</v>
          </cell>
          <cell r="H199">
            <v>215116</v>
          </cell>
          <cell r="I199">
            <v>130203</v>
          </cell>
          <cell r="J199">
            <v>254342</v>
          </cell>
          <cell r="K199">
            <v>237179</v>
          </cell>
          <cell r="L199">
            <v>244051</v>
          </cell>
          <cell r="M199">
            <v>321420</v>
          </cell>
          <cell r="N199">
            <v>290280</v>
          </cell>
          <cell r="O199">
            <v>313835</v>
          </cell>
          <cell r="P199">
            <v>305847</v>
          </cell>
          <cell r="Q199">
            <v>315320</v>
          </cell>
        </row>
        <row r="200">
          <cell r="A200">
            <v>926590</v>
          </cell>
          <cell r="B200" t="str">
            <v>AGO</v>
          </cell>
          <cell r="C200">
            <v>926</v>
          </cell>
          <cell r="D200" t="str">
            <v xml:space="preserve"> Employee Fringe Benefits - Billed DP&amp;L, CSP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928000</v>
          </cell>
          <cell r="B201" t="str">
            <v>AGO</v>
          </cell>
          <cell r="C201">
            <v>928</v>
          </cell>
          <cell r="D201" t="str">
            <v xml:space="preserve"> State Reg Comm Proceeding</v>
          </cell>
          <cell r="E201">
            <v>374114</v>
          </cell>
          <cell r="F201">
            <v>31671</v>
          </cell>
          <cell r="G201">
            <v>31671</v>
          </cell>
          <cell r="H201">
            <v>31671</v>
          </cell>
          <cell r="I201">
            <v>31671</v>
          </cell>
          <cell r="J201">
            <v>31671</v>
          </cell>
          <cell r="K201">
            <v>31671</v>
          </cell>
          <cell r="L201">
            <v>31671</v>
          </cell>
          <cell r="M201">
            <v>27779</v>
          </cell>
          <cell r="N201">
            <v>30698</v>
          </cell>
          <cell r="O201">
            <v>30698</v>
          </cell>
          <cell r="P201">
            <v>31621</v>
          </cell>
          <cell r="Q201">
            <v>31621</v>
          </cell>
        </row>
        <row r="202">
          <cell r="A202">
            <v>928020</v>
          </cell>
          <cell r="B202" t="str">
            <v>AGO</v>
          </cell>
          <cell r="C202">
            <v>928</v>
          </cell>
          <cell r="D202" t="str">
            <v xml:space="preserve"> Fed Energy Reg Com Proceeding</v>
          </cell>
          <cell r="E202">
            <v>305808</v>
          </cell>
          <cell r="F202">
            <v>316759</v>
          </cell>
          <cell r="G202">
            <v>0</v>
          </cell>
          <cell r="H202">
            <v>0</v>
          </cell>
          <cell r="I202">
            <v>0</v>
          </cell>
          <cell r="J202">
            <v>13880</v>
          </cell>
          <cell r="K202">
            <v>13880</v>
          </cell>
          <cell r="L202">
            <v>-117379</v>
          </cell>
          <cell r="M202">
            <v>13880</v>
          </cell>
          <cell r="N202">
            <v>13880</v>
          </cell>
          <cell r="O202">
            <v>13880</v>
          </cell>
          <cell r="P202">
            <v>13880</v>
          </cell>
          <cell r="Q202">
            <v>23148</v>
          </cell>
        </row>
        <row r="203">
          <cell r="A203">
            <v>929010</v>
          </cell>
          <cell r="B203" t="str">
            <v>AGO</v>
          </cell>
          <cell r="C203">
            <v>929</v>
          </cell>
          <cell r="D203" t="str">
            <v xml:space="preserve"> Service Used Own Dept Cr</v>
          </cell>
          <cell r="E203">
            <v>-123000</v>
          </cell>
          <cell r="F203">
            <v>-8103</v>
          </cell>
          <cell r="G203">
            <v>-5119</v>
          </cell>
          <cell r="H203">
            <v>-6047</v>
          </cell>
          <cell r="I203">
            <v>-6188</v>
          </cell>
          <cell r="J203">
            <v>-4985</v>
          </cell>
          <cell r="K203">
            <v>-6642</v>
          </cell>
          <cell r="L203">
            <v>-5880</v>
          </cell>
          <cell r="M203">
            <v>-15943</v>
          </cell>
          <cell r="N203">
            <v>-11900</v>
          </cell>
          <cell r="O203">
            <v>-15295</v>
          </cell>
          <cell r="P203">
            <v>-17721</v>
          </cell>
          <cell r="Q203">
            <v>-19177</v>
          </cell>
        </row>
        <row r="204">
          <cell r="A204">
            <v>929030</v>
          </cell>
          <cell r="B204" t="str">
            <v>AGO</v>
          </cell>
          <cell r="C204">
            <v>929</v>
          </cell>
          <cell r="D204" t="str">
            <v xml:space="preserve"> Jobbing Overheads</v>
          </cell>
          <cell r="E204">
            <v>-1609</v>
          </cell>
          <cell r="F204">
            <v>-128</v>
          </cell>
          <cell r="G204">
            <v>-257</v>
          </cell>
          <cell r="H204">
            <v>-107</v>
          </cell>
          <cell r="I204">
            <v>-86</v>
          </cell>
          <cell r="J204">
            <v>-43</v>
          </cell>
          <cell r="K204">
            <v>-43</v>
          </cell>
          <cell r="L204">
            <v>-360</v>
          </cell>
          <cell r="M204">
            <v>-64</v>
          </cell>
          <cell r="N204">
            <v>-86</v>
          </cell>
          <cell r="O204">
            <v>-111</v>
          </cell>
          <cell r="P204">
            <v>-180</v>
          </cell>
          <cell r="Q204">
            <v>-144</v>
          </cell>
        </row>
        <row r="205">
          <cell r="A205">
            <v>930000</v>
          </cell>
          <cell r="B205" t="str">
            <v>AGO</v>
          </cell>
          <cell r="C205">
            <v>930</v>
          </cell>
          <cell r="D205" t="str">
            <v xml:space="preserve"> General &amp; Misc Media</v>
          </cell>
          <cell r="E205">
            <v>64854</v>
          </cell>
          <cell r="F205">
            <v>2072</v>
          </cell>
          <cell r="G205">
            <v>14780</v>
          </cell>
          <cell r="H205">
            <v>6111</v>
          </cell>
          <cell r="I205">
            <v>13547</v>
          </cell>
          <cell r="J205">
            <v>10371</v>
          </cell>
          <cell r="K205">
            <v>2419</v>
          </cell>
          <cell r="L205">
            <v>8647</v>
          </cell>
          <cell r="M205">
            <v>2114</v>
          </cell>
          <cell r="N205">
            <v>2830</v>
          </cell>
          <cell r="O205">
            <v>0</v>
          </cell>
          <cell r="P205">
            <v>436</v>
          </cell>
          <cell r="Q205">
            <v>1527</v>
          </cell>
        </row>
        <row r="206">
          <cell r="A206">
            <v>930100</v>
          </cell>
          <cell r="B206" t="str">
            <v>AGO</v>
          </cell>
          <cell r="C206">
            <v>930</v>
          </cell>
          <cell r="D206" t="str">
            <v xml:space="preserve"> General Advertising Expenses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930200</v>
          </cell>
          <cell r="B207" t="str">
            <v>AGO</v>
          </cell>
          <cell r="C207">
            <v>930</v>
          </cell>
          <cell r="D207" t="str">
            <v xml:space="preserve"> General Misc</v>
          </cell>
          <cell r="E207">
            <v>240602</v>
          </cell>
          <cell r="F207">
            <v>-189</v>
          </cell>
          <cell r="G207">
            <v>1577</v>
          </cell>
          <cell r="H207">
            <v>1739</v>
          </cell>
          <cell r="I207">
            <v>18985</v>
          </cell>
          <cell r="J207">
            <v>304</v>
          </cell>
          <cell r="K207">
            <v>2319</v>
          </cell>
          <cell r="L207">
            <v>15299</v>
          </cell>
          <cell r="M207">
            <v>34827</v>
          </cell>
          <cell r="N207">
            <v>8895</v>
          </cell>
          <cell r="O207">
            <v>146307</v>
          </cell>
          <cell r="P207">
            <v>5741</v>
          </cell>
          <cell r="Q207">
            <v>4798</v>
          </cell>
        </row>
        <row r="208">
          <cell r="A208">
            <v>930202</v>
          </cell>
          <cell r="B208" t="str">
            <v>AGO</v>
          </cell>
          <cell r="C208">
            <v>930</v>
          </cell>
          <cell r="D208" t="str">
            <v xml:space="preserve"> A&amp;G Misc General Expense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931000</v>
          </cell>
          <cell r="B209" t="str">
            <v>AGO</v>
          </cell>
          <cell r="C209">
            <v>931</v>
          </cell>
          <cell r="D209" t="str">
            <v xml:space="preserve"> Rents</v>
          </cell>
          <cell r="E209">
            <v>1188907</v>
          </cell>
          <cell r="F209">
            <v>72581</v>
          </cell>
          <cell r="G209">
            <v>77092</v>
          </cell>
          <cell r="H209">
            <v>62629</v>
          </cell>
          <cell r="I209">
            <v>123584</v>
          </cell>
          <cell r="J209">
            <v>85509</v>
          </cell>
          <cell r="K209">
            <v>93581</v>
          </cell>
          <cell r="L209">
            <v>81612</v>
          </cell>
          <cell r="M209">
            <v>148122</v>
          </cell>
          <cell r="N209">
            <v>104882</v>
          </cell>
          <cell r="O209">
            <v>150020</v>
          </cell>
          <cell r="P209">
            <v>97321</v>
          </cell>
          <cell r="Q209">
            <v>91974</v>
          </cell>
        </row>
        <row r="210">
          <cell r="A210">
            <v>931200</v>
          </cell>
          <cell r="B210" t="str">
            <v>DO</v>
          </cell>
          <cell r="C210">
            <v>931</v>
          </cell>
          <cell r="D210" t="str">
            <v xml:space="preserve"> Rents - Interco</v>
          </cell>
          <cell r="E210">
            <v>107484</v>
          </cell>
          <cell r="F210">
            <v>8957</v>
          </cell>
          <cell r="G210">
            <v>8957</v>
          </cell>
          <cell r="H210">
            <v>8957</v>
          </cell>
          <cell r="I210">
            <v>8957</v>
          </cell>
          <cell r="J210">
            <v>8957</v>
          </cell>
          <cell r="K210">
            <v>8957</v>
          </cell>
          <cell r="L210">
            <v>8957</v>
          </cell>
          <cell r="M210">
            <v>8957</v>
          </cell>
          <cell r="N210">
            <v>8957</v>
          </cell>
          <cell r="O210">
            <v>8957</v>
          </cell>
          <cell r="P210">
            <v>8957</v>
          </cell>
          <cell r="Q210">
            <v>8957</v>
          </cell>
        </row>
        <row r="211">
          <cell r="A211">
            <v>931400</v>
          </cell>
          <cell r="B211" t="str">
            <v>AGO</v>
          </cell>
          <cell r="C211">
            <v>931</v>
          </cell>
          <cell r="D211" t="str">
            <v xml:space="preserve"> Rents - Electric - Billed DP&amp;L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931500</v>
          </cell>
          <cell r="B212" t="str">
            <v>AGO</v>
          </cell>
          <cell r="C212">
            <v>931</v>
          </cell>
          <cell r="D212" t="str">
            <v xml:space="preserve"> Rents - Affiliated Company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935000</v>
          </cell>
          <cell r="B213" t="str">
            <v>AGM</v>
          </cell>
          <cell r="C213">
            <v>935</v>
          </cell>
          <cell r="D213" t="str">
            <v xml:space="preserve"> Maint of General Plant</v>
          </cell>
          <cell r="E213">
            <v>239675</v>
          </cell>
          <cell r="F213">
            <v>19207</v>
          </cell>
          <cell r="G213">
            <v>14830</v>
          </cell>
          <cell r="H213">
            <v>26666</v>
          </cell>
          <cell r="I213">
            <v>38324</v>
          </cell>
          <cell r="J213">
            <v>16433</v>
          </cell>
          <cell r="K213">
            <v>20095</v>
          </cell>
          <cell r="L213">
            <v>24268</v>
          </cell>
          <cell r="M213">
            <v>17158</v>
          </cell>
          <cell r="N213">
            <v>26240</v>
          </cell>
          <cell r="O213">
            <v>19740</v>
          </cell>
          <cell r="P213">
            <v>22580</v>
          </cell>
          <cell r="Q213">
            <v>-5866</v>
          </cell>
        </row>
      </sheetData>
      <sheetData sheetId="5">
        <row r="11">
          <cell r="A11" t="str">
            <v>Account</v>
          </cell>
          <cell r="B11" t="str">
            <v>Code</v>
          </cell>
          <cell r="C11" t="str">
            <v>FERC</v>
          </cell>
          <cell r="D11" t="str">
            <v>Description</v>
          </cell>
          <cell r="E11" t="str">
            <v>Total</v>
          </cell>
          <cell r="F11">
            <v>38625</v>
          </cell>
          <cell r="G11">
            <v>38656</v>
          </cell>
          <cell r="H11">
            <v>38686</v>
          </cell>
          <cell r="I11">
            <v>38717</v>
          </cell>
          <cell r="J11">
            <v>38748</v>
          </cell>
          <cell r="K11">
            <v>38776</v>
          </cell>
          <cell r="L11">
            <v>38807</v>
          </cell>
          <cell r="M11">
            <v>38837</v>
          </cell>
          <cell r="N11">
            <v>38868</v>
          </cell>
          <cell r="O11">
            <v>38898</v>
          </cell>
          <cell r="P11">
            <v>38929</v>
          </cell>
          <cell r="Q11">
            <v>38960</v>
          </cell>
        </row>
        <row r="12">
          <cell r="A12">
            <v>401492</v>
          </cell>
          <cell r="B12" t="str">
            <v>AGO</v>
          </cell>
          <cell r="C12">
            <v>401</v>
          </cell>
          <cell r="D12" t="str">
            <v xml:space="preserve"> ED Nonreg Charges - Non Labor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403300</v>
          </cell>
          <cell r="B13" t="str">
            <v>DEPR</v>
          </cell>
          <cell r="C13">
            <v>403</v>
          </cell>
          <cell r="D13" t="str">
            <v xml:space="preserve"> Electric Depreciation Expense</v>
          </cell>
          <cell r="E13">
            <v>22349671</v>
          </cell>
          <cell r="F13">
            <v>794413</v>
          </cell>
          <cell r="G13">
            <v>797376</v>
          </cell>
          <cell r="H13">
            <v>804710</v>
          </cell>
          <cell r="I13">
            <v>810198</v>
          </cell>
          <cell r="J13">
            <v>2266646</v>
          </cell>
          <cell r="K13">
            <v>2268827</v>
          </cell>
          <cell r="L13">
            <v>2410586</v>
          </cell>
          <cell r="M13">
            <v>2414438</v>
          </cell>
          <cell r="N13">
            <v>2418774</v>
          </cell>
          <cell r="O13">
            <v>2426126</v>
          </cell>
          <cell r="P13">
            <v>2467130</v>
          </cell>
          <cell r="Q13">
            <v>2470447</v>
          </cell>
        </row>
        <row r="14">
          <cell r="A14">
            <v>404300</v>
          </cell>
          <cell r="B14" t="str">
            <v>DEPR</v>
          </cell>
          <cell r="C14">
            <v>404</v>
          </cell>
          <cell r="D14" t="str">
            <v xml:space="preserve"> Amortization Limited Term </v>
          </cell>
          <cell r="E14">
            <v>1212669</v>
          </cell>
          <cell r="F14">
            <v>86313</v>
          </cell>
          <cell r="G14">
            <v>131283</v>
          </cell>
          <cell r="H14">
            <v>92031</v>
          </cell>
          <cell r="I14">
            <v>129575</v>
          </cell>
          <cell r="J14">
            <v>100947</v>
          </cell>
          <cell r="K14">
            <v>103734</v>
          </cell>
          <cell r="L14">
            <v>98134</v>
          </cell>
          <cell r="M14">
            <v>97547</v>
          </cell>
          <cell r="N14">
            <v>94187</v>
          </cell>
          <cell r="O14">
            <v>93470</v>
          </cell>
          <cell r="P14">
            <v>93514</v>
          </cell>
          <cell r="Q14">
            <v>91934</v>
          </cell>
        </row>
        <row r="15">
          <cell r="A15">
            <v>408020</v>
          </cell>
          <cell r="B15" t="str">
            <v>OTHTX</v>
          </cell>
          <cell r="C15">
            <v>408</v>
          </cell>
          <cell r="D15" t="str">
            <v xml:space="preserve"> Ohio Property Taxes - Prod</v>
          </cell>
          <cell r="E15">
            <v>1261626</v>
          </cell>
          <cell r="J15">
            <v>174192</v>
          </cell>
          <cell r="K15">
            <v>174192</v>
          </cell>
          <cell r="L15">
            <v>152207</v>
          </cell>
          <cell r="M15">
            <v>152207</v>
          </cell>
          <cell r="N15">
            <v>152207</v>
          </cell>
          <cell r="O15">
            <v>152207</v>
          </cell>
          <cell r="P15">
            <v>152207</v>
          </cell>
          <cell r="Q15">
            <v>152207</v>
          </cell>
        </row>
        <row r="16">
          <cell r="A16">
            <v>408025</v>
          </cell>
          <cell r="B16" t="str">
            <v>OTHTX</v>
          </cell>
          <cell r="C16">
            <v>408</v>
          </cell>
          <cell r="D16" t="str">
            <v xml:space="preserve"> Ohio Property Taxes - Trans</v>
          </cell>
          <cell r="E16">
            <v>131910</v>
          </cell>
          <cell r="L16">
            <v>21985</v>
          </cell>
          <cell r="M16">
            <v>21985</v>
          </cell>
          <cell r="N16">
            <v>21985</v>
          </cell>
          <cell r="O16">
            <v>21985</v>
          </cell>
          <cell r="P16">
            <v>21985</v>
          </cell>
          <cell r="Q16">
            <v>21985</v>
          </cell>
        </row>
        <row r="17">
          <cell r="A17">
            <v>408055</v>
          </cell>
          <cell r="B17" t="str">
            <v>OTHTX</v>
          </cell>
          <cell r="C17">
            <v>408</v>
          </cell>
          <cell r="D17" t="str">
            <v xml:space="preserve"> Kentucky Property Tax - Elec</v>
          </cell>
          <cell r="E17">
            <v>1633912</v>
          </cell>
          <cell r="J17">
            <v>204239</v>
          </cell>
          <cell r="K17">
            <v>204239</v>
          </cell>
          <cell r="L17">
            <v>204239</v>
          </cell>
          <cell r="M17">
            <v>204239</v>
          </cell>
          <cell r="N17">
            <v>204239</v>
          </cell>
          <cell r="O17">
            <v>204239</v>
          </cell>
          <cell r="P17">
            <v>204239</v>
          </cell>
          <cell r="Q17">
            <v>204239</v>
          </cell>
        </row>
        <row r="18">
          <cell r="A18">
            <v>408065</v>
          </cell>
          <cell r="B18" t="str">
            <v>OTHTX</v>
          </cell>
          <cell r="C18">
            <v>408</v>
          </cell>
          <cell r="D18" t="str">
            <v xml:space="preserve"> Ky Property Taxes - East Bend</v>
          </cell>
          <cell r="E18">
            <v>500000</v>
          </cell>
          <cell r="J18">
            <v>62500</v>
          </cell>
          <cell r="K18">
            <v>62500</v>
          </cell>
          <cell r="L18">
            <v>62500</v>
          </cell>
          <cell r="M18">
            <v>62500</v>
          </cell>
          <cell r="N18">
            <v>62500</v>
          </cell>
          <cell r="O18">
            <v>62500</v>
          </cell>
          <cell r="P18">
            <v>62500</v>
          </cell>
          <cell r="Q18">
            <v>62500</v>
          </cell>
        </row>
        <row r="19">
          <cell r="A19">
            <v>408150</v>
          </cell>
          <cell r="B19" t="str">
            <v>OTHTX</v>
          </cell>
          <cell r="C19">
            <v>408</v>
          </cell>
          <cell r="D19" t="str">
            <v xml:space="preserve"> Kentucky Property Tax</v>
          </cell>
          <cell r="E19">
            <v>478192</v>
          </cell>
          <cell r="F19">
            <v>-69816</v>
          </cell>
          <cell r="G19">
            <v>180650</v>
          </cell>
          <cell r="H19">
            <v>180650</v>
          </cell>
          <cell r="I19">
            <v>186708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408240</v>
          </cell>
          <cell r="B20" t="str">
            <v>OTHTX</v>
          </cell>
          <cell r="C20">
            <v>408</v>
          </cell>
          <cell r="D20" t="str">
            <v xml:space="preserve"> Payroll Taxes-Joint Ownership</v>
          </cell>
          <cell r="E20">
            <v>-147436</v>
          </cell>
          <cell r="J20">
            <v>-18344</v>
          </cell>
          <cell r="K20">
            <v>-17447</v>
          </cell>
          <cell r="L20">
            <v>-19775</v>
          </cell>
          <cell r="M20">
            <v>-18824</v>
          </cell>
          <cell r="N20">
            <v>-19458</v>
          </cell>
          <cell r="O20">
            <v>-18776</v>
          </cell>
          <cell r="P20">
            <v>-17252</v>
          </cell>
          <cell r="Q20">
            <v>-17560</v>
          </cell>
        </row>
        <row r="21">
          <cell r="A21">
            <v>408390</v>
          </cell>
          <cell r="B21" t="str">
            <v>OTHTX</v>
          </cell>
          <cell r="C21">
            <v>408</v>
          </cell>
          <cell r="D21" t="str">
            <v xml:space="preserve"> Ohio Franchise Tax</v>
          </cell>
          <cell r="E21">
            <v>3500</v>
          </cell>
          <cell r="F21"/>
          <cell r="G21"/>
          <cell r="H21"/>
          <cell r="I21">
            <v>3500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408410</v>
          </cell>
          <cell r="B22" t="str">
            <v>OTHTX</v>
          </cell>
          <cell r="C22">
            <v>408</v>
          </cell>
          <cell r="D22" t="str">
            <v xml:space="preserve"> Social Security Taxes</v>
          </cell>
          <cell r="E22">
            <v>1475118</v>
          </cell>
          <cell r="F22">
            <v>56081</v>
          </cell>
          <cell r="G22">
            <v>53167</v>
          </cell>
          <cell r="H22">
            <v>51949</v>
          </cell>
          <cell r="I22">
            <v>-30140</v>
          </cell>
          <cell r="J22">
            <v>150936</v>
          </cell>
          <cell r="K22">
            <v>181590</v>
          </cell>
          <cell r="L22">
            <v>171406</v>
          </cell>
          <cell r="M22">
            <v>175737</v>
          </cell>
          <cell r="N22">
            <v>169582</v>
          </cell>
          <cell r="O22">
            <v>168368</v>
          </cell>
          <cell r="P22">
            <v>165464</v>
          </cell>
          <cell r="Q22">
            <v>160978</v>
          </cell>
        </row>
        <row r="23">
          <cell r="A23">
            <v>408420</v>
          </cell>
          <cell r="B23" t="str">
            <v>OTHTX</v>
          </cell>
          <cell r="C23">
            <v>408</v>
          </cell>
          <cell r="D23" t="str">
            <v xml:space="preserve"> West Virginia License Tax</v>
          </cell>
          <cell r="E23">
            <v>0</v>
          </cell>
          <cell r="F23"/>
          <cell r="G23"/>
          <cell r="H23"/>
          <cell r="I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408490</v>
          </cell>
          <cell r="B24" t="str">
            <v>OTHTX</v>
          </cell>
          <cell r="C24">
            <v>408</v>
          </cell>
          <cell r="D24" t="str">
            <v xml:space="preserve"> Indiana Highway Use</v>
          </cell>
          <cell r="E24">
            <v>15</v>
          </cell>
          <cell r="F24">
            <v>0</v>
          </cell>
          <cell r="G24">
            <v>10</v>
          </cell>
          <cell r="H24">
            <v>0</v>
          </cell>
          <cell r="I24">
            <v>0</v>
          </cell>
          <cell r="J24">
            <v>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408510</v>
          </cell>
          <cell r="B25" t="str">
            <v>OTHTX</v>
          </cell>
          <cell r="C25">
            <v>408</v>
          </cell>
          <cell r="D25" t="str">
            <v xml:space="preserve"> Federal Hwy Use Tax</v>
          </cell>
          <cell r="E25">
            <v>6400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L25">
            <v>0</v>
          </cell>
          <cell r="M25">
            <v>700</v>
          </cell>
          <cell r="N25">
            <v>0</v>
          </cell>
          <cell r="O25">
            <v>0</v>
          </cell>
          <cell r="P25">
            <v>700</v>
          </cell>
          <cell r="Q25">
            <v>5000</v>
          </cell>
        </row>
        <row r="26">
          <cell r="A26">
            <v>408530</v>
          </cell>
          <cell r="B26" t="str">
            <v>OTHTX</v>
          </cell>
          <cell r="C26">
            <v>408</v>
          </cell>
          <cell r="D26" t="str">
            <v xml:space="preserve"> Ohio Highway Use</v>
          </cell>
          <cell r="E26">
            <v>0</v>
          </cell>
          <cell r="F26">
            <v>0</v>
          </cell>
          <cell r="G26">
            <v>-8</v>
          </cell>
          <cell r="H26">
            <v>0</v>
          </cell>
          <cell r="I26">
            <v>0</v>
          </cell>
          <cell r="J26">
            <v>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408550</v>
          </cell>
          <cell r="B27" t="str">
            <v>OTHTX</v>
          </cell>
          <cell r="C27">
            <v>408</v>
          </cell>
          <cell r="D27" t="str">
            <v xml:space="preserve"> Kentucky Highway Use</v>
          </cell>
          <cell r="E27">
            <v>2191</v>
          </cell>
          <cell r="F27">
            <v>0</v>
          </cell>
          <cell r="G27">
            <v>1152</v>
          </cell>
          <cell r="H27">
            <v>0</v>
          </cell>
          <cell r="I27">
            <v>0</v>
          </cell>
          <cell r="J27">
            <v>1039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408591</v>
          </cell>
          <cell r="B28" t="str">
            <v>OTHTX</v>
          </cell>
          <cell r="C28">
            <v>408</v>
          </cell>
          <cell r="D28" t="str">
            <v xml:space="preserve"> Highway Taxes-Misc States</v>
          </cell>
          <cell r="E28">
            <v>190</v>
          </cell>
          <cell r="F28">
            <v>0</v>
          </cell>
          <cell r="G28">
            <v>57</v>
          </cell>
          <cell r="H28">
            <v>0</v>
          </cell>
          <cell r="I28">
            <v>0</v>
          </cell>
          <cell r="J28">
            <v>133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408670</v>
          </cell>
          <cell r="B29" t="str">
            <v>OTHTX</v>
          </cell>
          <cell r="C29">
            <v>408</v>
          </cell>
          <cell r="D29" t="str">
            <v xml:space="preserve"> City of Cinti Earned Inc- Elec</v>
          </cell>
          <cell r="E29">
            <v>0</v>
          </cell>
          <cell r="F29">
            <v>0</v>
          </cell>
          <cell r="G29"/>
          <cell r="H29"/>
          <cell r="I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408740</v>
          </cell>
          <cell r="B30" t="str">
            <v>OTHTX</v>
          </cell>
          <cell r="C30">
            <v>408</v>
          </cell>
          <cell r="D30" t="str">
            <v xml:space="preserve"> Sales and Use Tax Expense</v>
          </cell>
          <cell r="E30">
            <v>54633</v>
          </cell>
          <cell r="F30">
            <v>5981</v>
          </cell>
          <cell r="G30">
            <v>7705</v>
          </cell>
          <cell r="H30">
            <v>6539</v>
          </cell>
          <cell r="I30">
            <v>9337</v>
          </cell>
          <cell r="J30">
            <v>11892</v>
          </cell>
          <cell r="K30">
            <v>13179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409060</v>
          </cell>
          <cell r="B31" t="str">
            <v>FIT</v>
          </cell>
          <cell r="C31">
            <v>409</v>
          </cell>
          <cell r="D31" t="str">
            <v xml:space="preserve"> Federal Income Taxes</v>
          </cell>
          <cell r="E31">
            <v>4356407</v>
          </cell>
          <cell r="F31">
            <v>1468727</v>
          </cell>
          <cell r="G31">
            <v>-337001</v>
          </cell>
          <cell r="H31">
            <v>-2078794</v>
          </cell>
          <cell r="I31">
            <v>863971</v>
          </cell>
          <cell r="J31">
            <v>1558548</v>
          </cell>
          <cell r="K31">
            <v>209763</v>
          </cell>
          <cell r="L31">
            <v>1057081</v>
          </cell>
          <cell r="M31">
            <v>-995961</v>
          </cell>
          <cell r="N31">
            <v>420431</v>
          </cell>
          <cell r="O31">
            <v>577261</v>
          </cell>
          <cell r="P31">
            <v>662347</v>
          </cell>
          <cell r="Q31">
            <v>950034</v>
          </cell>
        </row>
        <row r="32">
          <cell r="A32">
            <v>409160</v>
          </cell>
          <cell r="B32" t="str">
            <v>FIT</v>
          </cell>
          <cell r="C32">
            <v>409</v>
          </cell>
          <cell r="D32" t="str">
            <v xml:space="preserve"> General Taxes</v>
          </cell>
          <cell r="E32">
            <v>671576</v>
          </cell>
          <cell r="F32">
            <v>232866</v>
          </cell>
          <cell r="G32">
            <v>43730</v>
          </cell>
          <cell r="H32">
            <v>-75867</v>
          </cell>
          <cell r="I32">
            <v>-460096</v>
          </cell>
          <cell r="J32">
            <v>317594</v>
          </cell>
          <cell r="K32">
            <v>38900</v>
          </cell>
          <cell r="L32">
            <v>227329</v>
          </cell>
          <cell r="M32">
            <v>-214185</v>
          </cell>
          <cell r="N32">
            <v>90415</v>
          </cell>
          <cell r="O32">
            <v>124142</v>
          </cell>
          <cell r="P32">
            <v>142440</v>
          </cell>
          <cell r="Q32">
            <v>204308</v>
          </cell>
        </row>
        <row r="33">
          <cell r="A33">
            <v>409990</v>
          </cell>
          <cell r="B33" t="str">
            <v>FIT</v>
          </cell>
          <cell r="C33">
            <v>409</v>
          </cell>
          <cell r="D33" t="str">
            <v xml:space="preserve"> Taxes Alloc From Serv Co</v>
          </cell>
          <cell r="E33">
            <v>-230927</v>
          </cell>
          <cell r="F33">
            <v>-71374</v>
          </cell>
          <cell r="G33">
            <v>0</v>
          </cell>
          <cell r="H33">
            <v>0</v>
          </cell>
          <cell r="I33">
            <v>-159553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410060</v>
          </cell>
          <cell r="B34" t="str">
            <v>FIT</v>
          </cell>
          <cell r="C34">
            <v>410</v>
          </cell>
          <cell r="D34" t="str">
            <v xml:space="preserve"> Federal Income Tax</v>
          </cell>
          <cell r="E34">
            <v>3559164</v>
          </cell>
          <cell r="F34">
            <v>542078</v>
          </cell>
          <cell r="G34">
            <v>385802</v>
          </cell>
          <cell r="H34">
            <v>1224356</v>
          </cell>
          <cell r="I34">
            <v>406388</v>
          </cell>
          <cell r="J34">
            <v>708786</v>
          </cell>
          <cell r="K34">
            <v>547908</v>
          </cell>
          <cell r="L34">
            <v>-38336</v>
          </cell>
          <cell r="M34">
            <v>-29212</v>
          </cell>
          <cell r="N34">
            <v>-23345</v>
          </cell>
          <cell r="O34">
            <v>-34619</v>
          </cell>
          <cell r="P34">
            <v>-63248</v>
          </cell>
          <cell r="Q34">
            <v>-67394</v>
          </cell>
        </row>
        <row r="35">
          <cell r="A35">
            <v>410160</v>
          </cell>
          <cell r="B35" t="str">
            <v>FIT</v>
          </cell>
          <cell r="C35">
            <v>410</v>
          </cell>
          <cell r="D35" t="str">
            <v xml:space="preserve"> State Income Tax</v>
          </cell>
          <cell r="E35">
            <v>1118267</v>
          </cell>
          <cell r="F35">
            <v>389150</v>
          </cell>
          <cell r="G35">
            <v>48819</v>
          </cell>
          <cell r="H35">
            <v>216425</v>
          </cell>
          <cell r="I35">
            <v>288749</v>
          </cell>
          <cell r="J35">
            <v>11561466</v>
          </cell>
          <cell r="K35">
            <v>-11324127</v>
          </cell>
          <cell r="L35">
            <v>-9433</v>
          </cell>
          <cell r="M35">
            <v>-7470</v>
          </cell>
          <cell r="N35">
            <v>-6208</v>
          </cell>
          <cell r="O35">
            <v>-8633</v>
          </cell>
          <cell r="P35">
            <v>-14790</v>
          </cell>
          <cell r="Q35">
            <v>-15681</v>
          </cell>
        </row>
        <row r="36">
          <cell r="A36">
            <v>410990</v>
          </cell>
          <cell r="B36" t="str">
            <v>FIT</v>
          </cell>
          <cell r="C36">
            <v>410</v>
          </cell>
          <cell r="D36" t="str">
            <v xml:space="preserve"> Taxes Alloc From Serv Co</v>
          </cell>
          <cell r="E36">
            <v>-27455</v>
          </cell>
          <cell r="F36">
            <v>53593</v>
          </cell>
          <cell r="G36">
            <v>0</v>
          </cell>
          <cell r="H36">
            <v>0</v>
          </cell>
          <cell r="I36">
            <v>-81048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411060</v>
          </cell>
          <cell r="B37" t="str">
            <v>FIT</v>
          </cell>
          <cell r="C37">
            <v>411</v>
          </cell>
          <cell r="D37" t="str">
            <v xml:space="preserve"> Federal Income Tax</v>
          </cell>
          <cell r="E37">
            <v>-4041247</v>
          </cell>
          <cell r="F37">
            <v>32579</v>
          </cell>
          <cell r="G37">
            <v>-84195</v>
          </cell>
          <cell r="H37">
            <v>-46892</v>
          </cell>
          <cell r="I37">
            <v>-3631994</v>
          </cell>
          <cell r="J37">
            <v>-4455377</v>
          </cell>
          <cell r="K37">
            <v>4144632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411065</v>
          </cell>
          <cell r="B38" t="str">
            <v>FIT</v>
          </cell>
          <cell r="C38">
            <v>411</v>
          </cell>
          <cell r="D38" t="str">
            <v xml:space="preserve"> Deferred FIT Credit - ITC Amortization</v>
          </cell>
          <cell r="E38">
            <v>-163857</v>
          </cell>
          <cell r="F38">
            <v>-14704</v>
          </cell>
          <cell r="G38">
            <v>-14704</v>
          </cell>
          <cell r="H38">
            <v>-14704</v>
          </cell>
          <cell r="I38">
            <v>-14703</v>
          </cell>
          <cell r="J38">
            <v>-13806</v>
          </cell>
          <cell r="K38">
            <v>-13806</v>
          </cell>
          <cell r="L38">
            <v>-12905</v>
          </cell>
          <cell r="M38">
            <v>-12905</v>
          </cell>
          <cell r="N38">
            <v>-12905</v>
          </cell>
          <cell r="O38">
            <v>-12905</v>
          </cell>
          <cell r="P38">
            <v>-12905</v>
          </cell>
          <cell r="Q38">
            <v>-12905</v>
          </cell>
        </row>
        <row r="39">
          <cell r="A39">
            <v>411160</v>
          </cell>
          <cell r="B39" t="str">
            <v>FIT</v>
          </cell>
          <cell r="C39">
            <v>411</v>
          </cell>
          <cell r="D39" t="str">
            <v xml:space="preserve"> State Income Tax</v>
          </cell>
          <cell r="E39">
            <v>-333330</v>
          </cell>
          <cell r="F39">
            <v>132190</v>
          </cell>
          <cell r="G39">
            <v>-19084</v>
          </cell>
          <cell r="H39">
            <v>-11075</v>
          </cell>
          <cell r="I39">
            <v>-369172</v>
          </cell>
          <cell r="J39">
            <v>-73264</v>
          </cell>
          <cell r="K39">
            <v>7075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411845</v>
          </cell>
          <cell r="B40" t="str">
            <v>REV</v>
          </cell>
          <cell r="C40">
            <v>411</v>
          </cell>
          <cell r="D40" t="str">
            <v xml:space="preserve"> NOx Cmp Sale Prcds</v>
          </cell>
          <cell r="E40">
            <v>546250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546250</v>
          </cell>
          <cell r="K40">
            <v>0</v>
          </cell>
        </row>
        <row r="41">
          <cell r="A41">
            <v>411846</v>
          </cell>
          <cell r="B41" t="str">
            <v>EA</v>
          </cell>
          <cell r="C41">
            <v>411</v>
          </cell>
          <cell r="D41" t="str">
            <v xml:space="preserve"> NOx Cmp Sale Cost</v>
          </cell>
          <cell r="E41">
            <v>137233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137233</v>
          </cell>
          <cell r="K41">
            <v>0</v>
          </cell>
        </row>
        <row r="42">
          <cell r="A42">
            <v>411847</v>
          </cell>
          <cell r="B42" t="str">
            <v>REV</v>
          </cell>
          <cell r="C42">
            <v>411</v>
          </cell>
          <cell r="D42" t="str">
            <v xml:space="preserve"> SO2 Cmp Sale Prcds- Non-Native</v>
          </cell>
          <cell r="E42">
            <v>1587500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1587500</v>
          </cell>
          <cell r="K42">
            <v>0</v>
          </cell>
        </row>
        <row r="43">
          <cell r="A43">
            <v>411848</v>
          </cell>
          <cell r="B43" t="str">
            <v>EA</v>
          </cell>
          <cell r="C43">
            <v>411</v>
          </cell>
          <cell r="D43" t="str">
            <v xml:space="preserve"> SO2 Cmp Sale Cost- Non-Native </v>
          </cell>
          <cell r="E43">
            <v>86130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86130</v>
          </cell>
          <cell r="K43">
            <v>0</v>
          </cell>
        </row>
        <row r="44">
          <cell r="A44">
            <v>411990</v>
          </cell>
          <cell r="B44" t="str">
            <v>FIT</v>
          </cell>
          <cell r="C44">
            <v>411</v>
          </cell>
          <cell r="D44" t="str">
            <v xml:space="preserve"> Taxes Alloc From Serv Co</v>
          </cell>
          <cell r="E44">
            <v>361368</v>
          </cell>
          <cell r="F44">
            <v>95465</v>
          </cell>
          <cell r="G44">
            <v>0</v>
          </cell>
          <cell r="H44">
            <v>0</v>
          </cell>
          <cell r="I44">
            <v>265903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440500</v>
          </cell>
          <cell r="B45" t="str">
            <v>REV</v>
          </cell>
          <cell r="C45">
            <v>440</v>
          </cell>
          <cell r="D45" t="str">
            <v xml:space="preserve"> Rev Residential - General</v>
          </cell>
          <cell r="E45">
            <v>70130705</v>
          </cell>
          <cell r="F45">
            <v>7218141</v>
          </cell>
          <cell r="G45">
            <v>4962931</v>
          </cell>
          <cell r="H45">
            <v>4446752</v>
          </cell>
          <cell r="I45">
            <v>6084338</v>
          </cell>
          <cell r="J45">
            <v>6350867</v>
          </cell>
          <cell r="K45">
            <v>5505986</v>
          </cell>
          <cell r="L45">
            <v>5621685</v>
          </cell>
          <cell r="M45">
            <v>4924111</v>
          </cell>
          <cell r="N45">
            <v>4519497</v>
          </cell>
          <cell r="O45">
            <v>5694686</v>
          </cell>
          <cell r="P45">
            <v>7239349</v>
          </cell>
          <cell r="Q45">
            <v>7562362</v>
          </cell>
        </row>
        <row r="46">
          <cell r="A46">
            <v>440510</v>
          </cell>
          <cell r="B46" t="str">
            <v>REV</v>
          </cell>
          <cell r="C46">
            <v>440</v>
          </cell>
          <cell r="D46" t="str">
            <v xml:space="preserve"> Rev Residential - Unbilled</v>
          </cell>
          <cell r="E46">
            <v>-144499</v>
          </cell>
          <cell r="F46">
            <v>-1542000</v>
          </cell>
          <cell r="G46">
            <v>-647000</v>
          </cell>
          <cell r="H46">
            <v>500000</v>
          </cell>
          <cell r="I46">
            <v>830000</v>
          </cell>
          <cell r="J46">
            <v>-1257000</v>
          </cell>
          <cell r="K46">
            <v>-93000</v>
          </cell>
          <cell r="L46">
            <v>-332524</v>
          </cell>
          <cell r="M46">
            <v>-458095</v>
          </cell>
          <cell r="N46">
            <v>431861</v>
          </cell>
          <cell r="O46">
            <v>1348583</v>
          </cell>
          <cell r="P46">
            <v>626585</v>
          </cell>
          <cell r="Q46">
            <v>448091</v>
          </cell>
        </row>
        <row r="47">
          <cell r="A47">
            <v>440601</v>
          </cell>
          <cell r="B47" t="str">
            <v>REV</v>
          </cell>
          <cell r="C47">
            <v>440</v>
          </cell>
          <cell r="D47" t="str">
            <v xml:space="preserve"> Res Base Fuel</v>
          </cell>
          <cell r="E47">
            <v>27857539</v>
          </cell>
          <cell r="F47">
            <v>2717604</v>
          </cell>
          <cell r="G47">
            <v>1985069</v>
          </cell>
          <cell r="H47">
            <v>1730987</v>
          </cell>
          <cell r="I47">
            <v>2610536</v>
          </cell>
          <cell r="J47">
            <v>2752055</v>
          </cell>
          <cell r="K47">
            <v>2293813</v>
          </cell>
          <cell r="L47">
            <v>2345501</v>
          </cell>
          <cell r="M47">
            <v>1961467</v>
          </cell>
          <cell r="N47">
            <v>1754577</v>
          </cell>
          <cell r="O47">
            <v>2124504</v>
          </cell>
          <cell r="P47">
            <v>2726978</v>
          </cell>
          <cell r="Q47">
            <v>2854448</v>
          </cell>
        </row>
        <row r="48">
          <cell r="A48">
            <v>440602</v>
          </cell>
          <cell r="B48" t="str">
            <v>REV</v>
          </cell>
          <cell r="C48">
            <v>440</v>
          </cell>
          <cell r="D48" t="str">
            <v xml:space="preserve"> Res Fuel Clause</v>
          </cell>
          <cell r="E48">
            <v>-3684494</v>
          </cell>
          <cell r="F48">
            <v>-359679</v>
          </cell>
          <cell r="G48">
            <v>-262702</v>
          </cell>
          <cell r="H48">
            <v>-229062</v>
          </cell>
          <cell r="I48">
            <v>-345081</v>
          </cell>
          <cell r="J48">
            <v>-363936</v>
          </cell>
          <cell r="K48">
            <v>-303129</v>
          </cell>
          <cell r="L48">
            <v>-310219</v>
          </cell>
          <cell r="M48">
            <v>-259426</v>
          </cell>
          <cell r="N48">
            <v>-232063</v>
          </cell>
          <cell r="O48">
            <v>-280990</v>
          </cell>
          <cell r="P48">
            <v>-360674</v>
          </cell>
          <cell r="Q48">
            <v>-377533</v>
          </cell>
        </row>
        <row r="49">
          <cell r="A49">
            <v>440603</v>
          </cell>
          <cell r="B49" t="str">
            <v>REV</v>
          </cell>
          <cell r="C49">
            <v>440</v>
          </cell>
          <cell r="D49" t="str">
            <v xml:space="preserve"> Res DSM</v>
          </cell>
          <cell r="E49">
            <v>2512281</v>
          </cell>
          <cell r="F49">
            <v>245080</v>
          </cell>
          <cell r="G49">
            <v>178739</v>
          </cell>
          <cell r="H49">
            <v>155862</v>
          </cell>
          <cell r="I49">
            <v>235237</v>
          </cell>
          <cell r="J49">
            <v>248149</v>
          </cell>
          <cell r="K49">
            <v>206672</v>
          </cell>
          <cell r="L49">
            <v>211686</v>
          </cell>
          <cell r="M49">
            <v>177026</v>
          </cell>
          <cell r="N49">
            <v>158354</v>
          </cell>
          <cell r="O49">
            <v>191741</v>
          </cell>
          <cell r="P49">
            <v>246115</v>
          </cell>
          <cell r="Q49">
            <v>257620</v>
          </cell>
        </row>
        <row r="50">
          <cell r="A50">
            <v>442500</v>
          </cell>
          <cell r="B50" t="str">
            <v>REV</v>
          </cell>
          <cell r="C50">
            <v>442</v>
          </cell>
          <cell r="D50" t="str">
            <v xml:space="preserve"> Rev Commercial - General</v>
          </cell>
          <cell r="E50">
            <v>58609684</v>
          </cell>
          <cell r="F50">
            <v>5861959</v>
          </cell>
          <cell r="G50">
            <v>4822459</v>
          </cell>
          <cell r="H50">
            <v>4463381</v>
          </cell>
          <cell r="I50">
            <v>4850676</v>
          </cell>
          <cell r="J50">
            <v>4793213</v>
          </cell>
          <cell r="K50">
            <v>4533363</v>
          </cell>
          <cell r="L50">
            <v>4461035</v>
          </cell>
          <cell r="M50">
            <v>4447516</v>
          </cell>
          <cell r="N50">
            <v>4365004</v>
          </cell>
          <cell r="O50">
            <v>5045127</v>
          </cell>
          <cell r="P50">
            <v>5387808</v>
          </cell>
          <cell r="Q50">
            <v>5578143</v>
          </cell>
        </row>
        <row r="51">
          <cell r="A51">
            <v>442510</v>
          </cell>
          <cell r="B51" t="str">
            <v>REV</v>
          </cell>
          <cell r="C51">
            <v>442</v>
          </cell>
          <cell r="D51" t="str">
            <v xml:space="preserve"> Rev Commercial - Unbilled</v>
          </cell>
          <cell r="E51">
            <v>-193244</v>
          </cell>
          <cell r="F51">
            <v>-419000</v>
          </cell>
          <cell r="G51">
            <v>-157000</v>
          </cell>
          <cell r="H51">
            <v>-141000</v>
          </cell>
          <cell r="I51">
            <v>4000</v>
          </cell>
          <cell r="J51">
            <v>-438000</v>
          </cell>
          <cell r="K51">
            <v>-294000</v>
          </cell>
          <cell r="L51">
            <v>200821</v>
          </cell>
          <cell r="M51">
            <v>-270124</v>
          </cell>
          <cell r="N51">
            <v>529349</v>
          </cell>
          <cell r="O51">
            <v>275648</v>
          </cell>
          <cell r="P51">
            <v>178629</v>
          </cell>
          <cell r="Q51">
            <v>337433</v>
          </cell>
        </row>
        <row r="52">
          <cell r="A52">
            <v>442550</v>
          </cell>
          <cell r="B52" t="str">
            <v>REV</v>
          </cell>
          <cell r="C52">
            <v>442</v>
          </cell>
          <cell r="D52" t="str">
            <v xml:space="preserve"> Rev Industrial - General</v>
          </cell>
          <cell r="E52">
            <v>27258456</v>
          </cell>
          <cell r="F52">
            <v>2717537</v>
          </cell>
          <cell r="G52">
            <v>2354389</v>
          </cell>
          <cell r="H52">
            <v>2183758</v>
          </cell>
          <cell r="I52">
            <v>2257378</v>
          </cell>
          <cell r="J52">
            <v>2167630</v>
          </cell>
          <cell r="K52">
            <v>2107166</v>
          </cell>
          <cell r="L52">
            <v>2022739</v>
          </cell>
          <cell r="M52">
            <v>2066778</v>
          </cell>
          <cell r="N52">
            <v>2141992</v>
          </cell>
          <cell r="O52">
            <v>2404269</v>
          </cell>
          <cell r="P52">
            <v>2382664</v>
          </cell>
          <cell r="Q52">
            <v>2452156</v>
          </cell>
        </row>
        <row r="53">
          <cell r="A53">
            <v>442560</v>
          </cell>
          <cell r="B53" t="str">
            <v>REV</v>
          </cell>
          <cell r="C53">
            <v>442</v>
          </cell>
          <cell r="D53" t="str">
            <v xml:space="preserve"> Rev Industrial - Unbilled</v>
          </cell>
          <cell r="E53">
            <v>-259048</v>
          </cell>
          <cell r="F53">
            <v>-311000</v>
          </cell>
          <cell r="G53">
            <v>17000</v>
          </cell>
          <cell r="H53">
            <v>-48000</v>
          </cell>
          <cell r="I53">
            <v>-74000</v>
          </cell>
          <cell r="J53">
            <v>-341000</v>
          </cell>
          <cell r="K53">
            <v>-103000</v>
          </cell>
          <cell r="L53">
            <v>-2042</v>
          </cell>
          <cell r="M53">
            <v>-73292</v>
          </cell>
          <cell r="N53">
            <v>208827</v>
          </cell>
          <cell r="O53">
            <v>52313</v>
          </cell>
          <cell r="P53">
            <v>112376</v>
          </cell>
          <cell r="Q53">
            <v>302770</v>
          </cell>
        </row>
        <row r="54">
          <cell r="A54">
            <v>442601</v>
          </cell>
          <cell r="B54" t="str">
            <v>REV</v>
          </cell>
          <cell r="C54">
            <v>442</v>
          </cell>
          <cell r="D54" t="str">
            <v xml:space="preserve"> Com Base Fuel</v>
          </cell>
          <cell r="E54">
            <v>26401762</v>
          </cell>
          <cell r="F54">
            <v>2609926</v>
          </cell>
          <cell r="G54">
            <v>2179895</v>
          </cell>
          <cell r="H54">
            <v>1961530</v>
          </cell>
          <cell r="I54">
            <v>2236860</v>
          </cell>
          <cell r="J54">
            <v>2210385</v>
          </cell>
          <cell r="K54">
            <v>2000479</v>
          </cell>
          <cell r="L54">
            <v>1985808</v>
          </cell>
          <cell r="M54">
            <v>1993501</v>
          </cell>
          <cell r="N54">
            <v>1969027</v>
          </cell>
          <cell r="O54">
            <v>2258389</v>
          </cell>
          <cell r="P54">
            <v>2480093</v>
          </cell>
          <cell r="Q54">
            <v>2515869</v>
          </cell>
        </row>
        <row r="55">
          <cell r="A55">
            <v>442602</v>
          </cell>
          <cell r="B55" t="str">
            <v>REV</v>
          </cell>
          <cell r="C55">
            <v>442</v>
          </cell>
          <cell r="D55" t="str">
            <v xml:space="preserve"> Com Fuel Clause</v>
          </cell>
          <cell r="E55">
            <v>-3486535</v>
          </cell>
          <cell r="F55">
            <v>-348043</v>
          </cell>
          <cell r="G55">
            <v>-285253</v>
          </cell>
          <cell r="H55">
            <v>-256039</v>
          </cell>
          <cell r="I55">
            <v>-294225</v>
          </cell>
          <cell r="J55">
            <v>-292224</v>
          </cell>
          <cell r="K55">
            <v>-264548</v>
          </cell>
          <cell r="L55">
            <v>-262645</v>
          </cell>
          <cell r="M55">
            <v>-263663</v>
          </cell>
          <cell r="N55">
            <v>-260426</v>
          </cell>
          <cell r="O55">
            <v>-298697</v>
          </cell>
          <cell r="P55">
            <v>-328020</v>
          </cell>
          <cell r="Q55">
            <v>-332752</v>
          </cell>
        </row>
        <row r="56">
          <cell r="A56">
            <v>442603</v>
          </cell>
          <cell r="B56" t="str">
            <v>REV</v>
          </cell>
          <cell r="C56">
            <v>442</v>
          </cell>
          <cell r="D56" t="str">
            <v xml:space="preserve"> Com DSM</v>
          </cell>
          <cell r="E56">
            <v>-432132</v>
          </cell>
          <cell r="F56">
            <v>-41893</v>
          </cell>
          <cell r="G56">
            <v>-34022</v>
          </cell>
          <cell r="H56">
            <v>-30121</v>
          </cell>
          <cell r="I56">
            <v>-34387</v>
          </cell>
          <cell r="J56">
            <v>-33984</v>
          </cell>
          <cell r="K56">
            <v>-30891</v>
          </cell>
          <cell r="L56">
            <v>-34118</v>
          </cell>
          <cell r="M56">
            <v>-34250</v>
          </cell>
          <cell r="N56">
            <v>-33830</v>
          </cell>
          <cell r="O56">
            <v>-38801</v>
          </cell>
          <cell r="P56">
            <v>-42610</v>
          </cell>
          <cell r="Q56">
            <v>-43225</v>
          </cell>
        </row>
        <row r="57">
          <cell r="A57">
            <v>442651</v>
          </cell>
          <cell r="B57" t="str">
            <v>REV</v>
          </cell>
          <cell r="C57">
            <v>442</v>
          </cell>
          <cell r="D57" t="str">
            <v xml:space="preserve"> Ind Base Fuel</v>
          </cell>
          <cell r="E57">
            <v>15035682</v>
          </cell>
          <cell r="F57">
            <v>1389046</v>
          </cell>
          <cell r="G57">
            <v>1273343</v>
          </cell>
          <cell r="H57">
            <v>1200303</v>
          </cell>
          <cell r="I57">
            <v>1288992</v>
          </cell>
          <cell r="J57">
            <v>1225265</v>
          </cell>
          <cell r="K57">
            <v>1194972</v>
          </cell>
          <cell r="L57">
            <v>1180855</v>
          </cell>
          <cell r="M57">
            <v>1193168</v>
          </cell>
          <cell r="N57">
            <v>1216517</v>
          </cell>
          <cell r="O57">
            <v>1280071</v>
          </cell>
          <cell r="P57">
            <v>1277112</v>
          </cell>
          <cell r="Q57">
            <v>1316038</v>
          </cell>
        </row>
        <row r="58">
          <cell r="A58">
            <v>442652</v>
          </cell>
          <cell r="B58" t="str">
            <v>REV</v>
          </cell>
          <cell r="C58">
            <v>442</v>
          </cell>
          <cell r="D58" t="str">
            <v xml:space="preserve"> Ind Fuel Clause</v>
          </cell>
          <cell r="E58">
            <v>-1952369</v>
          </cell>
          <cell r="F58">
            <v>-171971</v>
          </cell>
          <cell r="G58">
            <v>-159683</v>
          </cell>
          <cell r="H58">
            <v>-154296</v>
          </cell>
          <cell r="I58">
            <v>-166401</v>
          </cell>
          <cell r="J58">
            <v>-158315</v>
          </cell>
          <cell r="K58">
            <v>-154537</v>
          </cell>
          <cell r="L58">
            <v>-156181</v>
          </cell>
          <cell r="M58">
            <v>-157810</v>
          </cell>
          <cell r="N58">
            <v>-160898</v>
          </cell>
          <cell r="O58">
            <v>-169304</v>
          </cell>
          <cell r="P58">
            <v>-168912</v>
          </cell>
          <cell r="Q58">
            <v>-174061</v>
          </cell>
        </row>
        <row r="59">
          <cell r="A59">
            <v>442653</v>
          </cell>
          <cell r="B59" t="str">
            <v>REV</v>
          </cell>
          <cell r="C59">
            <v>442</v>
          </cell>
          <cell r="D59" t="str">
            <v xml:space="preserve"> Ind DSM</v>
          </cell>
          <cell r="E59">
            <v>-107483</v>
          </cell>
          <cell r="F59">
            <v>-19743</v>
          </cell>
          <cell r="G59">
            <v>-17852</v>
          </cell>
          <cell r="H59">
            <v>-17187</v>
          </cell>
          <cell r="I59">
            <v>-18383</v>
          </cell>
          <cell r="J59">
            <v>-17337</v>
          </cell>
          <cell r="K59">
            <v>-16981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444500</v>
          </cell>
          <cell r="B60" t="str">
            <v>REV</v>
          </cell>
          <cell r="C60">
            <v>444</v>
          </cell>
          <cell r="D60" t="str">
            <v xml:space="preserve"> Public St &amp; Highway Lighting</v>
          </cell>
          <cell r="E60">
            <v>1185382</v>
          </cell>
          <cell r="F60">
            <v>98749</v>
          </cell>
          <cell r="G60">
            <v>97786</v>
          </cell>
          <cell r="H60">
            <v>74031</v>
          </cell>
          <cell r="I60">
            <v>117517</v>
          </cell>
          <cell r="J60">
            <v>41489</v>
          </cell>
          <cell r="K60">
            <v>158737</v>
          </cell>
          <cell r="L60">
            <v>112278</v>
          </cell>
          <cell r="M60">
            <v>99774</v>
          </cell>
          <cell r="N60">
            <v>96245</v>
          </cell>
          <cell r="O60">
            <v>91515</v>
          </cell>
          <cell r="P60">
            <v>96398</v>
          </cell>
          <cell r="Q60">
            <v>100863</v>
          </cell>
        </row>
        <row r="61">
          <cell r="A61">
            <v>444601</v>
          </cell>
          <cell r="B61" t="str">
            <v>REV</v>
          </cell>
          <cell r="C61">
            <v>444</v>
          </cell>
          <cell r="D61" t="str">
            <v xml:space="preserve"> SL Base Fuel</v>
          </cell>
          <cell r="E61">
            <v>350517</v>
          </cell>
          <cell r="F61">
            <v>29872</v>
          </cell>
          <cell r="G61">
            <v>29225</v>
          </cell>
          <cell r="H61">
            <v>25994</v>
          </cell>
          <cell r="I61">
            <v>31242</v>
          </cell>
          <cell r="J61">
            <v>18273</v>
          </cell>
          <cell r="K61">
            <v>41247</v>
          </cell>
          <cell r="L61">
            <v>34230</v>
          </cell>
          <cell r="M61">
            <v>29820</v>
          </cell>
          <cell r="N61">
            <v>27930</v>
          </cell>
          <cell r="O61">
            <v>25926</v>
          </cell>
          <cell r="P61">
            <v>27396</v>
          </cell>
          <cell r="Q61">
            <v>29362</v>
          </cell>
        </row>
        <row r="62">
          <cell r="A62">
            <v>444602</v>
          </cell>
          <cell r="B62" t="str">
            <v>REV</v>
          </cell>
          <cell r="C62">
            <v>444</v>
          </cell>
          <cell r="D62" t="str">
            <v xml:space="preserve"> SL Fuel Clause</v>
          </cell>
          <cell r="E62">
            <v>-46438</v>
          </cell>
          <cell r="F62">
            <v>-3965</v>
          </cell>
          <cell r="G62">
            <v>-3880</v>
          </cell>
          <cell r="H62">
            <v>-3451</v>
          </cell>
          <cell r="I62">
            <v>-4145</v>
          </cell>
          <cell r="J62">
            <v>-2429</v>
          </cell>
          <cell r="K62">
            <v>-5468</v>
          </cell>
          <cell r="L62">
            <v>-4527</v>
          </cell>
          <cell r="M62">
            <v>-3944</v>
          </cell>
          <cell r="N62">
            <v>-3694</v>
          </cell>
          <cell r="O62">
            <v>-3429</v>
          </cell>
          <cell r="P62">
            <v>-3623</v>
          </cell>
          <cell r="Q62">
            <v>-3883</v>
          </cell>
        </row>
        <row r="63">
          <cell r="A63">
            <v>444603</v>
          </cell>
          <cell r="B63" t="str">
            <v>REV</v>
          </cell>
          <cell r="C63">
            <v>444</v>
          </cell>
          <cell r="D63" t="str">
            <v xml:space="preserve"> SL DSM</v>
          </cell>
          <cell r="E63">
            <v>-3219</v>
          </cell>
          <cell r="F63">
            <v>-31</v>
          </cell>
          <cell r="G63">
            <v>-32</v>
          </cell>
          <cell r="H63">
            <v>-35</v>
          </cell>
          <cell r="I63">
            <v>-43</v>
          </cell>
          <cell r="J63">
            <v>-40</v>
          </cell>
          <cell r="K63">
            <v>-38</v>
          </cell>
          <cell r="L63">
            <v>-588</v>
          </cell>
          <cell r="M63">
            <v>-512</v>
          </cell>
          <cell r="N63">
            <v>-480</v>
          </cell>
          <cell r="O63">
            <v>-445</v>
          </cell>
          <cell r="P63">
            <v>-471</v>
          </cell>
          <cell r="Q63">
            <v>-504</v>
          </cell>
        </row>
        <row r="64">
          <cell r="A64">
            <v>445500</v>
          </cell>
          <cell r="B64" t="str">
            <v>REV</v>
          </cell>
          <cell r="C64">
            <v>445</v>
          </cell>
          <cell r="D64" t="str">
            <v xml:space="preserve"> Sales Pub Authority Muni Pump</v>
          </cell>
          <cell r="E64">
            <v>63495</v>
          </cell>
          <cell r="F64">
            <v>12699</v>
          </cell>
          <cell r="G64">
            <v>260</v>
          </cell>
          <cell r="H64">
            <v>12387</v>
          </cell>
          <cell r="I64">
            <v>9398</v>
          </cell>
          <cell r="J64">
            <v>16503</v>
          </cell>
          <cell r="K64">
            <v>12248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445510</v>
          </cell>
          <cell r="B65" t="str">
            <v>REV</v>
          </cell>
          <cell r="C65">
            <v>445</v>
          </cell>
          <cell r="D65" t="str">
            <v xml:space="preserve"> Sales Public Authority Other</v>
          </cell>
          <cell r="E65">
            <v>12013711</v>
          </cell>
          <cell r="F65">
            <v>1189742</v>
          </cell>
          <cell r="G65">
            <v>1091674</v>
          </cell>
          <cell r="H65">
            <v>969644</v>
          </cell>
          <cell r="I65">
            <v>990729</v>
          </cell>
          <cell r="J65">
            <v>981205</v>
          </cell>
          <cell r="K65">
            <v>925804</v>
          </cell>
          <cell r="L65">
            <v>939477</v>
          </cell>
          <cell r="M65">
            <v>911945</v>
          </cell>
          <cell r="N65">
            <v>943489</v>
          </cell>
          <cell r="O65">
            <v>1021943</v>
          </cell>
          <cell r="P65">
            <v>1009376</v>
          </cell>
          <cell r="Q65">
            <v>1038683</v>
          </cell>
        </row>
        <row r="66">
          <cell r="A66">
            <v>445520</v>
          </cell>
          <cell r="B66" t="str">
            <v>REV</v>
          </cell>
          <cell r="C66">
            <v>445</v>
          </cell>
          <cell r="D66" t="str">
            <v xml:space="preserve"> Sales Public Authority - Unbilled</v>
          </cell>
          <cell r="E66">
            <v>-91747</v>
          </cell>
          <cell r="F66">
            <v>-55000</v>
          </cell>
          <cell r="G66">
            <v>-43000</v>
          </cell>
          <cell r="H66">
            <v>-90000</v>
          </cell>
          <cell r="I66">
            <v>30000</v>
          </cell>
          <cell r="J66">
            <v>-181000</v>
          </cell>
          <cell r="K66">
            <v>-38000</v>
          </cell>
          <cell r="L66">
            <v>47036</v>
          </cell>
          <cell r="M66">
            <v>-59527</v>
          </cell>
          <cell r="N66">
            <v>152886</v>
          </cell>
          <cell r="O66">
            <v>31013</v>
          </cell>
          <cell r="P66">
            <v>41693</v>
          </cell>
          <cell r="Q66">
            <v>72152</v>
          </cell>
        </row>
        <row r="67">
          <cell r="A67">
            <v>445601</v>
          </cell>
          <cell r="B67" t="str">
            <v>REV</v>
          </cell>
          <cell r="C67">
            <v>445</v>
          </cell>
          <cell r="D67" t="str">
            <v xml:space="preserve"> OPA Base Fuel</v>
          </cell>
          <cell r="E67">
            <v>5841276</v>
          </cell>
          <cell r="F67">
            <v>568628</v>
          </cell>
          <cell r="G67">
            <v>518818</v>
          </cell>
          <cell r="H67">
            <v>465157</v>
          </cell>
          <cell r="I67">
            <v>485817</v>
          </cell>
          <cell r="J67">
            <v>487007</v>
          </cell>
          <cell r="K67">
            <v>449106</v>
          </cell>
          <cell r="L67">
            <v>465419</v>
          </cell>
          <cell r="M67">
            <v>446138</v>
          </cell>
          <cell r="N67">
            <v>457497</v>
          </cell>
          <cell r="O67">
            <v>490734</v>
          </cell>
          <cell r="P67">
            <v>498313</v>
          </cell>
          <cell r="Q67">
            <v>508642</v>
          </cell>
        </row>
        <row r="68">
          <cell r="A68">
            <v>445602</v>
          </cell>
          <cell r="B68" t="str">
            <v>REV</v>
          </cell>
          <cell r="C68">
            <v>445</v>
          </cell>
          <cell r="D68" t="str">
            <v xml:space="preserve"> OPA Fuel Clause</v>
          </cell>
          <cell r="E68">
            <v>-756378</v>
          </cell>
          <cell r="F68">
            <v>-71625</v>
          </cell>
          <cell r="G68">
            <v>-65236</v>
          </cell>
          <cell r="H68">
            <v>-58851</v>
          </cell>
          <cell r="I68">
            <v>-61497</v>
          </cell>
          <cell r="J68">
            <v>-62388</v>
          </cell>
          <cell r="K68">
            <v>-57621</v>
          </cell>
          <cell r="L68">
            <v>-61557</v>
          </cell>
          <cell r="M68">
            <v>-59007</v>
          </cell>
          <cell r="N68">
            <v>-60509</v>
          </cell>
          <cell r="O68">
            <v>-64905</v>
          </cell>
          <cell r="P68">
            <v>-65908</v>
          </cell>
          <cell r="Q68">
            <v>-67274</v>
          </cell>
        </row>
        <row r="69">
          <cell r="A69">
            <v>445603</v>
          </cell>
          <cell r="B69" t="str">
            <v>REV</v>
          </cell>
          <cell r="C69">
            <v>445</v>
          </cell>
          <cell r="D69" t="str">
            <v xml:space="preserve"> OPA DSM</v>
          </cell>
          <cell r="E69">
            <v>-90950</v>
          </cell>
          <cell r="F69">
            <v>-8080</v>
          </cell>
          <cell r="G69">
            <v>-7142</v>
          </cell>
          <cell r="H69">
            <v>-6437</v>
          </cell>
          <cell r="I69">
            <v>-6790</v>
          </cell>
          <cell r="J69">
            <v>-6876</v>
          </cell>
          <cell r="K69">
            <v>-6373</v>
          </cell>
          <cell r="L69">
            <v>-7996</v>
          </cell>
          <cell r="M69">
            <v>-7665</v>
          </cell>
          <cell r="N69">
            <v>-7860</v>
          </cell>
          <cell r="O69">
            <v>-8431</v>
          </cell>
          <cell r="P69">
            <v>-8561</v>
          </cell>
          <cell r="Q69">
            <v>-8739</v>
          </cell>
        </row>
        <row r="70">
          <cell r="A70">
            <v>447010</v>
          </cell>
          <cell r="B70" t="str">
            <v>REV</v>
          </cell>
          <cell r="C70">
            <v>447</v>
          </cell>
          <cell r="D70" t="str">
            <v xml:space="preserve"> Elec Rev - I/C sales</v>
          </cell>
          <cell r="E70">
            <v>4440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1071</v>
          </cell>
          <cell r="K70">
            <v>3369</v>
          </cell>
        </row>
        <row r="71">
          <cell r="A71">
            <v>447810</v>
          </cell>
          <cell r="B71" t="str">
            <v>REV</v>
          </cell>
          <cell r="C71">
            <v>447</v>
          </cell>
          <cell r="D71" t="str">
            <v xml:space="preserve"> Elec Rev - Non-native sales</v>
          </cell>
          <cell r="E71">
            <v>4448393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2593749</v>
          </cell>
          <cell r="K71">
            <v>1854644</v>
          </cell>
        </row>
        <row r="72">
          <cell r="A72">
            <v>448500</v>
          </cell>
          <cell r="B72" t="str">
            <v>REV</v>
          </cell>
          <cell r="C72">
            <v>448</v>
          </cell>
          <cell r="D72" t="str">
            <v xml:space="preserve"> Inter Departmental Sales</v>
          </cell>
          <cell r="E72">
            <v>167080</v>
          </cell>
          <cell r="F72">
            <v>16586</v>
          </cell>
          <cell r="G72">
            <v>15597</v>
          </cell>
          <cell r="H72">
            <v>17275</v>
          </cell>
          <cell r="I72">
            <v>19513</v>
          </cell>
          <cell r="J72">
            <v>21122</v>
          </cell>
          <cell r="K72">
            <v>17976</v>
          </cell>
          <cell r="L72">
            <v>9868</v>
          </cell>
          <cell r="M72">
            <v>9182</v>
          </cell>
          <cell r="N72">
            <v>9307</v>
          </cell>
          <cell r="O72">
            <v>9702</v>
          </cell>
          <cell r="P72">
            <v>10879</v>
          </cell>
          <cell r="Q72">
            <v>10073</v>
          </cell>
        </row>
        <row r="73">
          <cell r="A73">
            <v>450000</v>
          </cell>
          <cell r="B73" t="str">
            <v>REV</v>
          </cell>
          <cell r="C73">
            <v>450</v>
          </cell>
          <cell r="D73" t="str">
            <v xml:space="preserve"> Late Payment Charge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451010</v>
          </cell>
          <cell r="B74" t="str">
            <v>REV</v>
          </cell>
          <cell r="C74">
            <v>451</v>
          </cell>
          <cell r="D74" t="str">
            <v xml:space="preserve"> Misc Service Revenues</v>
          </cell>
          <cell r="E74">
            <v>16554</v>
          </cell>
          <cell r="F74">
            <v>3201</v>
          </cell>
          <cell r="G74">
            <v>4154</v>
          </cell>
          <cell r="H74">
            <v>1300</v>
          </cell>
          <cell r="I74">
            <v>2607</v>
          </cell>
          <cell r="J74">
            <v>2422</v>
          </cell>
          <cell r="K74">
            <v>2870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451011</v>
          </cell>
          <cell r="B75" t="str">
            <v>REV</v>
          </cell>
          <cell r="C75">
            <v>451</v>
          </cell>
          <cell r="D75" t="str">
            <v xml:space="preserve"> Misc Service Revenues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451020</v>
          </cell>
          <cell r="B76" t="str">
            <v>REV</v>
          </cell>
          <cell r="C76">
            <v>451</v>
          </cell>
          <cell r="D76" t="str">
            <v xml:space="preserve"> Misc Rev Reconnection Charge</v>
          </cell>
          <cell r="E76">
            <v>29403</v>
          </cell>
          <cell r="F76">
            <v>6632</v>
          </cell>
          <cell r="G76">
            <v>5159</v>
          </cell>
          <cell r="H76">
            <v>5997</v>
          </cell>
          <cell r="I76">
            <v>2300</v>
          </cell>
          <cell r="J76">
            <v>5385</v>
          </cell>
          <cell r="K76">
            <v>3930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451040</v>
          </cell>
          <cell r="B77" t="str">
            <v>REV</v>
          </cell>
          <cell r="C77">
            <v>451</v>
          </cell>
          <cell r="D77" t="str">
            <v xml:space="preserve"> Temporary Facilities</v>
          </cell>
          <cell r="E77">
            <v>96053</v>
          </cell>
          <cell r="F77"/>
          <cell r="G77"/>
          <cell r="H77"/>
          <cell r="I77">
            <v>96053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451050</v>
          </cell>
          <cell r="B78" t="str">
            <v>REV</v>
          </cell>
          <cell r="C78">
            <v>451</v>
          </cell>
          <cell r="D78" t="str">
            <v xml:space="preserve"> Misc Rev Cust Diversn Exp</v>
          </cell>
          <cell r="E78">
            <v>5106</v>
          </cell>
          <cell r="F78">
            <v>858</v>
          </cell>
          <cell r="G78">
            <v>1487</v>
          </cell>
          <cell r="H78">
            <v>1359</v>
          </cell>
          <cell r="I78">
            <v>305</v>
          </cell>
          <cell r="J78">
            <v>33</v>
          </cell>
          <cell r="K78">
            <v>1064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451060</v>
          </cell>
          <cell r="B79" t="str">
            <v>REV</v>
          </cell>
          <cell r="C79">
            <v>451</v>
          </cell>
          <cell r="D79" t="str">
            <v xml:space="preserve"> Misc Rev Bad Check Charge</v>
          </cell>
          <cell r="E79">
            <v>8681</v>
          </cell>
          <cell r="F79">
            <v>1557</v>
          </cell>
          <cell r="G79">
            <v>1689</v>
          </cell>
          <cell r="H79">
            <v>1705</v>
          </cell>
          <cell r="I79">
            <v>1496</v>
          </cell>
          <cell r="J79">
            <v>1337</v>
          </cell>
          <cell r="K79">
            <v>897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454010</v>
          </cell>
          <cell r="B80" t="str">
            <v>REV</v>
          </cell>
          <cell r="C80">
            <v>454</v>
          </cell>
          <cell r="D80" t="str">
            <v xml:space="preserve"> Rent  Land and Buildings</v>
          </cell>
          <cell r="E80">
            <v>45000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L80">
            <v>7500</v>
          </cell>
          <cell r="M80">
            <v>7500</v>
          </cell>
          <cell r="N80">
            <v>7500</v>
          </cell>
          <cell r="O80">
            <v>7500</v>
          </cell>
          <cell r="P80">
            <v>7500</v>
          </cell>
          <cell r="Q80">
            <v>7500</v>
          </cell>
        </row>
        <row r="81">
          <cell r="A81">
            <v>454020</v>
          </cell>
          <cell r="B81" t="str">
            <v>REV</v>
          </cell>
          <cell r="C81">
            <v>454</v>
          </cell>
          <cell r="D81" t="str">
            <v xml:space="preserve"> Rent  Other Equipment</v>
          </cell>
          <cell r="E81">
            <v>14594</v>
          </cell>
          <cell r="F81">
            <v>2382</v>
          </cell>
          <cell r="G81">
            <v>2382</v>
          </cell>
          <cell r="H81">
            <v>2382</v>
          </cell>
          <cell r="I81">
            <v>2382</v>
          </cell>
          <cell r="J81">
            <v>2533</v>
          </cell>
          <cell r="K81">
            <v>2533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454050</v>
          </cell>
          <cell r="B82" t="str">
            <v>REV</v>
          </cell>
          <cell r="C82">
            <v>454</v>
          </cell>
          <cell r="D82" t="str">
            <v xml:space="preserve"> Rent From  Prop CATV</v>
          </cell>
          <cell r="E82">
            <v>-251</v>
          </cell>
          <cell r="F82">
            <v>0</v>
          </cell>
          <cell r="G82">
            <v>82</v>
          </cell>
          <cell r="H82">
            <v>24</v>
          </cell>
          <cell r="I82">
            <v>84</v>
          </cell>
          <cell r="J82">
            <v>-441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454160</v>
          </cell>
          <cell r="B83" t="str">
            <v>REV</v>
          </cell>
          <cell r="C83">
            <v>454</v>
          </cell>
          <cell r="D83" t="str">
            <v xml:space="preserve"> Rent Land Elec Prop - Net CCD</v>
          </cell>
          <cell r="E83">
            <v>7175548</v>
          </cell>
          <cell r="J83">
            <v>94246</v>
          </cell>
          <cell r="K83">
            <v>93809</v>
          </cell>
          <cell r="L83">
            <v>3441814</v>
          </cell>
          <cell r="M83">
            <v>1277135</v>
          </cell>
          <cell r="N83">
            <v>1038049</v>
          </cell>
          <cell r="O83">
            <v>447614</v>
          </cell>
          <cell r="P83">
            <v>322048</v>
          </cell>
          <cell r="Q83">
            <v>460833</v>
          </cell>
        </row>
        <row r="84">
          <cell r="A84">
            <v>454200</v>
          </cell>
          <cell r="B84" t="str">
            <v>REV</v>
          </cell>
          <cell r="C84">
            <v>454</v>
          </cell>
          <cell r="D84" t="str">
            <v xml:space="preserve"> Other Rent-Electric Property</v>
          </cell>
          <cell r="E84">
            <v>41050</v>
          </cell>
          <cell r="F84">
            <v>6500</v>
          </cell>
          <cell r="G84">
            <v>6500</v>
          </cell>
          <cell r="H84">
            <v>6500</v>
          </cell>
          <cell r="I84">
            <v>6500</v>
          </cell>
          <cell r="J84">
            <v>7525</v>
          </cell>
          <cell r="K84">
            <v>7525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454710</v>
          </cell>
          <cell r="B85" t="str">
            <v>REV</v>
          </cell>
          <cell r="C85">
            <v>454</v>
          </cell>
          <cell r="D85" t="str">
            <v xml:space="preserve"> Rent Common Facilities Unit 7</v>
          </cell>
          <cell r="E85">
            <v>135622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55616</v>
          </cell>
          <cell r="K85">
            <v>55616</v>
          </cell>
          <cell r="L85">
            <v>4065</v>
          </cell>
          <cell r="M85">
            <v>4065</v>
          </cell>
          <cell r="N85">
            <v>4065</v>
          </cell>
          <cell r="O85">
            <v>4065</v>
          </cell>
          <cell r="P85">
            <v>4065</v>
          </cell>
          <cell r="Q85">
            <v>4065</v>
          </cell>
        </row>
        <row r="86">
          <cell r="A86">
            <v>454850</v>
          </cell>
          <cell r="B86" t="str">
            <v>REV</v>
          </cell>
          <cell r="C86">
            <v>454</v>
          </cell>
          <cell r="D86" t="str">
            <v xml:space="preserve"> Cost of Capital Overhead - ED</v>
          </cell>
          <cell r="E86">
            <v>386</v>
          </cell>
          <cell r="F86">
            <v>211</v>
          </cell>
          <cell r="G86">
            <v>102</v>
          </cell>
          <cell r="H86">
            <v>29</v>
          </cell>
          <cell r="I86">
            <v>10</v>
          </cell>
          <cell r="J86">
            <v>28</v>
          </cell>
          <cell r="K86">
            <v>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456000</v>
          </cell>
          <cell r="B87" t="str">
            <v>REV</v>
          </cell>
          <cell r="C87">
            <v>456</v>
          </cell>
          <cell r="D87" t="str">
            <v xml:space="preserve"> Other Variable Revenues</v>
          </cell>
          <cell r="E87">
            <v>49998</v>
          </cell>
          <cell r="L87">
            <v>8333</v>
          </cell>
          <cell r="M87">
            <v>8333</v>
          </cell>
          <cell r="N87">
            <v>8333</v>
          </cell>
          <cell r="O87">
            <v>8333</v>
          </cell>
          <cell r="P87">
            <v>8333</v>
          </cell>
          <cell r="Q87">
            <v>8333</v>
          </cell>
        </row>
        <row r="88">
          <cell r="A88">
            <v>456020</v>
          </cell>
          <cell r="B88" t="str">
            <v>REV</v>
          </cell>
          <cell r="C88">
            <v>456</v>
          </cell>
          <cell r="D88" t="str">
            <v xml:space="preserve"> Tab Meter Operations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456025</v>
          </cell>
          <cell r="B89" t="str">
            <v>REV</v>
          </cell>
          <cell r="C89">
            <v>456</v>
          </cell>
          <cell r="D89" t="str">
            <v xml:space="preserve"> RSG Revenue - MISO Make Whole</v>
          </cell>
          <cell r="E89">
            <v>1301454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333066</v>
          </cell>
          <cell r="K89">
            <v>968388</v>
          </cell>
        </row>
        <row r="90">
          <cell r="A90">
            <v>456040</v>
          </cell>
          <cell r="B90" t="str">
            <v>REV</v>
          </cell>
          <cell r="C90">
            <v>456</v>
          </cell>
          <cell r="D90" t="str">
            <v xml:space="preserve"> Sales Use Tax Coll Fee</v>
          </cell>
          <cell r="E90">
            <v>5995</v>
          </cell>
          <cell r="F90">
            <v>899</v>
          </cell>
          <cell r="G90">
            <v>899</v>
          </cell>
          <cell r="H90">
            <v>899</v>
          </cell>
          <cell r="I90">
            <v>899</v>
          </cell>
          <cell r="J90">
            <v>899</v>
          </cell>
          <cell r="K90">
            <v>1500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456070</v>
          </cell>
          <cell r="B91" t="str">
            <v>REV</v>
          </cell>
          <cell r="C91">
            <v>456</v>
          </cell>
          <cell r="D91" t="str">
            <v xml:space="preserve"> Data Processing Service</v>
          </cell>
          <cell r="E91">
            <v>78</v>
          </cell>
          <cell r="F91">
            <v>13</v>
          </cell>
          <cell r="G91">
            <v>13</v>
          </cell>
          <cell r="H91">
            <v>13</v>
          </cell>
          <cell r="I91">
            <v>13</v>
          </cell>
          <cell r="J91">
            <v>13</v>
          </cell>
          <cell r="K91">
            <v>13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456350</v>
          </cell>
          <cell r="B92" t="str">
            <v>REV</v>
          </cell>
          <cell r="C92">
            <v>456</v>
          </cell>
          <cell r="D92" t="str">
            <v xml:space="preserve"> Fuel Management Revenues</v>
          </cell>
          <cell r="E92">
            <v>135482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113319</v>
          </cell>
          <cell r="K92">
            <v>22163</v>
          </cell>
        </row>
        <row r="93">
          <cell r="A93">
            <v>456855</v>
          </cell>
          <cell r="B93" t="str">
            <v>REV</v>
          </cell>
          <cell r="C93">
            <v>456</v>
          </cell>
          <cell r="D93" t="str">
            <v xml:space="preserve"> Transmission Revenue RBInterc</v>
          </cell>
          <cell r="E93">
            <v>119144</v>
          </cell>
          <cell r="F93">
            <v>20420</v>
          </cell>
          <cell r="G93">
            <v>17754</v>
          </cell>
          <cell r="H93">
            <v>21970</v>
          </cell>
          <cell r="I93">
            <v>17094</v>
          </cell>
          <cell r="J93">
            <v>20436</v>
          </cell>
          <cell r="K93">
            <v>21470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456865</v>
          </cell>
          <cell r="B94" t="str">
            <v>REV</v>
          </cell>
          <cell r="C94">
            <v>456</v>
          </cell>
          <cell r="D94" t="str">
            <v xml:space="preserve"> Transmission Revenue EM Interc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500000</v>
          </cell>
          <cell r="B95" t="str">
            <v>PO</v>
          </cell>
          <cell r="C95">
            <v>500</v>
          </cell>
          <cell r="D95" t="str">
            <v xml:space="preserve"> Supervision and Engineering</v>
          </cell>
          <cell r="E95">
            <v>1289278</v>
          </cell>
          <cell r="F95">
            <v>0</v>
          </cell>
          <cell r="G95">
            <v>0</v>
          </cell>
          <cell r="H95">
            <v>150</v>
          </cell>
          <cell r="I95">
            <v>0</v>
          </cell>
          <cell r="J95">
            <v>155028</v>
          </cell>
          <cell r="K95">
            <v>161086</v>
          </cell>
          <cell r="L95">
            <v>176082</v>
          </cell>
          <cell r="M95">
            <v>171606</v>
          </cell>
          <cell r="N95">
            <v>166437</v>
          </cell>
          <cell r="O95">
            <v>161059</v>
          </cell>
          <cell r="P95">
            <v>147373</v>
          </cell>
          <cell r="Q95">
            <v>150457</v>
          </cell>
        </row>
        <row r="96">
          <cell r="A96">
            <v>501008</v>
          </cell>
          <cell r="B96" t="str">
            <v>FUEL</v>
          </cell>
          <cell r="C96">
            <v>501</v>
          </cell>
          <cell r="D96" t="str">
            <v xml:space="preserve"> Fuel Procurement And Handling</v>
          </cell>
          <cell r="E96">
            <v>350434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41886</v>
          </cell>
          <cell r="K96">
            <v>58476</v>
          </cell>
          <cell r="L96">
            <v>41424</v>
          </cell>
          <cell r="M96">
            <v>42213</v>
          </cell>
          <cell r="N96">
            <v>41424</v>
          </cell>
          <cell r="O96">
            <v>41662</v>
          </cell>
          <cell r="P96">
            <v>41925</v>
          </cell>
          <cell r="Q96">
            <v>41424</v>
          </cell>
        </row>
        <row r="97">
          <cell r="A97">
            <v>501022</v>
          </cell>
          <cell r="B97" t="str">
            <v>FUEL</v>
          </cell>
          <cell r="C97">
            <v>501</v>
          </cell>
          <cell r="D97" t="str">
            <v xml:space="preserve"> Fuel Hndlg/Proc - JO Cr</v>
          </cell>
          <cell r="E97">
            <v>240753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19352</v>
          </cell>
          <cell r="K97">
            <v>20399</v>
          </cell>
          <cell r="L97">
            <v>33043</v>
          </cell>
          <cell r="M97">
            <v>43519</v>
          </cell>
          <cell r="N97">
            <v>39470</v>
          </cell>
          <cell r="O97">
            <v>22790</v>
          </cell>
          <cell r="P97">
            <v>31770</v>
          </cell>
          <cell r="Q97">
            <v>30410</v>
          </cell>
        </row>
        <row r="98">
          <cell r="A98">
            <v>501109</v>
          </cell>
          <cell r="B98" t="str">
            <v>FUEL</v>
          </cell>
          <cell r="C98">
            <v>501</v>
          </cell>
          <cell r="D98" t="str">
            <v xml:space="preserve"> Coal-Miami Fort Units 5-7</v>
          </cell>
          <cell r="E98">
            <v>9252842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1785893</v>
          </cell>
          <cell r="K98">
            <v>1887315</v>
          </cell>
          <cell r="L98">
            <v>759603</v>
          </cell>
          <cell r="M98">
            <v>106820</v>
          </cell>
          <cell r="N98">
            <v>443160</v>
          </cell>
          <cell r="O98">
            <v>1122932</v>
          </cell>
          <cell r="P98">
            <v>1638298</v>
          </cell>
          <cell r="Q98">
            <v>1508821</v>
          </cell>
        </row>
        <row r="99">
          <cell r="A99">
            <v>501116</v>
          </cell>
          <cell r="B99" t="str">
            <v>FUEL</v>
          </cell>
          <cell r="C99">
            <v>501</v>
          </cell>
          <cell r="D99" t="str">
            <v xml:space="preserve"> Coal-East Bend Station</v>
          </cell>
          <cell r="E99">
            <v>32674382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4445309</v>
          </cell>
          <cell r="K99">
            <v>4220098</v>
          </cell>
          <cell r="L99">
            <v>4373383</v>
          </cell>
          <cell r="M99">
            <v>2866237</v>
          </cell>
          <cell r="N99">
            <v>4101824</v>
          </cell>
          <cell r="O99">
            <v>4056616</v>
          </cell>
          <cell r="P99">
            <v>4237261</v>
          </cell>
          <cell r="Q99">
            <v>4373654</v>
          </cell>
        </row>
        <row r="100">
          <cell r="A100">
            <v>501202</v>
          </cell>
          <cell r="B100" t="str">
            <v>FUEL</v>
          </cell>
          <cell r="C100">
            <v>501</v>
          </cell>
          <cell r="D100" t="str">
            <v xml:space="preserve"> Fuel Oil-Miami Fort Units 5-7</v>
          </cell>
          <cell r="E100">
            <v>29940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23597</v>
          </cell>
          <cell r="K100">
            <v>6343</v>
          </cell>
        </row>
        <row r="101">
          <cell r="A101">
            <v>501215</v>
          </cell>
          <cell r="B101" t="str">
            <v>FUEL</v>
          </cell>
          <cell r="C101">
            <v>501</v>
          </cell>
          <cell r="D101" t="str">
            <v xml:space="preserve"> Fuel Oil -  East Bend Station</v>
          </cell>
          <cell r="E101">
            <v>199665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131005</v>
          </cell>
          <cell r="K101">
            <v>68660</v>
          </cell>
        </row>
        <row r="102">
          <cell r="A102">
            <v>501300</v>
          </cell>
          <cell r="B102" t="str">
            <v>FUEL</v>
          </cell>
          <cell r="C102">
            <v>501</v>
          </cell>
          <cell r="D102" t="str">
            <v xml:space="preserve"> Residual Disposal Costs</v>
          </cell>
          <cell r="E102">
            <v>389213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42505</v>
          </cell>
          <cell r="K102">
            <v>34382</v>
          </cell>
          <cell r="L102">
            <v>37702</v>
          </cell>
          <cell r="M102">
            <v>36597</v>
          </cell>
          <cell r="N102">
            <v>36298</v>
          </cell>
          <cell r="O102">
            <v>61120</v>
          </cell>
          <cell r="P102">
            <v>65183</v>
          </cell>
          <cell r="Q102">
            <v>75426</v>
          </cell>
        </row>
        <row r="103">
          <cell r="A103">
            <v>501304</v>
          </cell>
          <cell r="B103" t="str">
            <v>FUEL</v>
          </cell>
          <cell r="C103">
            <v>501</v>
          </cell>
          <cell r="D103" t="str">
            <v xml:space="preserve"> Reimb Assoc With Residual Disp</v>
          </cell>
          <cell r="E103">
            <v>-5143</v>
          </cell>
          <cell r="J103">
            <v>-5143</v>
          </cell>
          <cell r="K103">
            <v>0</v>
          </cell>
        </row>
        <row r="104">
          <cell r="A104">
            <v>501996</v>
          </cell>
          <cell r="B104" t="str">
            <v>FUEL</v>
          </cell>
          <cell r="C104">
            <v>501</v>
          </cell>
          <cell r="D104" t="str">
            <v xml:space="preserve"> Non Native Load Fuel Expense</v>
          </cell>
          <cell r="E104">
            <v>2746464</v>
          </cell>
          <cell r="J104">
            <v>1668700</v>
          </cell>
          <cell r="K104">
            <v>1077764</v>
          </cell>
        </row>
        <row r="105">
          <cell r="A105">
            <v>501997</v>
          </cell>
          <cell r="B105" t="str">
            <v>FUEL</v>
          </cell>
          <cell r="C105">
            <v>501</v>
          </cell>
          <cell r="D105" t="str">
            <v xml:space="preserve"> Contra Non Native Load Fuel Exp</v>
          </cell>
          <cell r="E105">
            <v>-2746464</v>
          </cell>
          <cell r="J105">
            <v>-1668700</v>
          </cell>
          <cell r="K105">
            <v>-1077764</v>
          </cell>
        </row>
        <row r="106">
          <cell r="A106">
            <v>502000</v>
          </cell>
          <cell r="B106" t="str">
            <v>PO</v>
          </cell>
          <cell r="C106">
            <v>502</v>
          </cell>
          <cell r="D106" t="str">
            <v xml:space="preserve"> Steam Expenses</v>
          </cell>
          <cell r="E106">
            <v>1942301</v>
          </cell>
          <cell r="I106">
            <v>133</v>
          </cell>
          <cell r="J106">
            <v>196405</v>
          </cell>
          <cell r="K106">
            <v>298786</v>
          </cell>
          <cell r="L106">
            <v>221393</v>
          </cell>
          <cell r="M106">
            <v>219146</v>
          </cell>
          <cell r="N106">
            <v>260609</v>
          </cell>
          <cell r="O106">
            <v>255709</v>
          </cell>
          <cell r="P106">
            <v>243665</v>
          </cell>
          <cell r="Q106">
            <v>246455</v>
          </cell>
        </row>
        <row r="107">
          <cell r="A107">
            <v>502010</v>
          </cell>
          <cell r="B107" t="str">
            <v>PO</v>
          </cell>
          <cell r="C107">
            <v>502</v>
          </cell>
          <cell r="D107" t="str">
            <v xml:space="preserve"> Ammonia Expense</v>
          </cell>
          <cell r="E107">
            <v>289976</v>
          </cell>
          <cell r="L107">
            <v>0</v>
          </cell>
          <cell r="M107">
            <v>0</v>
          </cell>
          <cell r="N107">
            <v>72494</v>
          </cell>
          <cell r="O107">
            <v>72494</v>
          </cell>
          <cell r="P107">
            <v>72494</v>
          </cell>
          <cell r="Q107">
            <v>72494</v>
          </cell>
        </row>
        <row r="108">
          <cell r="A108">
            <v>502040</v>
          </cell>
          <cell r="B108" t="str">
            <v>PO</v>
          </cell>
          <cell r="C108">
            <v>502</v>
          </cell>
          <cell r="D108" t="str">
            <v xml:space="preserve"> Cost of Lime</v>
          </cell>
          <cell r="E108">
            <v>4719367</v>
          </cell>
          <cell r="J108">
            <v>613690</v>
          </cell>
          <cell r="K108">
            <v>480879</v>
          </cell>
          <cell r="L108">
            <v>641184</v>
          </cell>
          <cell r="M108">
            <v>433819</v>
          </cell>
          <cell r="N108">
            <v>619871</v>
          </cell>
          <cell r="O108">
            <v>580309</v>
          </cell>
          <cell r="P108">
            <v>669342</v>
          </cell>
          <cell r="Q108">
            <v>680273</v>
          </cell>
        </row>
        <row r="109">
          <cell r="A109">
            <v>505000</v>
          </cell>
          <cell r="B109" t="str">
            <v>PO</v>
          </cell>
          <cell r="C109">
            <v>505</v>
          </cell>
          <cell r="D109" t="str">
            <v xml:space="preserve"> Electric Expenses</v>
          </cell>
          <cell r="E109">
            <v>285233</v>
          </cell>
          <cell r="J109">
            <v>67528</v>
          </cell>
          <cell r="K109">
            <v>52753</v>
          </cell>
          <cell r="L109">
            <v>27876</v>
          </cell>
          <cell r="M109">
            <v>26902</v>
          </cell>
          <cell r="N109">
            <v>29606</v>
          </cell>
          <cell r="O109">
            <v>28446</v>
          </cell>
          <cell r="P109">
            <v>25738</v>
          </cell>
          <cell r="Q109">
            <v>26384</v>
          </cell>
        </row>
        <row r="110">
          <cell r="A110">
            <v>506000</v>
          </cell>
          <cell r="B110" t="str">
            <v>PO</v>
          </cell>
          <cell r="C110">
            <v>506</v>
          </cell>
          <cell r="D110" t="str">
            <v xml:space="preserve"> Miscellaneous Steam Power Exp</v>
          </cell>
          <cell r="E110">
            <v>1922432</v>
          </cell>
          <cell r="F110">
            <v>139</v>
          </cell>
          <cell r="G110">
            <v>141</v>
          </cell>
          <cell r="H110">
            <v>-110</v>
          </cell>
          <cell r="I110">
            <v>119</v>
          </cell>
          <cell r="J110">
            <v>121245</v>
          </cell>
          <cell r="K110">
            <v>216127</v>
          </cell>
          <cell r="L110">
            <v>281025</v>
          </cell>
          <cell r="M110">
            <v>268405</v>
          </cell>
          <cell r="N110">
            <v>245033</v>
          </cell>
          <cell r="O110">
            <v>252531</v>
          </cell>
          <cell r="P110">
            <v>244436</v>
          </cell>
          <cell r="Q110">
            <v>293341</v>
          </cell>
        </row>
        <row r="111">
          <cell r="A111">
            <v>507000</v>
          </cell>
          <cell r="B111" t="str">
            <v>PO</v>
          </cell>
          <cell r="C111">
            <v>507</v>
          </cell>
          <cell r="D111" t="str">
            <v xml:space="preserve"> Rent Expense - Steam Power</v>
          </cell>
          <cell r="E111">
            <v>96828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38730</v>
          </cell>
          <cell r="K111">
            <v>38730</v>
          </cell>
          <cell r="L111">
            <v>3228</v>
          </cell>
          <cell r="M111">
            <v>3228</v>
          </cell>
          <cell r="N111">
            <v>3228</v>
          </cell>
          <cell r="O111">
            <v>3228</v>
          </cell>
          <cell r="P111">
            <v>3228</v>
          </cell>
          <cell r="Q111">
            <v>3228</v>
          </cell>
        </row>
        <row r="112">
          <cell r="A112">
            <v>509010</v>
          </cell>
          <cell r="B112" t="str">
            <v>EA</v>
          </cell>
          <cell r="C112">
            <v>509</v>
          </cell>
          <cell r="D112" t="str">
            <v xml:space="preserve"> SO2 Emission Expense - Native</v>
          </cell>
          <cell r="E112">
            <v>1472388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51902</v>
          </cell>
          <cell r="K112">
            <v>359399</v>
          </cell>
          <cell r="L112">
            <v>163880</v>
          </cell>
          <cell r="M112">
            <v>65706</v>
          </cell>
          <cell r="N112">
            <v>134514</v>
          </cell>
          <cell r="O112">
            <v>202069</v>
          </cell>
          <cell r="P112">
            <v>252376</v>
          </cell>
          <cell r="Q112">
            <v>242542</v>
          </cell>
        </row>
        <row r="113">
          <cell r="A113">
            <v>509030</v>
          </cell>
          <cell r="B113" t="str">
            <v>EA</v>
          </cell>
          <cell r="C113">
            <v>509</v>
          </cell>
          <cell r="D113" t="str">
            <v xml:space="preserve"> SO2 Emission Expense - NonNative</v>
          </cell>
          <cell r="E113">
            <v>1717763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73556</v>
          </cell>
          <cell r="K113">
            <v>336937</v>
          </cell>
          <cell r="L113">
            <v>622109</v>
          </cell>
          <cell r="M113">
            <v>181752</v>
          </cell>
          <cell r="N113">
            <v>227533</v>
          </cell>
          <cell r="O113">
            <v>100291</v>
          </cell>
          <cell r="P113">
            <v>58412</v>
          </cell>
          <cell r="Q113">
            <v>117173</v>
          </cell>
        </row>
        <row r="114">
          <cell r="A114">
            <v>509210</v>
          </cell>
          <cell r="B114" t="str">
            <v>EA</v>
          </cell>
          <cell r="C114">
            <v>509</v>
          </cell>
          <cell r="D114" t="str">
            <v xml:space="preserve"> Nox Emission Expense - Native</v>
          </cell>
          <cell r="E114">
            <v>210428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210428</v>
          </cell>
        </row>
        <row r="115">
          <cell r="A115">
            <v>509230</v>
          </cell>
          <cell r="B115" t="str">
            <v>EA</v>
          </cell>
          <cell r="C115">
            <v>509</v>
          </cell>
          <cell r="D115" t="str">
            <v xml:space="preserve"> Nox Emission Expense - NonNative</v>
          </cell>
          <cell r="E115">
            <v>470717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L115">
            <v>0</v>
          </cell>
          <cell r="M115">
            <v>0</v>
          </cell>
          <cell r="N115">
            <v>166942</v>
          </cell>
          <cell r="O115">
            <v>91215</v>
          </cell>
          <cell r="P115">
            <v>80726</v>
          </cell>
          <cell r="Q115">
            <v>131834</v>
          </cell>
        </row>
        <row r="116">
          <cell r="A116">
            <v>510000</v>
          </cell>
          <cell r="B116" t="str">
            <v>PM</v>
          </cell>
          <cell r="C116">
            <v>510</v>
          </cell>
          <cell r="D116" t="str">
            <v xml:space="preserve"> Maint - Supervision/Engineer</v>
          </cell>
          <cell r="E116">
            <v>654876</v>
          </cell>
          <cell r="J116">
            <v>57343</v>
          </cell>
          <cell r="K116">
            <v>66041</v>
          </cell>
          <cell r="L116">
            <v>89472</v>
          </cell>
          <cell r="M116">
            <v>89519</v>
          </cell>
          <cell r="N116">
            <v>88892</v>
          </cell>
          <cell r="O116">
            <v>88529</v>
          </cell>
          <cell r="P116">
            <v>87529</v>
          </cell>
          <cell r="Q116">
            <v>87551</v>
          </cell>
        </row>
        <row r="117">
          <cell r="A117">
            <v>511000</v>
          </cell>
          <cell r="B117" t="str">
            <v>PM</v>
          </cell>
          <cell r="C117">
            <v>511</v>
          </cell>
          <cell r="D117" t="str">
            <v xml:space="preserve"> Maintenance of Structures</v>
          </cell>
          <cell r="E117">
            <v>716035</v>
          </cell>
          <cell r="J117">
            <v>103377</v>
          </cell>
          <cell r="K117">
            <v>71089</v>
          </cell>
          <cell r="L117">
            <v>88325</v>
          </cell>
          <cell r="M117">
            <v>97281</v>
          </cell>
          <cell r="N117">
            <v>86724</v>
          </cell>
          <cell r="O117">
            <v>91509</v>
          </cell>
          <cell r="P117">
            <v>88805</v>
          </cell>
          <cell r="Q117">
            <v>88925</v>
          </cell>
        </row>
        <row r="118">
          <cell r="A118">
            <v>512000</v>
          </cell>
          <cell r="B118" t="str">
            <v>PM</v>
          </cell>
          <cell r="C118">
            <v>512</v>
          </cell>
          <cell r="D118" t="str">
            <v xml:space="preserve"> Maintenance of Boiler Plant</v>
          </cell>
          <cell r="E118">
            <v>5803766</v>
          </cell>
          <cell r="I118">
            <v>45</v>
          </cell>
          <cell r="J118">
            <v>525928</v>
          </cell>
          <cell r="K118">
            <v>410903</v>
          </cell>
          <cell r="L118">
            <v>348949</v>
          </cell>
          <cell r="M118">
            <v>2052650</v>
          </cell>
          <cell r="N118">
            <v>961161</v>
          </cell>
          <cell r="O118">
            <v>879533</v>
          </cell>
          <cell r="P118">
            <v>308874</v>
          </cell>
          <cell r="Q118">
            <v>315723</v>
          </cell>
        </row>
        <row r="119">
          <cell r="A119">
            <v>512030</v>
          </cell>
          <cell r="B119" t="str">
            <v>PM</v>
          </cell>
          <cell r="C119">
            <v>512</v>
          </cell>
          <cell r="D119" t="str">
            <v xml:space="preserve"> Maint of Boiler Plant - FGD</v>
          </cell>
          <cell r="E119">
            <v>493</v>
          </cell>
          <cell r="J119">
            <v>493</v>
          </cell>
          <cell r="K119">
            <v>0</v>
          </cell>
        </row>
        <row r="120">
          <cell r="A120">
            <v>512100</v>
          </cell>
          <cell r="B120" t="str">
            <v>PM</v>
          </cell>
          <cell r="C120">
            <v>512</v>
          </cell>
          <cell r="D120" t="str">
            <v xml:space="preserve"> Removal - Boiler Plant</v>
          </cell>
          <cell r="E120">
            <v>277921</v>
          </cell>
          <cell r="J120">
            <v>311</v>
          </cell>
          <cell r="K120">
            <v>3459</v>
          </cell>
          <cell r="L120">
            <v>35765</v>
          </cell>
          <cell r="M120">
            <v>13206</v>
          </cell>
          <cell r="N120">
            <v>193625</v>
          </cell>
          <cell r="O120">
            <v>8388</v>
          </cell>
          <cell r="P120">
            <v>6097</v>
          </cell>
          <cell r="Q120">
            <v>17070</v>
          </cell>
        </row>
        <row r="121">
          <cell r="A121">
            <v>512251</v>
          </cell>
          <cell r="B121" t="str">
            <v>PM</v>
          </cell>
          <cell r="C121">
            <v>512</v>
          </cell>
          <cell r="D121" t="str">
            <v xml:space="preserve"> Maintenance of Boiler Plant - TM Over</v>
          </cell>
          <cell r="E121">
            <v>10809</v>
          </cell>
          <cell r="J121">
            <v>2039</v>
          </cell>
          <cell r="K121">
            <v>3017</v>
          </cell>
          <cell r="L121">
            <v>0</v>
          </cell>
          <cell r="M121">
            <v>3077</v>
          </cell>
          <cell r="N121">
            <v>2676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513000</v>
          </cell>
          <cell r="B122" t="str">
            <v>PM</v>
          </cell>
          <cell r="C122">
            <v>513</v>
          </cell>
          <cell r="D122" t="str">
            <v xml:space="preserve"> Maintenance of Electric Plant</v>
          </cell>
          <cell r="E122">
            <v>752878</v>
          </cell>
          <cell r="F122">
            <v>0</v>
          </cell>
          <cell r="G122">
            <v>234</v>
          </cell>
          <cell r="H122">
            <v>123</v>
          </cell>
          <cell r="I122">
            <v>-158</v>
          </cell>
          <cell r="J122">
            <v>36343</v>
          </cell>
          <cell r="K122">
            <v>103975</v>
          </cell>
          <cell r="L122">
            <v>38856</v>
          </cell>
          <cell r="M122">
            <v>291945</v>
          </cell>
          <cell r="N122">
            <v>77031</v>
          </cell>
          <cell r="O122">
            <v>76317</v>
          </cell>
          <cell r="P122">
            <v>64125</v>
          </cell>
          <cell r="Q122">
            <v>64087</v>
          </cell>
        </row>
        <row r="123">
          <cell r="A123">
            <v>513100</v>
          </cell>
          <cell r="B123" t="str">
            <v>PM</v>
          </cell>
          <cell r="C123">
            <v>513</v>
          </cell>
          <cell r="D123" t="str">
            <v xml:space="preserve"> Removal - Electric Plant</v>
          </cell>
          <cell r="E123">
            <v>100232</v>
          </cell>
          <cell r="L123">
            <v>73652</v>
          </cell>
          <cell r="M123">
            <v>21743</v>
          </cell>
          <cell r="N123">
            <v>4837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514000</v>
          </cell>
          <cell r="B124" t="str">
            <v>PM</v>
          </cell>
          <cell r="C124">
            <v>514</v>
          </cell>
          <cell r="D124" t="str">
            <v xml:space="preserve"> Maint Misc Steam Plant</v>
          </cell>
          <cell r="E124">
            <v>416442</v>
          </cell>
          <cell r="J124">
            <v>64295</v>
          </cell>
          <cell r="K124">
            <v>73085</v>
          </cell>
          <cell r="L124">
            <v>44360</v>
          </cell>
          <cell r="M124">
            <v>58130</v>
          </cell>
          <cell r="N124">
            <v>45109</v>
          </cell>
          <cell r="O124">
            <v>44210</v>
          </cell>
          <cell r="P124">
            <v>43772</v>
          </cell>
          <cell r="Q124">
            <v>43481</v>
          </cell>
        </row>
        <row r="125">
          <cell r="A125">
            <v>514100</v>
          </cell>
          <cell r="B125" t="str">
            <v>PM</v>
          </cell>
          <cell r="C125">
            <v>514</v>
          </cell>
          <cell r="D125" t="str">
            <v xml:space="preserve"> Removal - Misc Steam Plant</v>
          </cell>
          <cell r="E125">
            <v>4246</v>
          </cell>
          <cell r="L125">
            <v>0</v>
          </cell>
          <cell r="M125">
            <v>4246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546000</v>
          </cell>
          <cell r="B126" t="str">
            <v>PO</v>
          </cell>
          <cell r="C126">
            <v>546</v>
          </cell>
          <cell r="D126" t="str">
            <v xml:space="preserve"> Other Power - Supv/Engr Labor</v>
          </cell>
          <cell r="E126">
            <v>256855</v>
          </cell>
          <cell r="J126">
            <v>30327</v>
          </cell>
          <cell r="K126">
            <v>29145</v>
          </cell>
          <cell r="L126">
            <v>30953</v>
          </cell>
          <cell r="M126">
            <v>32178</v>
          </cell>
          <cell r="N126">
            <v>33197</v>
          </cell>
          <cell r="O126">
            <v>33669</v>
          </cell>
          <cell r="P126">
            <v>34189</v>
          </cell>
          <cell r="Q126">
            <v>33197</v>
          </cell>
        </row>
        <row r="127">
          <cell r="A127">
            <v>547100</v>
          </cell>
          <cell r="B127" t="str">
            <v>FUEL</v>
          </cell>
          <cell r="C127">
            <v>547</v>
          </cell>
          <cell r="D127" t="str">
            <v xml:space="preserve"> Fuel Expense - Coal</v>
          </cell>
          <cell r="E127">
            <v>3097143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L127">
            <v>1471840</v>
          </cell>
          <cell r="M127">
            <v>525250</v>
          </cell>
          <cell r="N127">
            <v>493730</v>
          </cell>
          <cell r="O127">
            <v>218552</v>
          </cell>
          <cell r="P127">
            <v>128909</v>
          </cell>
          <cell r="Q127">
            <v>258862</v>
          </cell>
        </row>
        <row r="128">
          <cell r="A128">
            <v>547303</v>
          </cell>
          <cell r="B128" t="str">
            <v>FUEL</v>
          </cell>
          <cell r="C128">
            <v>547</v>
          </cell>
          <cell r="D128" t="str">
            <v xml:space="preserve"> Gas Purchases From CMT</v>
          </cell>
          <cell r="E128">
            <v>1131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1200</v>
          </cell>
          <cell r="K128">
            <v>-69</v>
          </cell>
        </row>
        <row r="129">
          <cell r="A129">
            <v>547501</v>
          </cell>
          <cell r="B129" t="str">
            <v>FUEL</v>
          </cell>
          <cell r="C129">
            <v>547</v>
          </cell>
          <cell r="D129" t="str">
            <v xml:space="preserve"> Woodsdale Gas</v>
          </cell>
          <cell r="E129">
            <v>7161262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328414</v>
          </cell>
          <cell r="K129">
            <v>517688</v>
          </cell>
          <cell r="L129">
            <v>150161</v>
          </cell>
          <cell r="M129">
            <v>295314</v>
          </cell>
          <cell r="N129">
            <v>295000</v>
          </cell>
          <cell r="O129">
            <v>1050617</v>
          </cell>
          <cell r="P129">
            <v>2255329</v>
          </cell>
          <cell r="Q129">
            <v>2268739</v>
          </cell>
        </row>
        <row r="130">
          <cell r="A130">
            <v>547701</v>
          </cell>
          <cell r="B130" t="str">
            <v>FUEL</v>
          </cell>
          <cell r="C130">
            <v>547</v>
          </cell>
          <cell r="D130" t="str">
            <v xml:space="preserve"> Woodsdale Propane Gas</v>
          </cell>
          <cell r="E130">
            <v>447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391</v>
          </cell>
          <cell r="K130">
            <v>56</v>
          </cell>
        </row>
        <row r="131">
          <cell r="A131">
            <v>548000</v>
          </cell>
          <cell r="B131" t="str">
            <v>PO</v>
          </cell>
          <cell r="C131">
            <v>548</v>
          </cell>
          <cell r="D131" t="str">
            <v xml:space="preserve"> Other Power-Ops Generation Exp</v>
          </cell>
          <cell r="E131">
            <v>306887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32629</v>
          </cell>
          <cell r="K131">
            <v>33092</v>
          </cell>
          <cell r="L131">
            <v>38902</v>
          </cell>
          <cell r="M131">
            <v>41071</v>
          </cell>
          <cell r="N131">
            <v>40060</v>
          </cell>
          <cell r="O131">
            <v>40327</v>
          </cell>
          <cell r="P131">
            <v>40746</v>
          </cell>
          <cell r="Q131">
            <v>40060</v>
          </cell>
        </row>
        <row r="132">
          <cell r="A132">
            <v>549000</v>
          </cell>
          <cell r="B132" t="str">
            <v>PO</v>
          </cell>
          <cell r="C132">
            <v>549</v>
          </cell>
          <cell r="D132" t="str">
            <v xml:space="preserve"> Misc Other Power Gen Exp</v>
          </cell>
          <cell r="E132">
            <v>594371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33104</v>
          </cell>
          <cell r="K132">
            <v>34203</v>
          </cell>
          <cell r="L132">
            <v>86166</v>
          </cell>
          <cell r="M132">
            <v>84129</v>
          </cell>
          <cell r="N132">
            <v>87517</v>
          </cell>
          <cell r="O132">
            <v>91100</v>
          </cell>
          <cell r="P132">
            <v>91715</v>
          </cell>
          <cell r="Q132">
            <v>86437</v>
          </cell>
        </row>
        <row r="133">
          <cell r="A133">
            <v>549115</v>
          </cell>
          <cell r="B133" t="str">
            <v>PO</v>
          </cell>
          <cell r="C133">
            <v>549</v>
          </cell>
          <cell r="D133" t="str">
            <v xml:space="preserve"> Misc Other Power Gen Exp I/C</v>
          </cell>
          <cell r="E133">
            <v>45000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30000</v>
          </cell>
          <cell r="K133">
            <v>15000</v>
          </cell>
        </row>
        <row r="134">
          <cell r="A134">
            <v>551000</v>
          </cell>
          <cell r="B134" t="str">
            <v>PM</v>
          </cell>
          <cell r="C134">
            <v>551</v>
          </cell>
          <cell r="D134" t="str">
            <v xml:space="preserve"> Other Pwr - Maint Supv/Engr</v>
          </cell>
          <cell r="E134">
            <v>20605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533</v>
          </cell>
          <cell r="K134">
            <v>2291</v>
          </cell>
          <cell r="L134">
            <v>3018</v>
          </cell>
          <cell r="M134">
            <v>2953</v>
          </cell>
          <cell r="N134">
            <v>2952</v>
          </cell>
          <cell r="O134">
            <v>2953</v>
          </cell>
          <cell r="P134">
            <v>2953</v>
          </cell>
          <cell r="Q134">
            <v>2952</v>
          </cell>
        </row>
        <row r="135">
          <cell r="A135">
            <v>552000</v>
          </cell>
          <cell r="B135" t="str">
            <v>PM</v>
          </cell>
          <cell r="C135">
            <v>552</v>
          </cell>
          <cell r="D135" t="str">
            <v xml:space="preserve"> Other Pwr - Maint of Structure</v>
          </cell>
          <cell r="E135">
            <v>25553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5149</v>
          </cell>
          <cell r="K135">
            <v>2404</v>
          </cell>
          <cell r="L135">
            <v>0</v>
          </cell>
          <cell r="M135">
            <v>4000</v>
          </cell>
          <cell r="N135">
            <v>4000</v>
          </cell>
          <cell r="O135">
            <v>3000</v>
          </cell>
          <cell r="P135">
            <v>4000</v>
          </cell>
          <cell r="Q135">
            <v>3000</v>
          </cell>
        </row>
        <row r="136">
          <cell r="A136">
            <v>553000</v>
          </cell>
          <cell r="B136" t="str">
            <v>PM</v>
          </cell>
          <cell r="C136">
            <v>553</v>
          </cell>
          <cell r="D136" t="str">
            <v xml:space="preserve"> Other Pwr-Maint Generating</v>
          </cell>
          <cell r="E136">
            <v>508191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22143</v>
          </cell>
          <cell r="K136">
            <v>24191</v>
          </cell>
          <cell r="L136">
            <v>41103</v>
          </cell>
          <cell r="M136">
            <v>115737</v>
          </cell>
          <cell r="N136">
            <v>199883</v>
          </cell>
          <cell r="O136">
            <v>39601</v>
          </cell>
          <cell r="P136">
            <v>28628</v>
          </cell>
          <cell r="Q136">
            <v>36905</v>
          </cell>
        </row>
        <row r="137">
          <cell r="A137">
            <v>554000</v>
          </cell>
          <cell r="B137" t="str">
            <v>PM</v>
          </cell>
          <cell r="C137">
            <v>554</v>
          </cell>
          <cell r="D137" t="str">
            <v xml:space="preserve"> Other Pwr-Maint Misc Equip</v>
          </cell>
          <cell r="E137">
            <v>25765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207</v>
          </cell>
          <cell r="K137">
            <v>5412</v>
          </cell>
          <cell r="L137">
            <v>5966</v>
          </cell>
          <cell r="M137">
            <v>2436</v>
          </cell>
          <cell r="N137">
            <v>2436</v>
          </cell>
          <cell r="O137">
            <v>2436</v>
          </cell>
          <cell r="P137">
            <v>4436</v>
          </cell>
          <cell r="Q137">
            <v>2436</v>
          </cell>
        </row>
        <row r="138">
          <cell r="A138">
            <v>554100</v>
          </cell>
          <cell r="B138" t="str">
            <v>PM</v>
          </cell>
          <cell r="C138">
            <v>554</v>
          </cell>
          <cell r="D138" t="str">
            <v xml:space="preserve"> Removal - Oth Pwr Misc Equip</v>
          </cell>
          <cell r="E138">
            <v>746</v>
          </cell>
          <cell r="J138">
            <v>746</v>
          </cell>
          <cell r="K138">
            <v>0</v>
          </cell>
        </row>
        <row r="139">
          <cell r="A139">
            <v>555000</v>
          </cell>
          <cell r="B139" t="str">
            <v>PP</v>
          </cell>
          <cell r="C139">
            <v>555</v>
          </cell>
          <cell r="D139" t="str">
            <v xml:space="preserve"> Purchased Power</v>
          </cell>
          <cell r="E139">
            <v>16217</v>
          </cell>
          <cell r="F139">
            <v>2145</v>
          </cell>
          <cell r="G139">
            <v>904</v>
          </cell>
          <cell r="H139">
            <v>1213</v>
          </cell>
          <cell r="I139">
            <v>3588</v>
          </cell>
          <cell r="J139">
            <v>4452</v>
          </cell>
          <cell r="K139">
            <v>3915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555010</v>
          </cell>
          <cell r="B140" t="str">
            <v>PP</v>
          </cell>
          <cell r="C140">
            <v>555</v>
          </cell>
          <cell r="D140" t="str">
            <v xml:space="preserve"> Purchased Inter Co From CCT</v>
          </cell>
          <cell r="E140">
            <v>54383756</v>
          </cell>
          <cell r="F140">
            <v>13882634</v>
          </cell>
          <cell r="G140">
            <v>12605118</v>
          </cell>
          <cell r="H140">
            <v>10604640</v>
          </cell>
          <cell r="I140">
            <v>16478077</v>
          </cell>
          <cell r="J140">
            <v>813287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555019</v>
          </cell>
          <cell r="B141" t="str">
            <v>REV</v>
          </cell>
          <cell r="C141">
            <v>555</v>
          </cell>
          <cell r="D141" t="str">
            <v xml:space="preserve"> Purch Pwr - I/C - net</v>
          </cell>
          <cell r="E141">
            <v>-49</v>
          </cell>
          <cell r="J141">
            <v>-49</v>
          </cell>
          <cell r="K141">
            <v>0</v>
          </cell>
        </row>
        <row r="142">
          <cell r="A142">
            <v>555020</v>
          </cell>
          <cell r="B142" t="str">
            <v>PP</v>
          </cell>
          <cell r="C142">
            <v>555</v>
          </cell>
          <cell r="D142" t="str">
            <v xml:space="preserve"> Other Pwr Supply - Purch Power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555060</v>
          </cell>
          <cell r="B143" t="str">
            <v>PP</v>
          </cell>
          <cell r="C143">
            <v>555</v>
          </cell>
          <cell r="D143" t="str">
            <v xml:space="preserve"> Other Power Supply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555200</v>
          </cell>
          <cell r="B144" t="str">
            <v>PP</v>
          </cell>
          <cell r="C144">
            <v>555</v>
          </cell>
          <cell r="D144" t="str">
            <v xml:space="preserve"> Purchased Power - Native Load</v>
          </cell>
          <cell r="E144">
            <v>16342873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324077</v>
          </cell>
          <cell r="K144">
            <v>327516</v>
          </cell>
          <cell r="L144">
            <v>818902</v>
          </cell>
          <cell r="M144">
            <v>5056762</v>
          </cell>
          <cell r="N144">
            <v>1224140</v>
          </cell>
          <cell r="O144">
            <v>2788223</v>
          </cell>
          <cell r="P144">
            <v>3016616</v>
          </cell>
          <cell r="Q144">
            <v>2786637</v>
          </cell>
        </row>
        <row r="145">
          <cell r="A145">
            <v>556000</v>
          </cell>
          <cell r="B145" t="str">
            <v>PO</v>
          </cell>
          <cell r="C145">
            <v>556</v>
          </cell>
          <cell r="D145" t="str">
            <v xml:space="preserve"> Electric System Operatns Dept</v>
          </cell>
          <cell r="E145">
            <v>25412</v>
          </cell>
          <cell r="F145">
            <v>354</v>
          </cell>
          <cell r="G145">
            <v>243</v>
          </cell>
          <cell r="H145">
            <v>0</v>
          </cell>
          <cell r="I145">
            <v>2084</v>
          </cell>
          <cell r="J145">
            <v>1543</v>
          </cell>
          <cell r="K145">
            <v>2096</v>
          </cell>
          <cell r="L145">
            <v>3182</v>
          </cell>
          <cell r="M145">
            <v>3182</v>
          </cell>
          <cell r="N145">
            <v>3182</v>
          </cell>
          <cell r="O145">
            <v>3182</v>
          </cell>
          <cell r="P145">
            <v>3182</v>
          </cell>
          <cell r="Q145">
            <v>3182</v>
          </cell>
        </row>
        <row r="146">
          <cell r="A146">
            <v>557000</v>
          </cell>
          <cell r="B146" t="str">
            <v>PO</v>
          </cell>
          <cell r="C146">
            <v>557</v>
          </cell>
          <cell r="D146" t="str">
            <v xml:space="preserve"> Other Power Supply Expenses</v>
          </cell>
          <cell r="E146">
            <v>158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129</v>
          </cell>
          <cell r="K146">
            <v>29</v>
          </cell>
        </row>
        <row r="147">
          <cell r="A147">
            <v>560000</v>
          </cell>
          <cell r="B147" t="str">
            <v>TO</v>
          </cell>
          <cell r="C147">
            <v>560</v>
          </cell>
          <cell r="D147" t="str">
            <v xml:space="preserve"> Operation Supervision &amp; Engine</v>
          </cell>
          <cell r="E147">
            <v>139687</v>
          </cell>
          <cell r="F147">
            <v>3721</v>
          </cell>
          <cell r="G147">
            <v>9777</v>
          </cell>
          <cell r="H147">
            <v>3754</v>
          </cell>
          <cell r="I147">
            <v>86851</v>
          </cell>
          <cell r="J147">
            <v>3498</v>
          </cell>
          <cell r="K147">
            <v>3720</v>
          </cell>
          <cell r="L147">
            <v>4717</v>
          </cell>
          <cell r="M147">
            <v>4730</v>
          </cell>
          <cell r="N147">
            <v>4730</v>
          </cell>
          <cell r="O147">
            <v>4729</v>
          </cell>
          <cell r="P147">
            <v>4730</v>
          </cell>
          <cell r="Q147">
            <v>4730</v>
          </cell>
        </row>
        <row r="148">
          <cell r="A148">
            <v>561000</v>
          </cell>
          <cell r="B148" t="str">
            <v>TO</v>
          </cell>
          <cell r="C148">
            <v>561</v>
          </cell>
          <cell r="D148" t="str">
            <v xml:space="preserve"> Load Dispatching</v>
          </cell>
          <cell r="E148">
            <v>1380925</v>
          </cell>
          <cell r="F148">
            <v>90249</v>
          </cell>
          <cell r="G148">
            <v>94215</v>
          </cell>
          <cell r="H148">
            <v>68996</v>
          </cell>
          <cell r="I148">
            <v>78450</v>
          </cell>
          <cell r="J148">
            <v>32102</v>
          </cell>
          <cell r="K148">
            <v>51365</v>
          </cell>
          <cell r="L148">
            <v>163149</v>
          </cell>
          <cell r="M148">
            <v>159984</v>
          </cell>
          <cell r="N148">
            <v>159757</v>
          </cell>
          <cell r="O148">
            <v>163151</v>
          </cell>
          <cell r="P148">
            <v>159750</v>
          </cell>
          <cell r="Q148">
            <v>159757</v>
          </cell>
        </row>
        <row r="149">
          <cell r="A149">
            <v>562000</v>
          </cell>
          <cell r="B149" t="str">
            <v>TO</v>
          </cell>
          <cell r="C149">
            <v>562</v>
          </cell>
          <cell r="D149" t="str">
            <v xml:space="preserve"> Station Expenses</v>
          </cell>
          <cell r="E149">
            <v>9275</v>
          </cell>
          <cell r="F149">
            <v>2862</v>
          </cell>
          <cell r="G149">
            <v>2793</v>
          </cell>
          <cell r="H149">
            <v>1025</v>
          </cell>
          <cell r="I149">
            <v>541</v>
          </cell>
          <cell r="J149">
            <v>66</v>
          </cell>
          <cell r="K149">
            <v>43</v>
          </cell>
          <cell r="L149">
            <v>345</v>
          </cell>
          <cell r="M149">
            <v>337</v>
          </cell>
          <cell r="N149">
            <v>331</v>
          </cell>
          <cell r="O149">
            <v>324</v>
          </cell>
          <cell r="P149">
            <v>301</v>
          </cell>
          <cell r="Q149">
            <v>307</v>
          </cell>
        </row>
        <row r="150">
          <cell r="A150">
            <v>563000</v>
          </cell>
          <cell r="B150" t="str">
            <v>TO</v>
          </cell>
          <cell r="C150">
            <v>563</v>
          </cell>
          <cell r="D150" t="str">
            <v xml:space="preserve"> Overhead Line Expenses</v>
          </cell>
          <cell r="E150">
            <v>16998</v>
          </cell>
          <cell r="F150">
            <v>841</v>
          </cell>
          <cell r="G150">
            <v>515</v>
          </cell>
          <cell r="H150">
            <v>3663</v>
          </cell>
          <cell r="I150">
            <v>4182</v>
          </cell>
          <cell r="J150">
            <v>1050</v>
          </cell>
          <cell r="K150">
            <v>747</v>
          </cell>
          <cell r="L150">
            <v>1000</v>
          </cell>
          <cell r="M150">
            <v>1000</v>
          </cell>
          <cell r="N150">
            <v>1000</v>
          </cell>
          <cell r="O150">
            <v>1000</v>
          </cell>
          <cell r="P150">
            <v>1000</v>
          </cell>
          <cell r="Q150">
            <v>1000</v>
          </cell>
        </row>
        <row r="151">
          <cell r="A151">
            <v>565855</v>
          </cell>
          <cell r="B151" t="str">
            <v>TO</v>
          </cell>
          <cell r="C151">
            <v>565</v>
          </cell>
          <cell r="D151" t="str">
            <v xml:space="preserve"> Transmission  By Other- Rb Interco</v>
          </cell>
          <cell r="E151">
            <v>7030978</v>
          </cell>
          <cell r="F151">
            <v>1476886</v>
          </cell>
          <cell r="G151">
            <v>1250976</v>
          </cell>
          <cell r="H151">
            <v>1085867</v>
          </cell>
          <cell r="I151">
            <v>1244694</v>
          </cell>
          <cell r="J151">
            <v>951277</v>
          </cell>
          <cell r="K151">
            <v>1021278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565860</v>
          </cell>
          <cell r="B152" t="str">
            <v>TO</v>
          </cell>
          <cell r="C152">
            <v>565</v>
          </cell>
          <cell r="D152" t="str">
            <v xml:space="preserve"> Tran Elec By Oth - EC</v>
          </cell>
          <cell r="E152">
            <v>5453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5453</v>
          </cell>
        </row>
        <row r="153">
          <cell r="A153">
            <v>566000</v>
          </cell>
          <cell r="B153" t="str">
            <v>TO</v>
          </cell>
          <cell r="C153">
            <v>566</v>
          </cell>
          <cell r="D153" t="str">
            <v xml:space="preserve"> Miscellaneous Transmission Exp</v>
          </cell>
          <cell r="E153">
            <v>837396</v>
          </cell>
          <cell r="F153">
            <v>23583</v>
          </cell>
          <cell r="G153">
            <v>21304</v>
          </cell>
          <cell r="H153">
            <v>488601</v>
          </cell>
          <cell r="I153">
            <v>183605</v>
          </cell>
          <cell r="J153">
            <v>51317</v>
          </cell>
          <cell r="K153">
            <v>52953</v>
          </cell>
          <cell r="L153">
            <v>3124</v>
          </cell>
          <cell r="M153">
            <v>2377</v>
          </cell>
          <cell r="N153">
            <v>2369</v>
          </cell>
          <cell r="O153">
            <v>2236</v>
          </cell>
          <cell r="P153">
            <v>3752</v>
          </cell>
          <cell r="Q153">
            <v>2175</v>
          </cell>
        </row>
        <row r="154">
          <cell r="A154">
            <v>567010</v>
          </cell>
          <cell r="B154" t="str">
            <v>TO</v>
          </cell>
          <cell r="C154">
            <v>567</v>
          </cell>
          <cell r="D154" t="str">
            <v xml:space="preserve"> Rents - Interco - CG&amp;E</v>
          </cell>
          <cell r="E154">
            <v>322758</v>
          </cell>
          <cell r="F154">
            <v>77</v>
          </cell>
          <cell r="G154">
            <v>77</v>
          </cell>
          <cell r="H154">
            <v>77</v>
          </cell>
          <cell r="I154">
            <v>77</v>
          </cell>
          <cell r="J154">
            <v>161225</v>
          </cell>
          <cell r="K154">
            <v>161225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568000</v>
          </cell>
          <cell r="B155" t="str">
            <v>TM</v>
          </cell>
          <cell r="C155">
            <v>568</v>
          </cell>
          <cell r="D155" t="str">
            <v xml:space="preserve"> Maintenance Superv &amp; Engineering</v>
          </cell>
          <cell r="E155">
            <v>48257</v>
          </cell>
          <cell r="F155">
            <v>2154</v>
          </cell>
          <cell r="G155">
            <v>235</v>
          </cell>
          <cell r="H155">
            <v>1778</v>
          </cell>
          <cell r="I155">
            <v>1829</v>
          </cell>
          <cell r="J155">
            <v>1794</v>
          </cell>
          <cell r="K155">
            <v>1974</v>
          </cell>
          <cell r="L155">
            <v>6358</v>
          </cell>
          <cell r="M155">
            <v>6392</v>
          </cell>
          <cell r="N155">
            <v>6450</v>
          </cell>
          <cell r="O155">
            <v>6431</v>
          </cell>
          <cell r="P155">
            <v>6412</v>
          </cell>
          <cell r="Q155">
            <v>6450</v>
          </cell>
        </row>
        <row r="156">
          <cell r="A156">
            <v>569000</v>
          </cell>
          <cell r="B156" t="str">
            <v>TM</v>
          </cell>
          <cell r="C156">
            <v>569</v>
          </cell>
          <cell r="D156" t="str">
            <v xml:space="preserve"> Maintenance of Structures</v>
          </cell>
          <cell r="E156">
            <v>29288</v>
          </cell>
          <cell r="F156">
            <v>163</v>
          </cell>
          <cell r="G156">
            <v>806</v>
          </cell>
          <cell r="H156">
            <v>129</v>
          </cell>
          <cell r="I156">
            <v>-327</v>
          </cell>
          <cell r="J156">
            <v>205</v>
          </cell>
          <cell r="K156">
            <v>73</v>
          </cell>
          <cell r="L156">
            <v>4378</v>
          </cell>
          <cell r="M156">
            <v>5186</v>
          </cell>
          <cell r="N156">
            <v>4510</v>
          </cell>
          <cell r="O156">
            <v>4715</v>
          </cell>
          <cell r="P156">
            <v>4940</v>
          </cell>
          <cell r="Q156">
            <v>4510</v>
          </cell>
        </row>
        <row r="157">
          <cell r="A157">
            <v>570000</v>
          </cell>
          <cell r="B157" t="str">
            <v>TM</v>
          </cell>
          <cell r="C157">
            <v>570</v>
          </cell>
          <cell r="D157" t="str">
            <v xml:space="preserve"> Maintenance of Station Equipment</v>
          </cell>
          <cell r="E157">
            <v>43120</v>
          </cell>
          <cell r="F157">
            <v>2364</v>
          </cell>
          <cell r="G157">
            <v>4498</v>
          </cell>
          <cell r="H157">
            <v>11464</v>
          </cell>
          <cell r="I157">
            <v>-5507</v>
          </cell>
          <cell r="J157">
            <v>14538</v>
          </cell>
          <cell r="K157">
            <v>11668</v>
          </cell>
          <cell r="L157">
            <v>680</v>
          </cell>
          <cell r="M157">
            <v>683</v>
          </cell>
          <cell r="N157">
            <v>683</v>
          </cell>
          <cell r="O157">
            <v>683</v>
          </cell>
          <cell r="P157">
            <v>683</v>
          </cell>
          <cell r="Q157">
            <v>683</v>
          </cell>
        </row>
        <row r="158">
          <cell r="A158">
            <v>570860</v>
          </cell>
          <cell r="B158" t="str">
            <v>TM</v>
          </cell>
          <cell r="C158">
            <v>570</v>
          </cell>
          <cell r="D158" t="str">
            <v xml:space="preserve"> Maint Of Substation Equipment</v>
          </cell>
          <cell r="E158">
            <v>15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15</v>
          </cell>
          <cell r="K158">
            <v>0</v>
          </cell>
        </row>
        <row r="159">
          <cell r="A159">
            <v>571000</v>
          </cell>
          <cell r="B159" t="str">
            <v>TM</v>
          </cell>
          <cell r="C159">
            <v>571</v>
          </cell>
          <cell r="D159" t="str">
            <v xml:space="preserve"> Maintenance of Overhead Lines</v>
          </cell>
          <cell r="E159">
            <v>427970</v>
          </cell>
          <cell r="F159">
            <v>5272</v>
          </cell>
          <cell r="G159">
            <v>6350</v>
          </cell>
          <cell r="H159">
            <v>6228</v>
          </cell>
          <cell r="I159">
            <v>4404</v>
          </cell>
          <cell r="J159">
            <v>4957</v>
          </cell>
          <cell r="K159">
            <v>4758</v>
          </cell>
          <cell r="L159">
            <v>65559</v>
          </cell>
          <cell r="M159">
            <v>66647</v>
          </cell>
          <cell r="N159">
            <v>65735</v>
          </cell>
          <cell r="O159">
            <v>66011</v>
          </cell>
          <cell r="P159">
            <v>66314</v>
          </cell>
          <cell r="Q159">
            <v>65735</v>
          </cell>
        </row>
        <row r="160">
          <cell r="A160">
            <v>573000</v>
          </cell>
          <cell r="B160" t="str">
            <v>TM</v>
          </cell>
          <cell r="C160">
            <v>573</v>
          </cell>
          <cell r="D160" t="str">
            <v xml:space="preserve"> Maint of Misc Transmission Plant</v>
          </cell>
          <cell r="E160">
            <v>183</v>
          </cell>
          <cell r="F160"/>
          <cell r="G160"/>
          <cell r="H160"/>
          <cell r="I160">
            <v>183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580000</v>
          </cell>
          <cell r="B161" t="str">
            <v>DO</v>
          </cell>
          <cell r="C161">
            <v>580</v>
          </cell>
          <cell r="D161" t="str">
            <v xml:space="preserve"> Operation Supervision &amp; Engine</v>
          </cell>
          <cell r="E161">
            <v>343714</v>
          </cell>
          <cell r="F161">
            <v>29300</v>
          </cell>
          <cell r="G161">
            <v>19341</v>
          </cell>
          <cell r="H161">
            <v>27396</v>
          </cell>
          <cell r="I161">
            <v>19238</v>
          </cell>
          <cell r="J161">
            <v>23628</v>
          </cell>
          <cell r="K161">
            <v>17401</v>
          </cell>
          <cell r="L161">
            <v>34232</v>
          </cell>
          <cell r="M161">
            <v>35190</v>
          </cell>
          <cell r="N161">
            <v>34288</v>
          </cell>
          <cell r="O161">
            <v>34555</v>
          </cell>
          <cell r="P161">
            <v>34857</v>
          </cell>
          <cell r="Q161">
            <v>34288</v>
          </cell>
        </row>
        <row r="162">
          <cell r="A162">
            <v>581000</v>
          </cell>
          <cell r="B162" t="str">
            <v>DO</v>
          </cell>
          <cell r="C162">
            <v>581</v>
          </cell>
          <cell r="D162" t="str">
            <v xml:space="preserve"> Load Dispatching</v>
          </cell>
          <cell r="E162">
            <v>90582</v>
          </cell>
          <cell r="F162">
            <v>19339</v>
          </cell>
          <cell r="G162">
            <v>16068</v>
          </cell>
          <cell r="H162">
            <v>14829</v>
          </cell>
          <cell r="I162">
            <v>10888</v>
          </cell>
          <cell r="J162">
            <v>16550</v>
          </cell>
          <cell r="K162">
            <v>12908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582000</v>
          </cell>
          <cell r="B163" t="str">
            <v>DO</v>
          </cell>
          <cell r="C163">
            <v>582</v>
          </cell>
          <cell r="D163" t="str">
            <v xml:space="preserve"> Station Expenses</v>
          </cell>
          <cell r="E163">
            <v>41563</v>
          </cell>
          <cell r="F163">
            <v>2714</v>
          </cell>
          <cell r="G163">
            <v>3482</v>
          </cell>
          <cell r="H163">
            <v>3219</v>
          </cell>
          <cell r="I163">
            <v>1579</v>
          </cell>
          <cell r="J163">
            <v>727</v>
          </cell>
          <cell r="K163">
            <v>3595</v>
          </cell>
          <cell r="L163">
            <v>4346</v>
          </cell>
          <cell r="M163">
            <v>4363</v>
          </cell>
          <cell r="N163">
            <v>4392</v>
          </cell>
          <cell r="O163">
            <v>4382</v>
          </cell>
          <cell r="P163">
            <v>4372</v>
          </cell>
          <cell r="Q163">
            <v>4392</v>
          </cell>
        </row>
        <row r="164">
          <cell r="A164">
            <v>583000</v>
          </cell>
          <cell r="B164" t="str">
            <v>DO</v>
          </cell>
          <cell r="C164">
            <v>583</v>
          </cell>
          <cell r="D164" t="str">
            <v xml:space="preserve"> Overhead Line Expenses</v>
          </cell>
          <cell r="E164">
            <v>349010</v>
          </cell>
          <cell r="F164">
            <v>25090</v>
          </cell>
          <cell r="G164">
            <v>2214</v>
          </cell>
          <cell r="H164">
            <v>24130</v>
          </cell>
          <cell r="I164">
            <v>7489</v>
          </cell>
          <cell r="J164">
            <v>18334</v>
          </cell>
          <cell r="K164">
            <v>22990</v>
          </cell>
          <cell r="L164">
            <v>39898</v>
          </cell>
          <cell r="M164">
            <v>43977</v>
          </cell>
          <cell r="N164">
            <v>41038</v>
          </cell>
          <cell r="O164">
            <v>41866</v>
          </cell>
          <cell r="P164">
            <v>41759</v>
          </cell>
          <cell r="Q164">
            <v>40225</v>
          </cell>
        </row>
        <row r="165">
          <cell r="A165">
            <v>584000</v>
          </cell>
          <cell r="B165" t="str">
            <v>DO</v>
          </cell>
          <cell r="C165">
            <v>584</v>
          </cell>
          <cell r="D165" t="str">
            <v xml:space="preserve"> Underground Line Expenses</v>
          </cell>
          <cell r="E165">
            <v>126582</v>
          </cell>
          <cell r="F165">
            <v>18562</v>
          </cell>
          <cell r="G165">
            <v>-1098</v>
          </cell>
          <cell r="H165">
            <v>-108</v>
          </cell>
          <cell r="I165">
            <v>17961</v>
          </cell>
          <cell r="J165">
            <v>7718</v>
          </cell>
          <cell r="K165">
            <v>9426</v>
          </cell>
          <cell r="L165">
            <v>12019</v>
          </cell>
          <cell r="M165">
            <v>13080</v>
          </cell>
          <cell r="N165">
            <v>12643</v>
          </cell>
          <cell r="O165">
            <v>12734</v>
          </cell>
          <cell r="P165">
            <v>11800</v>
          </cell>
          <cell r="Q165">
            <v>11845</v>
          </cell>
        </row>
        <row r="166">
          <cell r="A166">
            <v>585000</v>
          </cell>
          <cell r="B166" t="str">
            <v>DO</v>
          </cell>
          <cell r="C166">
            <v>585</v>
          </cell>
          <cell r="D166" t="str">
            <v xml:space="preserve"> Street Lighting &amp; Signal System</v>
          </cell>
          <cell r="E166">
            <v>1092</v>
          </cell>
          <cell r="F166">
            <v>678</v>
          </cell>
          <cell r="G166">
            <v>0</v>
          </cell>
          <cell r="H166">
            <v>0</v>
          </cell>
          <cell r="I166">
            <v>132</v>
          </cell>
          <cell r="J166">
            <v>0</v>
          </cell>
          <cell r="K166">
            <v>282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586000</v>
          </cell>
          <cell r="B167" t="str">
            <v>DO</v>
          </cell>
          <cell r="C167">
            <v>586</v>
          </cell>
          <cell r="D167" t="str">
            <v xml:space="preserve"> Meter Expenses</v>
          </cell>
          <cell r="E167">
            <v>120204</v>
          </cell>
          <cell r="F167">
            <v>-9096</v>
          </cell>
          <cell r="G167">
            <v>13927</v>
          </cell>
          <cell r="H167">
            <v>-3280</v>
          </cell>
          <cell r="I167">
            <v>9236</v>
          </cell>
          <cell r="J167">
            <v>9837</v>
          </cell>
          <cell r="K167">
            <v>-21999</v>
          </cell>
          <cell r="L167">
            <v>15461</v>
          </cell>
          <cell r="M167">
            <v>27205</v>
          </cell>
          <cell r="N167">
            <v>17590</v>
          </cell>
          <cell r="O167">
            <v>20412</v>
          </cell>
          <cell r="P167">
            <v>13235</v>
          </cell>
          <cell r="Q167">
            <v>27676</v>
          </cell>
        </row>
        <row r="168">
          <cell r="A168">
            <v>587000</v>
          </cell>
          <cell r="B168" t="str">
            <v>DO</v>
          </cell>
          <cell r="C168">
            <v>587</v>
          </cell>
          <cell r="D168" t="str">
            <v xml:space="preserve"> Customer Installations Expense</v>
          </cell>
          <cell r="E168">
            <v>314929</v>
          </cell>
          <cell r="F168">
            <v>35030</v>
          </cell>
          <cell r="G168">
            <v>37393</v>
          </cell>
          <cell r="H168">
            <v>33888</v>
          </cell>
          <cell r="I168">
            <v>35824</v>
          </cell>
          <cell r="J168">
            <v>33650</v>
          </cell>
          <cell r="K168">
            <v>30718</v>
          </cell>
          <cell r="L168">
            <v>17125</v>
          </cell>
          <cell r="M168">
            <v>19338</v>
          </cell>
          <cell r="N168">
            <v>17419</v>
          </cell>
          <cell r="O168">
            <v>18164</v>
          </cell>
          <cell r="P168">
            <v>18846</v>
          </cell>
          <cell r="Q168">
            <v>17534</v>
          </cell>
        </row>
        <row r="169">
          <cell r="A169">
            <v>588000</v>
          </cell>
          <cell r="B169" t="str">
            <v>DO</v>
          </cell>
          <cell r="C169">
            <v>588</v>
          </cell>
          <cell r="D169" t="str">
            <v xml:space="preserve"> Miscellaneous Distribution Exp</v>
          </cell>
          <cell r="E169">
            <v>264207</v>
          </cell>
          <cell r="F169">
            <v>14738</v>
          </cell>
          <cell r="G169">
            <v>13239</v>
          </cell>
          <cell r="H169">
            <v>12992</v>
          </cell>
          <cell r="I169">
            <v>55467</v>
          </cell>
          <cell r="J169">
            <v>15554</v>
          </cell>
          <cell r="K169">
            <v>14123</v>
          </cell>
          <cell r="L169">
            <v>23284</v>
          </cell>
          <cell r="M169">
            <v>23315</v>
          </cell>
          <cell r="N169">
            <v>22686</v>
          </cell>
          <cell r="O169">
            <v>22900</v>
          </cell>
          <cell r="P169">
            <v>23405</v>
          </cell>
          <cell r="Q169">
            <v>22504</v>
          </cell>
        </row>
        <row r="170">
          <cell r="A170">
            <v>589010</v>
          </cell>
          <cell r="B170" t="str">
            <v>DO</v>
          </cell>
          <cell r="C170">
            <v>589</v>
          </cell>
          <cell r="D170" t="str">
            <v xml:space="preserve"> Rents - Interco - CG&amp;E</v>
          </cell>
          <cell r="E170">
            <v>247464</v>
          </cell>
          <cell r="F170">
            <v>41244</v>
          </cell>
          <cell r="G170">
            <v>41244</v>
          </cell>
          <cell r="H170">
            <v>41244</v>
          </cell>
          <cell r="I170">
            <v>41244</v>
          </cell>
          <cell r="J170">
            <v>41244</v>
          </cell>
          <cell r="K170">
            <v>41244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590000</v>
          </cell>
          <cell r="B171" t="str">
            <v>DM</v>
          </cell>
          <cell r="C171">
            <v>590</v>
          </cell>
          <cell r="D171" t="str">
            <v xml:space="preserve"> Maintenance Superv &amp; Engineering</v>
          </cell>
          <cell r="E171">
            <v>241687</v>
          </cell>
          <cell r="F171">
            <v>18134</v>
          </cell>
          <cell r="G171">
            <v>4033</v>
          </cell>
          <cell r="H171">
            <v>14533</v>
          </cell>
          <cell r="I171">
            <v>12966</v>
          </cell>
          <cell r="J171">
            <v>17791</v>
          </cell>
          <cell r="K171">
            <v>18932</v>
          </cell>
          <cell r="L171">
            <v>25479</v>
          </cell>
          <cell r="M171">
            <v>26543</v>
          </cell>
          <cell r="N171">
            <v>25603</v>
          </cell>
          <cell r="O171">
            <v>25879</v>
          </cell>
          <cell r="P171">
            <v>26191</v>
          </cell>
          <cell r="Q171">
            <v>25603</v>
          </cell>
        </row>
        <row r="172">
          <cell r="A172">
            <v>591000</v>
          </cell>
          <cell r="B172" t="str">
            <v>DM</v>
          </cell>
          <cell r="C172">
            <v>591</v>
          </cell>
          <cell r="D172" t="str">
            <v xml:space="preserve"> Maintenance of Structures</v>
          </cell>
          <cell r="E172">
            <v>16690</v>
          </cell>
          <cell r="F172">
            <v>602</v>
          </cell>
          <cell r="G172">
            <v>1352</v>
          </cell>
          <cell r="H172">
            <v>1491</v>
          </cell>
          <cell r="I172">
            <v>2821</v>
          </cell>
          <cell r="J172">
            <v>6631</v>
          </cell>
          <cell r="K172">
            <v>3793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592000</v>
          </cell>
          <cell r="B173" t="str">
            <v>DM</v>
          </cell>
          <cell r="C173">
            <v>592</v>
          </cell>
          <cell r="D173" t="str">
            <v xml:space="preserve"> Maintenance of Station Equipment</v>
          </cell>
          <cell r="E173">
            <v>168147</v>
          </cell>
          <cell r="F173">
            <v>42346</v>
          </cell>
          <cell r="G173">
            <v>13843</v>
          </cell>
          <cell r="H173">
            <v>8332</v>
          </cell>
          <cell r="I173">
            <v>55708</v>
          </cell>
          <cell r="J173">
            <v>10595</v>
          </cell>
          <cell r="K173">
            <v>12375</v>
          </cell>
          <cell r="L173">
            <v>4100</v>
          </cell>
          <cell r="M173">
            <v>4138</v>
          </cell>
          <cell r="N173">
            <v>4191</v>
          </cell>
          <cell r="O173">
            <v>4173</v>
          </cell>
          <cell r="P173">
            <v>4155</v>
          </cell>
          <cell r="Q173">
            <v>4191</v>
          </cell>
        </row>
        <row r="174">
          <cell r="A174">
            <v>593000</v>
          </cell>
          <cell r="B174" t="str">
            <v>DM</v>
          </cell>
          <cell r="C174">
            <v>593</v>
          </cell>
          <cell r="D174" t="str">
            <v xml:space="preserve"> Maintenance of Overhead Lines</v>
          </cell>
          <cell r="E174">
            <v>3043359</v>
          </cell>
          <cell r="F174">
            <v>182166</v>
          </cell>
          <cell r="G174">
            <v>138685</v>
          </cell>
          <cell r="H174">
            <v>245222</v>
          </cell>
          <cell r="I174">
            <v>212770</v>
          </cell>
          <cell r="J174">
            <v>149328</v>
          </cell>
          <cell r="K174">
            <v>194258</v>
          </cell>
          <cell r="L174">
            <v>314409</v>
          </cell>
          <cell r="M174">
            <v>328565</v>
          </cell>
          <cell r="N174">
            <v>316709</v>
          </cell>
          <cell r="O174">
            <v>320298</v>
          </cell>
          <cell r="P174">
            <v>324240</v>
          </cell>
          <cell r="Q174">
            <v>316709</v>
          </cell>
        </row>
        <row r="175">
          <cell r="A175">
            <v>594000</v>
          </cell>
          <cell r="B175" t="str">
            <v>DM</v>
          </cell>
          <cell r="C175">
            <v>594</v>
          </cell>
          <cell r="D175" t="str">
            <v xml:space="preserve"> Maintenance of Underground Lines</v>
          </cell>
          <cell r="E175">
            <v>156756</v>
          </cell>
          <cell r="F175">
            <v>10078</v>
          </cell>
          <cell r="G175">
            <v>17992</v>
          </cell>
          <cell r="H175">
            <v>13934</v>
          </cell>
          <cell r="I175">
            <v>15957</v>
          </cell>
          <cell r="J175">
            <v>3865</v>
          </cell>
          <cell r="K175">
            <v>2490</v>
          </cell>
          <cell r="L175">
            <v>14523</v>
          </cell>
          <cell r="M175">
            <v>16701</v>
          </cell>
          <cell r="N175">
            <v>14876</v>
          </cell>
          <cell r="O175">
            <v>15429</v>
          </cell>
          <cell r="P175">
            <v>16035</v>
          </cell>
          <cell r="Q175">
            <v>14876</v>
          </cell>
        </row>
        <row r="176">
          <cell r="A176">
            <v>595000</v>
          </cell>
          <cell r="B176" t="str">
            <v>DM</v>
          </cell>
          <cell r="C176">
            <v>595</v>
          </cell>
          <cell r="D176" t="str">
            <v xml:space="preserve"> Maintenance of Line Transformers</v>
          </cell>
          <cell r="E176">
            <v>77415</v>
          </cell>
          <cell r="F176">
            <v>7504</v>
          </cell>
          <cell r="G176">
            <v>-766</v>
          </cell>
          <cell r="H176">
            <v>7618</v>
          </cell>
          <cell r="I176">
            <v>6955</v>
          </cell>
          <cell r="J176">
            <v>6268</v>
          </cell>
          <cell r="K176">
            <v>11750</v>
          </cell>
          <cell r="L176">
            <v>5906</v>
          </cell>
          <cell r="M176">
            <v>6995</v>
          </cell>
          <cell r="N176">
            <v>6082</v>
          </cell>
          <cell r="O176">
            <v>6359</v>
          </cell>
          <cell r="P176">
            <v>6662</v>
          </cell>
          <cell r="Q176">
            <v>6082</v>
          </cell>
        </row>
        <row r="177">
          <cell r="A177">
            <v>596000</v>
          </cell>
          <cell r="B177" t="str">
            <v>DM</v>
          </cell>
          <cell r="C177">
            <v>596</v>
          </cell>
          <cell r="D177" t="str">
            <v xml:space="preserve"> Maint of Street Lighting &amp; Signals</v>
          </cell>
          <cell r="E177">
            <v>182203</v>
          </cell>
          <cell r="F177">
            <v>17012</v>
          </cell>
          <cell r="G177">
            <v>11640</v>
          </cell>
          <cell r="H177">
            <v>14631</v>
          </cell>
          <cell r="I177">
            <v>12407</v>
          </cell>
          <cell r="J177">
            <v>14174</v>
          </cell>
          <cell r="K177">
            <v>112339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597000</v>
          </cell>
          <cell r="B178" t="str">
            <v>DM</v>
          </cell>
          <cell r="C178">
            <v>597</v>
          </cell>
          <cell r="D178" t="str">
            <v xml:space="preserve"> Maintenance of Meters</v>
          </cell>
          <cell r="E178">
            <v>169705</v>
          </cell>
          <cell r="F178">
            <v>20855</v>
          </cell>
          <cell r="G178">
            <v>14819</v>
          </cell>
          <cell r="H178">
            <v>15077</v>
          </cell>
          <cell r="I178">
            <v>12330</v>
          </cell>
          <cell r="J178">
            <v>13428</v>
          </cell>
          <cell r="K178">
            <v>13326</v>
          </cell>
          <cell r="L178">
            <v>12806</v>
          </cell>
          <cell r="M178">
            <v>13848</v>
          </cell>
          <cell r="N178">
            <v>13068</v>
          </cell>
          <cell r="O178">
            <v>13376</v>
          </cell>
          <cell r="P178">
            <v>13657</v>
          </cell>
          <cell r="Q178">
            <v>13115</v>
          </cell>
        </row>
        <row r="179">
          <cell r="A179">
            <v>598000</v>
          </cell>
          <cell r="B179" t="str">
            <v>DM</v>
          </cell>
          <cell r="C179">
            <v>598</v>
          </cell>
          <cell r="D179" t="str">
            <v xml:space="preserve"> Maint of Misc Distribution Plant</v>
          </cell>
          <cell r="E179">
            <v>88945</v>
          </cell>
          <cell r="F179">
            <v>2526</v>
          </cell>
          <cell r="G179">
            <v>916</v>
          </cell>
          <cell r="H179">
            <v>1690</v>
          </cell>
          <cell r="I179">
            <v>67440</v>
          </cell>
          <cell r="J179">
            <v>1465</v>
          </cell>
          <cell r="K179">
            <v>2830</v>
          </cell>
          <cell r="L179">
            <v>2013</v>
          </cell>
          <cell r="M179">
            <v>2013</v>
          </cell>
          <cell r="N179">
            <v>2013</v>
          </cell>
          <cell r="O179">
            <v>2013</v>
          </cell>
          <cell r="P179">
            <v>2013</v>
          </cell>
          <cell r="Q179">
            <v>2013</v>
          </cell>
        </row>
        <row r="180">
          <cell r="A180">
            <v>901000</v>
          </cell>
          <cell r="B180" t="str">
            <v>AGO</v>
          </cell>
          <cell r="C180">
            <v>901</v>
          </cell>
          <cell r="D180" t="str">
            <v xml:space="preserve"> Supvn Cust Bill &amp; Coll</v>
          </cell>
          <cell r="E180">
            <v>45933</v>
          </cell>
          <cell r="F180">
            <v>4393</v>
          </cell>
          <cell r="G180">
            <v>3421</v>
          </cell>
          <cell r="H180">
            <v>4824</v>
          </cell>
          <cell r="I180">
            <v>2654</v>
          </cell>
          <cell r="J180">
            <v>2637</v>
          </cell>
          <cell r="K180">
            <v>2811</v>
          </cell>
          <cell r="L180">
            <v>4258</v>
          </cell>
          <cell r="M180">
            <v>4356</v>
          </cell>
          <cell r="N180">
            <v>4202</v>
          </cell>
          <cell r="O180">
            <v>4201</v>
          </cell>
          <cell r="P180">
            <v>4073</v>
          </cell>
          <cell r="Q180">
            <v>4103</v>
          </cell>
        </row>
        <row r="181">
          <cell r="A181">
            <v>902000</v>
          </cell>
          <cell r="B181" t="str">
            <v>AGO</v>
          </cell>
          <cell r="C181">
            <v>902</v>
          </cell>
          <cell r="D181" t="str">
            <v xml:space="preserve"> Billg Cltns Meter Reading</v>
          </cell>
          <cell r="E181">
            <v>1019171</v>
          </cell>
          <cell r="F181">
            <v>86477</v>
          </cell>
          <cell r="G181">
            <v>81205</v>
          </cell>
          <cell r="H181">
            <v>88585</v>
          </cell>
          <cell r="I181">
            <v>91256</v>
          </cell>
          <cell r="J181">
            <v>87447</v>
          </cell>
          <cell r="K181">
            <v>77325</v>
          </cell>
          <cell r="L181">
            <v>87967</v>
          </cell>
          <cell r="M181">
            <v>88125</v>
          </cell>
          <cell r="N181">
            <v>86142</v>
          </cell>
          <cell r="O181">
            <v>84468</v>
          </cell>
          <cell r="P181">
            <v>79828</v>
          </cell>
          <cell r="Q181">
            <v>80346</v>
          </cell>
        </row>
        <row r="182">
          <cell r="A182">
            <v>903000</v>
          </cell>
          <cell r="B182" t="str">
            <v>AGO</v>
          </cell>
          <cell r="C182">
            <v>903</v>
          </cell>
          <cell r="D182" t="str">
            <v xml:space="preserve"> Marketing Operations</v>
          </cell>
          <cell r="E182">
            <v>3316641</v>
          </cell>
          <cell r="F182">
            <v>245351</v>
          </cell>
          <cell r="G182">
            <v>235668</v>
          </cell>
          <cell r="H182">
            <v>237420</v>
          </cell>
          <cell r="I182">
            <v>370301</v>
          </cell>
          <cell r="J182">
            <v>158121</v>
          </cell>
          <cell r="K182">
            <v>288807</v>
          </cell>
          <cell r="L182">
            <v>303491</v>
          </cell>
          <cell r="M182">
            <v>306728</v>
          </cell>
          <cell r="N182">
            <v>288406</v>
          </cell>
          <cell r="O182">
            <v>295977</v>
          </cell>
          <cell r="P182">
            <v>296882</v>
          </cell>
          <cell r="Q182">
            <v>289489</v>
          </cell>
        </row>
        <row r="183">
          <cell r="A183">
            <v>904000</v>
          </cell>
          <cell r="B183" t="str">
            <v>AGO</v>
          </cell>
          <cell r="C183">
            <v>904</v>
          </cell>
          <cell r="D183" t="str">
            <v xml:space="preserve"> Cust Acctg Uncol Acts Prv</v>
          </cell>
          <cell r="E183">
            <v>102411</v>
          </cell>
          <cell r="F183">
            <v>1589</v>
          </cell>
          <cell r="G183">
            <v>0</v>
          </cell>
          <cell r="H183">
            <v>-181</v>
          </cell>
          <cell r="I183">
            <v>36134</v>
          </cell>
          <cell r="J183">
            <v>19861</v>
          </cell>
          <cell r="K183">
            <v>45008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904002</v>
          </cell>
          <cell r="B184" t="str">
            <v>AGO</v>
          </cell>
          <cell r="C184">
            <v>904</v>
          </cell>
          <cell r="D184" t="str">
            <v xml:space="preserve"> Loss on Sale of A/R </v>
          </cell>
          <cell r="E184">
            <v>3228171</v>
          </cell>
          <cell r="F184">
            <v>260923</v>
          </cell>
          <cell r="G184">
            <v>275203</v>
          </cell>
          <cell r="H184">
            <v>-77200</v>
          </cell>
          <cell r="I184">
            <v>1162561</v>
          </cell>
          <cell r="J184">
            <v>278586</v>
          </cell>
          <cell r="K184">
            <v>245225</v>
          </cell>
          <cell r="L184">
            <v>247779</v>
          </cell>
          <cell r="M184">
            <v>149840</v>
          </cell>
          <cell r="N184">
            <v>105646</v>
          </cell>
          <cell r="O184">
            <v>160509</v>
          </cell>
          <cell r="P184">
            <v>206365</v>
          </cell>
          <cell r="Q184">
            <v>212734</v>
          </cell>
        </row>
        <row r="185">
          <cell r="A185">
            <v>905000</v>
          </cell>
          <cell r="B185" t="str">
            <v>AGO</v>
          </cell>
          <cell r="C185">
            <v>905</v>
          </cell>
          <cell r="D185" t="str">
            <v xml:space="preserve"> Cust Reltns Billg &amp; Coll</v>
          </cell>
          <cell r="E185">
            <v>73216</v>
          </cell>
          <cell r="F185">
            <v>3022</v>
          </cell>
          <cell r="G185">
            <v>567</v>
          </cell>
          <cell r="H185">
            <v>366</v>
          </cell>
          <cell r="I185">
            <v>68076</v>
          </cell>
          <cell r="J185">
            <v>581</v>
          </cell>
          <cell r="K185">
            <v>604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908000</v>
          </cell>
          <cell r="B186" t="str">
            <v>AGO</v>
          </cell>
          <cell r="C186">
            <v>908</v>
          </cell>
          <cell r="D186" t="str">
            <v xml:space="preserve"> Customer Assistance</v>
          </cell>
          <cell r="E186">
            <v>78821</v>
          </cell>
          <cell r="F186">
            <v>7826</v>
          </cell>
          <cell r="G186">
            <v>7829</v>
          </cell>
          <cell r="H186">
            <v>7650</v>
          </cell>
          <cell r="I186">
            <v>5865</v>
          </cell>
          <cell r="J186">
            <v>7587</v>
          </cell>
          <cell r="K186">
            <v>7292</v>
          </cell>
          <cell r="L186">
            <v>5446</v>
          </cell>
          <cell r="M186">
            <v>6337</v>
          </cell>
          <cell r="N186">
            <v>5567</v>
          </cell>
          <cell r="O186">
            <v>5800</v>
          </cell>
          <cell r="P186">
            <v>6055</v>
          </cell>
          <cell r="Q186">
            <v>5567</v>
          </cell>
        </row>
        <row r="187">
          <cell r="A187">
            <v>909000</v>
          </cell>
          <cell r="B187" t="str">
            <v>AGO</v>
          </cell>
          <cell r="C187">
            <v>909</v>
          </cell>
          <cell r="D187" t="str">
            <v xml:space="preserve"> Info/Instr Advs-Community Affairs</v>
          </cell>
          <cell r="E187">
            <v>165511</v>
          </cell>
          <cell r="F187">
            <v>35637</v>
          </cell>
          <cell r="G187">
            <v>1683</v>
          </cell>
          <cell r="H187">
            <v>22157</v>
          </cell>
          <cell r="I187">
            <v>48955</v>
          </cell>
          <cell r="J187">
            <v>631</v>
          </cell>
          <cell r="K187">
            <v>5095</v>
          </cell>
          <cell r="L187">
            <v>12916</v>
          </cell>
          <cell r="M187">
            <v>12916</v>
          </cell>
          <cell r="N187">
            <v>5958</v>
          </cell>
          <cell r="O187">
            <v>7647</v>
          </cell>
          <cell r="P187">
            <v>5958</v>
          </cell>
          <cell r="Q187">
            <v>5958</v>
          </cell>
        </row>
        <row r="188">
          <cell r="A188">
            <v>910000</v>
          </cell>
          <cell r="B188" t="str">
            <v>AGO</v>
          </cell>
          <cell r="C188">
            <v>910</v>
          </cell>
          <cell r="D188" t="str">
            <v xml:space="preserve"> Misc Cust Serv and Info</v>
          </cell>
          <cell r="E188">
            <v>512694</v>
          </cell>
          <cell r="F188">
            <v>35390</v>
          </cell>
          <cell r="G188">
            <v>33121</v>
          </cell>
          <cell r="H188">
            <v>63011</v>
          </cell>
          <cell r="I188">
            <v>78352</v>
          </cell>
          <cell r="J188">
            <v>38888</v>
          </cell>
          <cell r="K188">
            <v>33168</v>
          </cell>
          <cell r="L188">
            <v>39262</v>
          </cell>
          <cell r="M188">
            <v>36665</v>
          </cell>
          <cell r="N188">
            <v>44055</v>
          </cell>
          <cell r="O188">
            <v>37755</v>
          </cell>
          <cell r="P188">
            <v>36081</v>
          </cell>
          <cell r="Q188">
            <v>36946</v>
          </cell>
        </row>
        <row r="189">
          <cell r="A189">
            <v>911000</v>
          </cell>
          <cell r="B189" t="str">
            <v>AGO</v>
          </cell>
          <cell r="C189">
            <v>911</v>
          </cell>
          <cell r="D189" t="str">
            <v xml:space="preserve"> Marketing Operations</v>
          </cell>
          <cell r="E189">
            <v>6380</v>
          </cell>
          <cell r="F189">
            <v>-564</v>
          </cell>
          <cell r="G189">
            <v>44</v>
          </cell>
          <cell r="H189">
            <v>6176</v>
          </cell>
          <cell r="I189">
            <v>61</v>
          </cell>
          <cell r="J189">
            <v>13</v>
          </cell>
          <cell r="K189">
            <v>650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AGO</v>
          </cell>
          <cell r="C190">
            <v>912</v>
          </cell>
          <cell r="D190" t="str">
            <v xml:space="preserve"> Energy Marketing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913000</v>
          </cell>
          <cell r="B191" t="str">
            <v>AGO</v>
          </cell>
          <cell r="C191">
            <v>913</v>
          </cell>
          <cell r="D191" t="str">
            <v xml:space="preserve"> Marketing/Customer Reltns</v>
          </cell>
          <cell r="E191">
            <v>3113</v>
          </cell>
          <cell r="F191">
            <v>-37</v>
          </cell>
          <cell r="G191">
            <v>0</v>
          </cell>
          <cell r="H191">
            <v>32</v>
          </cell>
          <cell r="I191">
            <v>1262</v>
          </cell>
          <cell r="J191">
            <v>47</v>
          </cell>
          <cell r="K191">
            <v>231</v>
          </cell>
          <cell r="L191">
            <v>263</v>
          </cell>
          <cell r="M191">
            <v>263</v>
          </cell>
          <cell r="N191">
            <v>263</v>
          </cell>
          <cell r="O191">
            <v>263</v>
          </cell>
          <cell r="P191">
            <v>263</v>
          </cell>
          <cell r="Q191">
            <v>263</v>
          </cell>
        </row>
        <row r="192">
          <cell r="A192">
            <v>916000</v>
          </cell>
          <cell r="B192" t="str">
            <v>AGO</v>
          </cell>
          <cell r="C192">
            <v>916</v>
          </cell>
          <cell r="D192" t="str">
            <v xml:space="preserve"> Miscellaneous Sales Exps</v>
          </cell>
          <cell r="E192">
            <v>1878039</v>
          </cell>
          <cell r="F192">
            <v>175332</v>
          </cell>
          <cell r="G192">
            <v>119691</v>
          </cell>
          <cell r="H192">
            <v>102082</v>
          </cell>
          <cell r="I192">
            <v>175633</v>
          </cell>
          <cell r="J192">
            <v>189912</v>
          </cell>
          <cell r="K192">
            <v>152389</v>
          </cell>
          <cell r="L192">
            <v>169000</v>
          </cell>
          <cell r="M192">
            <v>135000</v>
          </cell>
          <cell r="N192">
            <v>116000</v>
          </cell>
          <cell r="O192">
            <v>144000</v>
          </cell>
          <cell r="P192">
            <v>194000</v>
          </cell>
          <cell r="Q192">
            <v>205000</v>
          </cell>
        </row>
        <row r="193">
          <cell r="A193">
            <v>920000</v>
          </cell>
          <cell r="B193" t="str">
            <v>AGO</v>
          </cell>
          <cell r="C193">
            <v>920</v>
          </cell>
          <cell r="D193" t="str">
            <v xml:space="preserve"> Admin &amp; General Labor</v>
          </cell>
          <cell r="E193">
            <v>7226751</v>
          </cell>
          <cell r="F193">
            <v>231676</v>
          </cell>
          <cell r="G193">
            <v>249382</v>
          </cell>
          <cell r="H193">
            <v>427679</v>
          </cell>
          <cell r="I193">
            <v>207075</v>
          </cell>
          <cell r="J193">
            <v>615199</v>
          </cell>
          <cell r="K193">
            <v>1411667</v>
          </cell>
          <cell r="L193">
            <v>675751</v>
          </cell>
          <cell r="M193">
            <v>722327</v>
          </cell>
          <cell r="N193">
            <v>666794</v>
          </cell>
          <cell r="O193">
            <v>671703</v>
          </cell>
          <cell r="P193">
            <v>693699</v>
          </cell>
          <cell r="Q193">
            <v>653799</v>
          </cell>
        </row>
        <row r="194">
          <cell r="A194">
            <v>920450</v>
          </cell>
          <cell r="B194" t="str">
            <v>AGO</v>
          </cell>
          <cell r="C194">
            <v>920</v>
          </cell>
          <cell r="D194" t="str">
            <v xml:space="preserve"> Admin &amp; General Labor - Billed DP&amp;L</v>
          </cell>
          <cell r="E194">
            <v>-157952</v>
          </cell>
          <cell r="J194">
            <v>-19744</v>
          </cell>
          <cell r="K194">
            <v>-19744</v>
          </cell>
          <cell r="L194">
            <v>-19744</v>
          </cell>
          <cell r="M194">
            <v>-19744</v>
          </cell>
          <cell r="N194">
            <v>-19744</v>
          </cell>
          <cell r="O194">
            <v>-19744</v>
          </cell>
          <cell r="P194">
            <v>-19744</v>
          </cell>
          <cell r="Q194">
            <v>-19744</v>
          </cell>
        </row>
        <row r="195">
          <cell r="A195">
            <v>921000</v>
          </cell>
          <cell r="B195" t="str">
            <v>AGO</v>
          </cell>
          <cell r="C195">
            <v>921</v>
          </cell>
          <cell r="D195" t="str">
            <v xml:space="preserve"> Admin &amp; Gen Office Suppl &amp; Exp </v>
          </cell>
          <cell r="E195">
            <v>1971565</v>
          </cell>
          <cell r="F195">
            <v>60019</v>
          </cell>
          <cell r="G195">
            <v>86080</v>
          </cell>
          <cell r="H195">
            <v>186654</v>
          </cell>
          <cell r="I195">
            <v>-34023</v>
          </cell>
          <cell r="J195">
            <v>256801</v>
          </cell>
          <cell r="K195">
            <v>123652</v>
          </cell>
          <cell r="L195">
            <v>245465</v>
          </cell>
          <cell r="M195">
            <v>208454</v>
          </cell>
          <cell r="N195">
            <v>207054</v>
          </cell>
          <cell r="O195">
            <v>227289</v>
          </cell>
          <cell r="P195">
            <v>201737</v>
          </cell>
          <cell r="Q195">
            <v>202383</v>
          </cell>
        </row>
        <row r="196">
          <cell r="A196">
            <v>921450</v>
          </cell>
          <cell r="B196" t="str">
            <v>AGO</v>
          </cell>
          <cell r="C196">
            <v>921</v>
          </cell>
          <cell r="D196" t="str">
            <v xml:space="preserve"> A&amp;G Office Suppl &amp; Exp - Billed DP&amp;L</v>
          </cell>
          <cell r="E196">
            <v>-75816</v>
          </cell>
          <cell r="J196">
            <v>-9477</v>
          </cell>
          <cell r="K196">
            <v>-9477</v>
          </cell>
          <cell r="L196">
            <v>-9477</v>
          </cell>
          <cell r="M196">
            <v>-9477</v>
          </cell>
          <cell r="N196">
            <v>-9477</v>
          </cell>
          <cell r="O196">
            <v>-9477</v>
          </cell>
          <cell r="P196">
            <v>-9477</v>
          </cell>
          <cell r="Q196">
            <v>-9477</v>
          </cell>
        </row>
        <row r="197">
          <cell r="A197">
            <v>922000</v>
          </cell>
          <cell r="B197" t="str">
            <v>AGO</v>
          </cell>
          <cell r="C197">
            <v>922</v>
          </cell>
          <cell r="D197" t="str">
            <v xml:space="preserve"> Duplicate Charges Credit</v>
          </cell>
          <cell r="E197">
            <v>-8455</v>
          </cell>
          <cell r="F197">
            <v>-4498</v>
          </cell>
          <cell r="G197">
            <v>-2193</v>
          </cell>
          <cell r="H197">
            <v>-661</v>
          </cell>
          <cell r="I197">
            <v>-279</v>
          </cell>
          <cell r="J197">
            <v>-639</v>
          </cell>
          <cell r="K197">
            <v>-185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923000</v>
          </cell>
          <cell r="B198" t="str">
            <v>AGO</v>
          </cell>
          <cell r="C198">
            <v>923</v>
          </cell>
          <cell r="D198" t="str">
            <v xml:space="preserve"> Special Services</v>
          </cell>
          <cell r="E198">
            <v>1052644</v>
          </cell>
          <cell r="F198">
            <v>252860</v>
          </cell>
          <cell r="G198">
            <v>42483</v>
          </cell>
          <cell r="H198">
            <v>-41797</v>
          </cell>
          <cell r="I198">
            <v>-401379</v>
          </cell>
          <cell r="J198">
            <v>52395</v>
          </cell>
          <cell r="K198">
            <v>179502</v>
          </cell>
          <cell r="L198">
            <v>172714</v>
          </cell>
          <cell r="M198">
            <v>174254</v>
          </cell>
          <cell r="N198">
            <v>172714</v>
          </cell>
          <cell r="O198">
            <v>172714</v>
          </cell>
          <cell r="P198">
            <v>138092</v>
          </cell>
          <cell r="Q198">
            <v>138092</v>
          </cell>
        </row>
        <row r="199">
          <cell r="A199">
            <v>924000</v>
          </cell>
          <cell r="B199" t="str">
            <v>AGO</v>
          </cell>
          <cell r="C199">
            <v>924</v>
          </cell>
          <cell r="D199" t="str">
            <v xml:space="preserve"> Property Insurance</v>
          </cell>
          <cell r="E199">
            <v>294000</v>
          </cell>
          <cell r="F199">
            <v>49000</v>
          </cell>
          <cell r="G199">
            <v>49000</v>
          </cell>
          <cell r="H199">
            <v>49000</v>
          </cell>
          <cell r="I199">
            <v>49000</v>
          </cell>
          <cell r="J199">
            <v>49000</v>
          </cell>
          <cell r="K199">
            <v>49000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925000</v>
          </cell>
          <cell r="B200" t="str">
            <v>AGO</v>
          </cell>
          <cell r="C200">
            <v>925</v>
          </cell>
          <cell r="D200" t="str">
            <v xml:space="preserve"> Injuries &amp; Damages</v>
          </cell>
          <cell r="E200">
            <v>675882</v>
          </cell>
          <cell r="F200">
            <v>27611</v>
          </cell>
          <cell r="G200">
            <v>264467</v>
          </cell>
          <cell r="H200">
            <v>17002</v>
          </cell>
          <cell r="I200">
            <v>-31172</v>
          </cell>
          <cell r="J200">
            <v>30553</v>
          </cell>
          <cell r="K200">
            <v>32414</v>
          </cell>
          <cell r="L200">
            <v>55835</v>
          </cell>
          <cell r="M200">
            <v>55834</v>
          </cell>
          <cell r="N200">
            <v>55835</v>
          </cell>
          <cell r="O200">
            <v>55834</v>
          </cell>
          <cell r="P200">
            <v>55835</v>
          </cell>
          <cell r="Q200">
            <v>55834</v>
          </cell>
        </row>
        <row r="201">
          <cell r="A201">
            <v>925990</v>
          </cell>
          <cell r="B201" t="str">
            <v>AGO</v>
          </cell>
          <cell r="C201">
            <v>925</v>
          </cell>
          <cell r="D201" t="str">
            <v xml:space="preserve"> Genl Frng Benfts Frm PSI-Joint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926000</v>
          </cell>
          <cell r="B202" t="str">
            <v>AGO</v>
          </cell>
          <cell r="C202">
            <v>926</v>
          </cell>
          <cell r="D202" t="str">
            <v xml:space="preserve"> Empl Pension &amp; Benefits</v>
          </cell>
          <cell r="E202">
            <v>-106010</v>
          </cell>
          <cell r="F202">
            <v>0</v>
          </cell>
          <cell r="G202">
            <v>499</v>
          </cell>
          <cell r="H202">
            <v>81</v>
          </cell>
          <cell r="I202">
            <v>-106563</v>
          </cell>
          <cell r="J202">
            <v>-27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926110</v>
          </cell>
          <cell r="B203" t="str">
            <v>AGO</v>
          </cell>
          <cell r="C203">
            <v>926</v>
          </cell>
          <cell r="D203" t="str">
            <v xml:space="preserve"> Employee Fringe Benefits</v>
          </cell>
          <cell r="E203">
            <v>7686134</v>
          </cell>
          <cell r="F203">
            <v>294792</v>
          </cell>
          <cell r="G203">
            <v>278718</v>
          </cell>
          <cell r="H203">
            <v>266279</v>
          </cell>
          <cell r="I203">
            <v>256393</v>
          </cell>
          <cell r="J203">
            <v>796357</v>
          </cell>
          <cell r="K203">
            <v>766828</v>
          </cell>
          <cell r="L203">
            <v>857440</v>
          </cell>
          <cell r="M203">
            <v>869717</v>
          </cell>
          <cell r="N203">
            <v>847350</v>
          </cell>
          <cell r="O203">
            <v>840486</v>
          </cell>
          <cell r="P203">
            <v>812440</v>
          </cell>
          <cell r="Q203">
            <v>799334</v>
          </cell>
        </row>
        <row r="204">
          <cell r="A204">
            <v>926590</v>
          </cell>
          <cell r="B204" t="str">
            <v>AGO</v>
          </cell>
          <cell r="C204">
            <v>926</v>
          </cell>
          <cell r="D204" t="str">
            <v xml:space="preserve"> Employee Fringe Benefits - Billed DP&amp;L, CSP</v>
          </cell>
          <cell r="E204">
            <v>-714268</v>
          </cell>
          <cell r="J204">
            <v>-88867</v>
          </cell>
          <cell r="K204">
            <v>-84523</v>
          </cell>
          <cell r="L204">
            <v>-95802</v>
          </cell>
          <cell r="M204">
            <v>-91196</v>
          </cell>
          <cell r="N204">
            <v>-94268</v>
          </cell>
          <cell r="O204">
            <v>-90963</v>
          </cell>
          <cell r="P204">
            <v>-83577</v>
          </cell>
          <cell r="Q204">
            <v>-85072</v>
          </cell>
        </row>
        <row r="205">
          <cell r="A205">
            <v>928000</v>
          </cell>
          <cell r="B205" t="str">
            <v>AGO</v>
          </cell>
          <cell r="C205">
            <v>928</v>
          </cell>
          <cell r="D205" t="str">
            <v xml:space="preserve"> State Reg Comm Proceeding</v>
          </cell>
          <cell r="E205">
            <v>359990</v>
          </cell>
          <cell r="F205">
            <v>31621</v>
          </cell>
          <cell r="G205">
            <v>31621</v>
          </cell>
          <cell r="H205">
            <v>54383</v>
          </cell>
          <cell r="I205">
            <v>-7014</v>
          </cell>
          <cell r="J205">
            <v>30721</v>
          </cell>
          <cell r="K205">
            <v>26160</v>
          </cell>
          <cell r="L205">
            <v>32083</v>
          </cell>
          <cell r="M205">
            <v>32083</v>
          </cell>
          <cell r="N205">
            <v>32083</v>
          </cell>
          <cell r="O205">
            <v>32083</v>
          </cell>
          <cell r="P205">
            <v>32083</v>
          </cell>
          <cell r="Q205">
            <v>32083</v>
          </cell>
        </row>
        <row r="206">
          <cell r="A206">
            <v>928020</v>
          </cell>
          <cell r="B206" t="str">
            <v>AGO</v>
          </cell>
          <cell r="C206">
            <v>928</v>
          </cell>
          <cell r="D206" t="str">
            <v xml:space="preserve"> Fed Energy Reg Com Proceed</v>
          </cell>
          <cell r="E206">
            <v>74117</v>
          </cell>
          <cell r="F206">
            <v>23226</v>
          </cell>
          <cell r="G206">
            <v>23148</v>
          </cell>
          <cell r="H206">
            <v>119710</v>
          </cell>
          <cell r="I206">
            <v>-126996</v>
          </cell>
          <cell r="J206">
            <v>17663</v>
          </cell>
          <cell r="K206">
            <v>17366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929010</v>
          </cell>
          <cell r="B207" t="str">
            <v>AGO</v>
          </cell>
          <cell r="C207">
            <v>929</v>
          </cell>
          <cell r="D207" t="str">
            <v xml:space="preserve"> Service Used Own Dept Cr </v>
          </cell>
          <cell r="E207">
            <v>-218029</v>
          </cell>
          <cell r="F207">
            <v>-22713</v>
          </cell>
          <cell r="G207">
            <v>-23232</v>
          </cell>
          <cell r="H207">
            <v>-32107</v>
          </cell>
          <cell r="I207">
            <v>-52244</v>
          </cell>
          <cell r="J207">
            <v>-49035</v>
          </cell>
          <cell r="K207">
            <v>-38698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929030</v>
          </cell>
          <cell r="B208" t="str">
            <v>AGO</v>
          </cell>
          <cell r="C208">
            <v>929</v>
          </cell>
          <cell r="D208" t="str">
            <v xml:space="preserve"> Jobbing Overheads</v>
          </cell>
          <cell r="E208">
            <v>-1373</v>
          </cell>
          <cell r="F208">
            <v>-348</v>
          </cell>
          <cell r="G208">
            <v>-252</v>
          </cell>
          <cell r="H208">
            <v>-372</v>
          </cell>
          <cell r="I208">
            <v>-72</v>
          </cell>
          <cell r="J208">
            <v>-21</v>
          </cell>
          <cell r="K208">
            <v>-308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930000</v>
          </cell>
          <cell r="B209" t="str">
            <v>AGO</v>
          </cell>
          <cell r="C209">
            <v>930</v>
          </cell>
          <cell r="D209" t="str">
            <v xml:space="preserve"> General &amp; Misc Media</v>
          </cell>
          <cell r="E209">
            <v>5866</v>
          </cell>
          <cell r="F209">
            <v>1238</v>
          </cell>
          <cell r="G209">
            <v>454</v>
          </cell>
          <cell r="H209">
            <v>2494</v>
          </cell>
          <cell r="I209">
            <v>1680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930100</v>
          </cell>
          <cell r="B210" t="str">
            <v>AGO</v>
          </cell>
          <cell r="C210">
            <v>930</v>
          </cell>
          <cell r="D210" t="str">
            <v xml:space="preserve"> General Advertising Expenses</v>
          </cell>
          <cell r="E210">
            <v>8637</v>
          </cell>
          <cell r="J210">
            <v>158</v>
          </cell>
          <cell r="K210">
            <v>175</v>
          </cell>
          <cell r="L210">
            <v>1384</v>
          </cell>
          <cell r="M210">
            <v>1384</v>
          </cell>
          <cell r="N210">
            <v>1384</v>
          </cell>
          <cell r="O210">
            <v>1384</v>
          </cell>
          <cell r="P210">
            <v>1384</v>
          </cell>
          <cell r="Q210">
            <v>1384</v>
          </cell>
        </row>
        <row r="211">
          <cell r="A211">
            <v>930200</v>
          </cell>
          <cell r="B211" t="str">
            <v>AGO</v>
          </cell>
          <cell r="C211">
            <v>930</v>
          </cell>
          <cell r="D211" t="str">
            <v xml:space="preserve"> General Misc</v>
          </cell>
          <cell r="E211">
            <v>49178</v>
          </cell>
          <cell r="F211">
            <v>10489</v>
          </cell>
          <cell r="G211">
            <v>26897</v>
          </cell>
          <cell r="H211">
            <v>149389</v>
          </cell>
          <cell r="I211">
            <v>-137597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930202</v>
          </cell>
          <cell r="B212" t="str">
            <v>AGO</v>
          </cell>
          <cell r="C212">
            <v>930</v>
          </cell>
          <cell r="D212" t="str">
            <v xml:space="preserve"> A&amp;G Misc General Expense</v>
          </cell>
          <cell r="E212">
            <v>359686</v>
          </cell>
          <cell r="J212">
            <v>63043</v>
          </cell>
          <cell r="K212">
            <v>-339</v>
          </cell>
          <cell r="L212">
            <v>49497</v>
          </cell>
          <cell r="M212">
            <v>49497</v>
          </cell>
          <cell r="N212">
            <v>49497</v>
          </cell>
          <cell r="O212">
            <v>49497</v>
          </cell>
          <cell r="P212">
            <v>49497</v>
          </cell>
          <cell r="Q212">
            <v>49497</v>
          </cell>
        </row>
        <row r="213">
          <cell r="A213">
            <v>931000</v>
          </cell>
          <cell r="B213" t="str">
            <v>AGO</v>
          </cell>
          <cell r="C213">
            <v>931</v>
          </cell>
          <cell r="D213" t="str">
            <v xml:space="preserve"> Rents</v>
          </cell>
          <cell r="E213">
            <v>1547354</v>
          </cell>
          <cell r="F213">
            <v>135817</v>
          </cell>
          <cell r="G213">
            <v>170624</v>
          </cell>
          <cell r="H213">
            <v>126741</v>
          </cell>
          <cell r="I213">
            <v>-30943</v>
          </cell>
          <cell r="J213">
            <v>198341</v>
          </cell>
          <cell r="K213">
            <v>192612</v>
          </cell>
          <cell r="L213">
            <v>126647</v>
          </cell>
          <cell r="M213">
            <v>124863</v>
          </cell>
          <cell r="N213">
            <v>124212</v>
          </cell>
          <cell r="O213">
            <v>125288</v>
          </cell>
          <cell r="P213">
            <v>126741</v>
          </cell>
          <cell r="Q213">
            <v>126411</v>
          </cell>
        </row>
        <row r="214">
          <cell r="A214">
            <v>931200</v>
          </cell>
          <cell r="B214" t="str">
            <v>AGO</v>
          </cell>
          <cell r="C214">
            <v>931</v>
          </cell>
          <cell r="D214" t="str">
            <v xml:space="preserve"> Rents - Interco</v>
          </cell>
          <cell r="E214">
            <v>53742</v>
          </cell>
          <cell r="F214">
            <v>8957</v>
          </cell>
          <cell r="G214">
            <v>8957</v>
          </cell>
          <cell r="H214">
            <v>8957</v>
          </cell>
          <cell r="I214">
            <v>8957</v>
          </cell>
          <cell r="J214">
            <v>8957</v>
          </cell>
          <cell r="K214">
            <v>8957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931400</v>
          </cell>
          <cell r="B215" t="str">
            <v>AGO</v>
          </cell>
          <cell r="C215">
            <v>931</v>
          </cell>
          <cell r="D215" t="str">
            <v xml:space="preserve"> Rents - Electric - Billed DP&amp;L</v>
          </cell>
          <cell r="E215">
            <v>-14232</v>
          </cell>
          <cell r="J215">
            <v>-1779</v>
          </cell>
          <cell r="K215">
            <v>-1779</v>
          </cell>
          <cell r="L215">
            <v>-1779</v>
          </cell>
          <cell r="M215">
            <v>-1779</v>
          </cell>
          <cell r="N215">
            <v>-1779</v>
          </cell>
          <cell r="O215">
            <v>-1779</v>
          </cell>
          <cell r="P215">
            <v>-1779</v>
          </cell>
          <cell r="Q215">
            <v>-1779</v>
          </cell>
        </row>
        <row r="216">
          <cell r="A216">
            <v>931500</v>
          </cell>
          <cell r="B216" t="str">
            <v>AGO</v>
          </cell>
          <cell r="C216">
            <v>931</v>
          </cell>
          <cell r="D216" t="str">
            <v xml:space="preserve"> Rents - Affiliated Company</v>
          </cell>
          <cell r="E216">
            <v>72328</v>
          </cell>
          <cell r="I216">
            <v>47695</v>
          </cell>
          <cell r="J216">
            <v>12611</v>
          </cell>
          <cell r="K216">
            <v>12022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935000</v>
          </cell>
          <cell r="B217" t="str">
            <v>AGM</v>
          </cell>
          <cell r="C217">
            <v>935</v>
          </cell>
          <cell r="D217" t="str">
            <v xml:space="preserve"> Maint of General Plant</v>
          </cell>
          <cell r="E217">
            <v>251041</v>
          </cell>
          <cell r="F217">
            <v>28599</v>
          </cell>
          <cell r="G217">
            <v>15128</v>
          </cell>
          <cell r="H217">
            <v>29356</v>
          </cell>
          <cell r="I217">
            <v>40700</v>
          </cell>
          <cell r="J217">
            <v>34906</v>
          </cell>
          <cell r="K217">
            <v>42875</v>
          </cell>
          <cell r="L217">
            <v>9717</v>
          </cell>
          <cell r="M217">
            <v>10180</v>
          </cell>
          <cell r="N217">
            <v>9797</v>
          </cell>
          <cell r="O217">
            <v>9923</v>
          </cell>
          <cell r="P217">
            <v>10063</v>
          </cell>
          <cell r="Q217">
            <v>9797</v>
          </cell>
        </row>
      </sheetData>
      <sheetData sheetId="6">
        <row r="2">
          <cell r="A2">
            <v>403300</v>
          </cell>
          <cell r="B2" t="str">
            <v>DEPR</v>
          </cell>
          <cell r="C2">
            <v>403</v>
          </cell>
          <cell r="D2" t="str">
            <v>Electric Depreciation Expense</v>
          </cell>
          <cell r="E2">
            <v>32582234</v>
          </cell>
          <cell r="F2">
            <v>2689907</v>
          </cell>
          <cell r="G2">
            <v>2692841</v>
          </cell>
          <cell r="H2">
            <v>2695736</v>
          </cell>
          <cell r="I2">
            <v>2699291</v>
          </cell>
          <cell r="J2">
            <v>2702791</v>
          </cell>
          <cell r="K2">
            <v>2707408</v>
          </cell>
          <cell r="L2">
            <v>2718127</v>
          </cell>
          <cell r="M2">
            <v>2721850</v>
          </cell>
          <cell r="N2">
            <v>2726155</v>
          </cell>
          <cell r="O2">
            <v>2729312</v>
          </cell>
          <cell r="P2">
            <v>2733275</v>
          </cell>
          <cell r="Q2">
            <v>2765541</v>
          </cell>
        </row>
        <row r="3">
          <cell r="A3">
            <v>408020</v>
          </cell>
          <cell r="B3" t="str">
            <v>OTHTX</v>
          </cell>
          <cell r="C3">
            <v>408</v>
          </cell>
          <cell r="D3" t="str">
            <v>Ohio Property Taxes - Prod</v>
          </cell>
          <cell r="E3">
            <v>1877784</v>
          </cell>
          <cell r="F3">
            <v>156482</v>
          </cell>
          <cell r="G3">
            <v>156482</v>
          </cell>
          <cell r="H3">
            <v>156482</v>
          </cell>
          <cell r="I3">
            <v>156482</v>
          </cell>
          <cell r="J3">
            <v>156482</v>
          </cell>
          <cell r="K3">
            <v>156482</v>
          </cell>
          <cell r="L3">
            <v>156482</v>
          </cell>
          <cell r="M3">
            <v>156482</v>
          </cell>
          <cell r="N3">
            <v>156482</v>
          </cell>
          <cell r="O3">
            <v>156482</v>
          </cell>
          <cell r="P3">
            <v>156482</v>
          </cell>
          <cell r="Q3">
            <v>156482</v>
          </cell>
        </row>
        <row r="4">
          <cell r="A4">
            <v>408025</v>
          </cell>
          <cell r="B4" t="str">
            <v>OTHTX</v>
          </cell>
          <cell r="C4">
            <v>408</v>
          </cell>
          <cell r="D4" t="str">
            <v>Ohio Property Taxes - Trans</v>
          </cell>
          <cell r="E4">
            <v>271224</v>
          </cell>
          <cell r="F4">
            <v>22602</v>
          </cell>
          <cell r="G4">
            <v>22602</v>
          </cell>
          <cell r="H4">
            <v>22602</v>
          </cell>
          <cell r="I4">
            <v>22602</v>
          </cell>
          <cell r="J4">
            <v>22602</v>
          </cell>
          <cell r="K4">
            <v>22602</v>
          </cell>
          <cell r="L4">
            <v>22602</v>
          </cell>
          <cell r="M4">
            <v>22602</v>
          </cell>
          <cell r="N4">
            <v>22602</v>
          </cell>
          <cell r="O4">
            <v>22602</v>
          </cell>
          <cell r="P4">
            <v>22602</v>
          </cell>
          <cell r="Q4">
            <v>22602</v>
          </cell>
        </row>
        <row r="5">
          <cell r="A5">
            <v>408055</v>
          </cell>
          <cell r="B5" t="str">
            <v>OTHTX</v>
          </cell>
          <cell r="C5">
            <v>408</v>
          </cell>
          <cell r="D5" t="str">
            <v>Kentucky Property Tax - Elec</v>
          </cell>
          <cell r="E5">
            <v>2726532</v>
          </cell>
          <cell r="F5">
            <v>227211</v>
          </cell>
          <cell r="G5">
            <v>227211</v>
          </cell>
          <cell r="H5">
            <v>227211</v>
          </cell>
          <cell r="I5">
            <v>227211</v>
          </cell>
          <cell r="J5">
            <v>227211</v>
          </cell>
          <cell r="K5">
            <v>227211</v>
          </cell>
          <cell r="L5">
            <v>227211</v>
          </cell>
          <cell r="M5">
            <v>227211</v>
          </cell>
          <cell r="N5">
            <v>227211</v>
          </cell>
          <cell r="O5">
            <v>227211</v>
          </cell>
          <cell r="P5">
            <v>227211</v>
          </cell>
          <cell r="Q5">
            <v>227211</v>
          </cell>
        </row>
        <row r="6">
          <cell r="A6">
            <v>408065</v>
          </cell>
          <cell r="B6" t="str">
            <v>OTHTX</v>
          </cell>
          <cell r="C6">
            <v>408</v>
          </cell>
          <cell r="D6" t="str">
            <v>Ky Property Taxes - East Bend</v>
          </cell>
          <cell r="E6">
            <v>750000</v>
          </cell>
          <cell r="F6">
            <v>62500</v>
          </cell>
          <cell r="G6">
            <v>62500</v>
          </cell>
          <cell r="H6">
            <v>62500</v>
          </cell>
          <cell r="I6">
            <v>62500</v>
          </cell>
          <cell r="J6">
            <v>62500</v>
          </cell>
          <cell r="K6">
            <v>62500</v>
          </cell>
          <cell r="L6">
            <v>62500</v>
          </cell>
          <cell r="M6">
            <v>62500</v>
          </cell>
          <cell r="N6">
            <v>62500</v>
          </cell>
          <cell r="O6">
            <v>62500</v>
          </cell>
          <cell r="P6">
            <v>62500</v>
          </cell>
          <cell r="Q6">
            <v>62500</v>
          </cell>
        </row>
        <row r="7">
          <cell r="A7">
            <v>408240</v>
          </cell>
          <cell r="B7" t="str">
            <v>OTHTX</v>
          </cell>
          <cell r="C7">
            <v>408</v>
          </cell>
          <cell r="D7" t="str">
            <v>Payroll Taxes-Joint Ownership</v>
          </cell>
          <cell r="E7">
            <v>-230278</v>
          </cell>
          <cell r="F7">
            <v>-19860</v>
          </cell>
          <cell r="G7">
            <v>-19813</v>
          </cell>
          <cell r="H7">
            <v>-20072</v>
          </cell>
          <cell r="I7">
            <v>-19107</v>
          </cell>
          <cell r="J7">
            <v>-19750</v>
          </cell>
          <cell r="K7">
            <v>-19058</v>
          </cell>
          <cell r="L7">
            <v>-17511</v>
          </cell>
          <cell r="M7">
            <v>-17824</v>
          </cell>
          <cell r="N7">
            <v>-18847</v>
          </cell>
          <cell r="O7">
            <v>-20127</v>
          </cell>
          <cell r="P7">
            <v>-19498</v>
          </cell>
          <cell r="Q7">
            <v>-18811</v>
          </cell>
        </row>
        <row r="8">
          <cell r="A8">
            <v>408410</v>
          </cell>
          <cell r="B8" t="str">
            <v>OTHTX</v>
          </cell>
          <cell r="C8">
            <v>408</v>
          </cell>
          <cell r="D8" t="str">
            <v>Payroll Taxes-Joint Ownership</v>
          </cell>
          <cell r="E8">
            <v>2117099</v>
          </cell>
          <cell r="F8">
            <v>185750</v>
          </cell>
          <cell r="G8">
            <v>180170</v>
          </cell>
          <cell r="H8">
            <v>177199</v>
          </cell>
          <cell r="I8">
            <v>181632</v>
          </cell>
          <cell r="J8">
            <v>175311</v>
          </cell>
          <cell r="K8">
            <v>174038</v>
          </cell>
          <cell r="L8">
            <v>171007</v>
          </cell>
          <cell r="M8">
            <v>166400</v>
          </cell>
          <cell r="N8">
            <v>175019</v>
          </cell>
          <cell r="O8">
            <v>180991</v>
          </cell>
          <cell r="P8">
            <v>175902</v>
          </cell>
          <cell r="Q8">
            <v>173680</v>
          </cell>
        </row>
        <row r="9">
          <cell r="A9">
            <v>408510</v>
          </cell>
          <cell r="B9" t="str">
            <v>OTHTX</v>
          </cell>
          <cell r="C9">
            <v>408</v>
          </cell>
          <cell r="D9" t="str">
            <v>Federal Highway Use Tax - Elec</v>
          </cell>
          <cell r="E9">
            <v>7804</v>
          </cell>
          <cell r="F9">
            <v>1117</v>
          </cell>
          <cell r="G9">
            <v>417</v>
          </cell>
          <cell r="H9">
            <v>417</v>
          </cell>
          <cell r="I9">
            <v>1117</v>
          </cell>
          <cell r="J9">
            <v>417</v>
          </cell>
          <cell r="K9">
            <v>417</v>
          </cell>
          <cell r="L9">
            <v>1117</v>
          </cell>
          <cell r="M9">
            <v>417</v>
          </cell>
          <cell r="N9">
            <v>417</v>
          </cell>
          <cell r="O9">
            <v>1117</v>
          </cell>
          <cell r="P9">
            <v>417</v>
          </cell>
          <cell r="Q9">
            <v>417</v>
          </cell>
        </row>
        <row r="10">
          <cell r="A10">
            <v>409060</v>
          </cell>
          <cell r="B10" t="str">
            <v>FIT</v>
          </cell>
          <cell r="C10">
            <v>409</v>
          </cell>
          <cell r="D10" t="str">
            <v xml:space="preserve"> Federal Income Taxes</v>
          </cell>
          <cell r="E10">
            <v>3922869</v>
          </cell>
          <cell r="F10">
            <v>290951</v>
          </cell>
          <cell r="G10">
            <v>453147</v>
          </cell>
          <cell r="H10">
            <v>630462</v>
          </cell>
          <cell r="I10">
            <v>-175700</v>
          </cell>
          <cell r="J10">
            <v>-862091</v>
          </cell>
          <cell r="K10">
            <v>559801</v>
          </cell>
          <cell r="L10">
            <v>1389013</v>
          </cell>
          <cell r="M10">
            <v>1470209</v>
          </cell>
          <cell r="N10">
            <v>-81450</v>
          </cell>
          <cell r="O10">
            <v>-290073</v>
          </cell>
          <cell r="P10">
            <v>53481</v>
          </cell>
          <cell r="Q10">
            <v>485119</v>
          </cell>
        </row>
        <row r="11">
          <cell r="A11">
            <v>409160</v>
          </cell>
          <cell r="B11" t="str">
            <v>FIT</v>
          </cell>
          <cell r="C11">
            <v>409</v>
          </cell>
          <cell r="D11" t="str">
            <v xml:space="preserve"> General Taxes</v>
          </cell>
          <cell r="E11">
            <v>621819</v>
          </cell>
          <cell r="F11">
            <v>45519</v>
          </cell>
          <cell r="G11">
            <v>74052</v>
          </cell>
          <cell r="H11">
            <v>105245</v>
          </cell>
          <cell r="I11">
            <v>-36573</v>
          </cell>
          <cell r="J11">
            <v>-157321</v>
          </cell>
          <cell r="K11">
            <v>92814</v>
          </cell>
          <cell r="L11">
            <v>238687</v>
          </cell>
          <cell r="M11">
            <v>252909</v>
          </cell>
          <cell r="N11">
            <v>-20055</v>
          </cell>
          <cell r="O11">
            <v>-56755</v>
          </cell>
          <cell r="P11">
            <v>3682</v>
          </cell>
          <cell r="Q11">
            <v>79615</v>
          </cell>
        </row>
        <row r="12">
          <cell r="A12">
            <v>410060</v>
          </cell>
          <cell r="B12" t="str">
            <v>FIT</v>
          </cell>
          <cell r="C12">
            <v>410</v>
          </cell>
          <cell r="D12" t="str">
            <v xml:space="preserve"> Federal Income Tax</v>
          </cell>
          <cell r="E12">
            <v>-563296</v>
          </cell>
          <cell r="F12">
            <v>-39340</v>
          </cell>
          <cell r="G12">
            <v>-40308</v>
          </cell>
          <cell r="H12">
            <v>-41261</v>
          </cell>
          <cell r="I12">
            <v>-42105</v>
          </cell>
          <cell r="J12">
            <v>-42929</v>
          </cell>
          <cell r="K12">
            <v>-44779</v>
          </cell>
          <cell r="L12">
            <v>-47656</v>
          </cell>
          <cell r="M12">
            <v>-48574</v>
          </cell>
          <cell r="N12">
            <v>-50322</v>
          </cell>
          <cell r="O12">
            <v>-51034</v>
          </cell>
          <cell r="P12">
            <v>-52011</v>
          </cell>
          <cell r="Q12">
            <v>-62977</v>
          </cell>
        </row>
        <row r="13">
          <cell r="A13">
            <v>410160</v>
          </cell>
          <cell r="B13" t="str">
            <v>FIT</v>
          </cell>
          <cell r="C13">
            <v>410</v>
          </cell>
          <cell r="D13" t="str">
            <v xml:space="preserve"> State Income Tax</v>
          </cell>
          <cell r="E13">
            <v>-39700</v>
          </cell>
          <cell r="F13">
            <v>-1997</v>
          </cell>
          <cell r="G13">
            <v>-2167</v>
          </cell>
          <cell r="H13">
            <v>-2335</v>
          </cell>
          <cell r="I13">
            <v>-2483</v>
          </cell>
          <cell r="J13">
            <v>-2628</v>
          </cell>
          <cell r="K13">
            <v>-2955</v>
          </cell>
          <cell r="L13">
            <v>-3459</v>
          </cell>
          <cell r="M13">
            <v>-3559</v>
          </cell>
          <cell r="N13">
            <v>-3867</v>
          </cell>
          <cell r="O13">
            <v>-3992</v>
          </cell>
          <cell r="P13">
            <v>-4164</v>
          </cell>
          <cell r="Q13">
            <v>-6094</v>
          </cell>
        </row>
        <row r="14">
          <cell r="A14">
            <v>411060</v>
          </cell>
          <cell r="B14" t="str">
            <v>FIT</v>
          </cell>
          <cell r="C14">
            <v>411</v>
          </cell>
          <cell r="D14" t="str">
            <v xml:space="preserve"> ITC Amort DefTax Above</v>
          </cell>
          <cell r="E14">
            <v>-143846</v>
          </cell>
          <cell r="F14">
            <v>-11987</v>
          </cell>
          <cell r="G14">
            <v>-11987</v>
          </cell>
          <cell r="H14">
            <v>-11987</v>
          </cell>
          <cell r="I14">
            <v>-11987</v>
          </cell>
          <cell r="J14">
            <v>-11987</v>
          </cell>
          <cell r="K14">
            <v>-11987</v>
          </cell>
          <cell r="L14">
            <v>-11987</v>
          </cell>
          <cell r="M14">
            <v>-11987</v>
          </cell>
          <cell r="N14">
            <v>-11987</v>
          </cell>
          <cell r="O14">
            <v>-11987</v>
          </cell>
          <cell r="P14">
            <v>-11987</v>
          </cell>
          <cell r="Q14">
            <v>-11989</v>
          </cell>
        </row>
        <row r="15">
          <cell r="A15">
            <v>440503</v>
          </cell>
          <cell r="B15" t="str">
            <v>REV</v>
          </cell>
          <cell r="C15">
            <v>440</v>
          </cell>
          <cell r="D15" t="str">
            <v xml:space="preserve"> Res - Generation Base Revenue</v>
          </cell>
          <cell r="E15">
            <v>39661212</v>
          </cell>
          <cell r="F15">
            <v>3771630</v>
          </cell>
          <cell r="G15">
            <v>3460175</v>
          </cell>
          <cell r="H15">
            <v>3138740</v>
          </cell>
          <cell r="I15">
            <v>2749036</v>
          </cell>
          <cell r="J15">
            <v>2523154</v>
          </cell>
          <cell r="K15">
            <v>3179161</v>
          </cell>
          <cell r="L15">
            <v>4041175</v>
          </cell>
          <cell r="M15">
            <v>4221475</v>
          </cell>
          <cell r="N15">
            <v>3824078</v>
          </cell>
          <cell r="O15">
            <v>2644256</v>
          </cell>
          <cell r="P15">
            <v>2720720</v>
          </cell>
          <cell r="Q15">
            <v>3387612</v>
          </cell>
        </row>
        <row r="16">
          <cell r="A16">
            <v>440510</v>
          </cell>
          <cell r="B16" t="str">
            <v>REV</v>
          </cell>
          <cell r="C16">
            <v>440</v>
          </cell>
          <cell r="D16" t="str">
            <v xml:space="preserve"> Res - Change in Unbilled Rev</v>
          </cell>
          <cell r="E16">
            <v>471439</v>
          </cell>
          <cell r="F16">
            <v>-210908</v>
          </cell>
          <cell r="G16">
            <v>-827299</v>
          </cell>
          <cell r="H16">
            <v>147955</v>
          </cell>
          <cell r="I16">
            <v>-182319</v>
          </cell>
          <cell r="J16">
            <v>-254938</v>
          </cell>
          <cell r="K16">
            <v>1532064</v>
          </cell>
          <cell r="L16">
            <v>979452</v>
          </cell>
          <cell r="M16">
            <v>465404</v>
          </cell>
          <cell r="N16">
            <v>-2363110</v>
          </cell>
          <cell r="O16">
            <v>-275518</v>
          </cell>
          <cell r="P16">
            <v>619628</v>
          </cell>
          <cell r="Q16">
            <v>841028</v>
          </cell>
        </row>
        <row r="17">
          <cell r="A17">
            <v>440601</v>
          </cell>
          <cell r="B17" t="str">
            <v>REV</v>
          </cell>
          <cell r="C17">
            <v>440</v>
          </cell>
          <cell r="D17" t="str">
            <v xml:space="preserve"> Res - Base Fuel Revenue</v>
          </cell>
          <cell r="E17">
            <v>28611472</v>
          </cell>
          <cell r="F17">
            <v>3000762</v>
          </cell>
          <cell r="G17">
            <v>2685741</v>
          </cell>
          <cell r="H17">
            <v>2371274</v>
          </cell>
          <cell r="I17">
            <v>1983020</v>
          </cell>
          <cell r="J17">
            <v>1773840</v>
          </cell>
          <cell r="K17">
            <v>2147833</v>
          </cell>
          <cell r="L17">
            <v>2756931</v>
          </cell>
          <cell r="M17">
            <v>2885796</v>
          </cell>
          <cell r="N17">
            <v>2605578</v>
          </cell>
          <cell r="O17">
            <v>1883881</v>
          </cell>
          <cell r="P17">
            <v>1936973</v>
          </cell>
          <cell r="Q17">
            <v>2579843</v>
          </cell>
        </row>
        <row r="18">
          <cell r="A18">
            <v>440603</v>
          </cell>
          <cell r="B18" t="str">
            <v>REV</v>
          </cell>
          <cell r="C18">
            <v>440</v>
          </cell>
          <cell r="D18" t="str">
            <v xml:space="preserve"> Res - DSM Rider Revenue</v>
          </cell>
          <cell r="E18">
            <v>2582241</v>
          </cell>
          <cell r="F18">
            <v>270825</v>
          </cell>
          <cell r="G18">
            <v>242393</v>
          </cell>
          <cell r="H18">
            <v>214012</v>
          </cell>
          <cell r="I18">
            <v>178971</v>
          </cell>
          <cell r="J18">
            <v>160093</v>
          </cell>
          <cell r="K18">
            <v>193846</v>
          </cell>
          <cell r="L18">
            <v>248818</v>
          </cell>
          <cell r="M18">
            <v>260449</v>
          </cell>
          <cell r="N18">
            <v>235158</v>
          </cell>
          <cell r="O18">
            <v>170024</v>
          </cell>
          <cell r="P18">
            <v>174816</v>
          </cell>
          <cell r="Q18">
            <v>232836</v>
          </cell>
        </row>
        <row r="19">
          <cell r="A19">
            <v>440609</v>
          </cell>
          <cell r="B19" t="str">
            <v>REV</v>
          </cell>
          <cell r="C19">
            <v>440</v>
          </cell>
          <cell r="D19" t="str">
            <v xml:space="preserve"> Res - Transmission Base Revenue</v>
          </cell>
          <cell r="E19">
            <v>3077386</v>
          </cell>
          <cell r="F19">
            <v>292648</v>
          </cell>
          <cell r="G19">
            <v>268481</v>
          </cell>
          <cell r="H19">
            <v>243540</v>
          </cell>
          <cell r="I19">
            <v>213303</v>
          </cell>
          <cell r="J19">
            <v>195776</v>
          </cell>
          <cell r="K19">
            <v>246677</v>
          </cell>
          <cell r="L19">
            <v>313562</v>
          </cell>
          <cell r="M19">
            <v>327552</v>
          </cell>
          <cell r="N19">
            <v>296717</v>
          </cell>
          <cell r="O19">
            <v>205173</v>
          </cell>
          <cell r="P19">
            <v>211106</v>
          </cell>
          <cell r="Q19">
            <v>262851</v>
          </cell>
        </row>
        <row r="20">
          <cell r="A20">
            <v>440610</v>
          </cell>
          <cell r="B20" t="str">
            <v>REV</v>
          </cell>
          <cell r="C20">
            <v>440</v>
          </cell>
          <cell r="D20" t="str">
            <v xml:space="preserve"> Res - Distribution Base Revenue</v>
          </cell>
          <cell r="E20">
            <v>29092427</v>
          </cell>
          <cell r="F20">
            <v>2766581</v>
          </cell>
          <cell r="G20">
            <v>2538119</v>
          </cell>
          <cell r="H20">
            <v>2302339</v>
          </cell>
          <cell r="I20">
            <v>2016482</v>
          </cell>
          <cell r="J20">
            <v>1850792</v>
          </cell>
          <cell r="K20">
            <v>2331989</v>
          </cell>
          <cell r="L20">
            <v>2964297</v>
          </cell>
          <cell r="M20">
            <v>3096551</v>
          </cell>
          <cell r="N20">
            <v>2805051</v>
          </cell>
          <cell r="O20">
            <v>1939623</v>
          </cell>
          <cell r="P20">
            <v>1995711</v>
          </cell>
          <cell r="Q20">
            <v>2484892</v>
          </cell>
        </row>
        <row r="21">
          <cell r="A21">
            <v>440618</v>
          </cell>
          <cell r="B21" t="str">
            <v>REV</v>
          </cell>
          <cell r="C21">
            <v>440</v>
          </cell>
          <cell r="D21" t="str">
            <v xml:space="preserve"> Res - FCA/FPP Revenue</v>
          </cell>
          <cell r="E21">
            <v>9464327</v>
          </cell>
          <cell r="F21">
            <v>365132</v>
          </cell>
          <cell r="G21">
            <v>284450</v>
          </cell>
          <cell r="H21">
            <v>1584551</v>
          </cell>
          <cell r="I21">
            <v>2409352</v>
          </cell>
          <cell r="J21">
            <v>442916</v>
          </cell>
          <cell r="K21">
            <v>636241</v>
          </cell>
          <cell r="L21">
            <v>1354086</v>
          </cell>
          <cell r="M21">
            <v>1297427</v>
          </cell>
          <cell r="N21">
            <v>475010</v>
          </cell>
          <cell r="O21">
            <v>39984</v>
          </cell>
          <cell r="P21">
            <v>176476</v>
          </cell>
          <cell r="Q21">
            <v>398702</v>
          </cell>
        </row>
        <row r="22">
          <cell r="A22">
            <v>440631</v>
          </cell>
          <cell r="B22" t="str">
            <v>REV</v>
          </cell>
          <cell r="C22">
            <v>440</v>
          </cell>
          <cell r="D22" t="str">
            <v xml:space="preserve"> Res - Merger Savings Credit</v>
          </cell>
          <cell r="E22">
            <v>-1480704</v>
          </cell>
          <cell r="F22">
            <v>-155296</v>
          </cell>
          <cell r="G22">
            <v>-138993</v>
          </cell>
          <cell r="H22">
            <v>-122718</v>
          </cell>
          <cell r="I22">
            <v>-102626</v>
          </cell>
          <cell r="J22">
            <v>-91800</v>
          </cell>
          <cell r="K22">
            <v>-111155</v>
          </cell>
          <cell r="L22">
            <v>-142677</v>
          </cell>
          <cell r="M22">
            <v>-149346</v>
          </cell>
          <cell r="N22">
            <v>-134844</v>
          </cell>
          <cell r="O22">
            <v>-97495</v>
          </cell>
          <cell r="P22">
            <v>-100242</v>
          </cell>
          <cell r="Q22">
            <v>-133512</v>
          </cell>
        </row>
        <row r="23">
          <cell r="A23">
            <v>440633</v>
          </cell>
          <cell r="B23" t="str">
            <v>REV</v>
          </cell>
          <cell r="C23">
            <v>440</v>
          </cell>
          <cell r="D23" t="str">
            <v xml:space="preserve"> Res - OSS Sharing Credit</v>
          </cell>
          <cell r="E23">
            <v>-854172</v>
          </cell>
          <cell r="F23">
            <v>-71181</v>
          </cell>
          <cell r="G23">
            <v>-71181</v>
          </cell>
          <cell r="H23">
            <v>-71181</v>
          </cell>
          <cell r="I23">
            <v>-71181</v>
          </cell>
          <cell r="J23">
            <v>-71181</v>
          </cell>
          <cell r="K23">
            <v>-71181</v>
          </cell>
          <cell r="L23">
            <v>-71181</v>
          </cell>
          <cell r="M23">
            <v>-71181</v>
          </cell>
          <cell r="N23">
            <v>-71181</v>
          </cell>
          <cell r="O23">
            <v>-71181</v>
          </cell>
          <cell r="P23">
            <v>-71181</v>
          </cell>
          <cell r="Q23">
            <v>-71181</v>
          </cell>
        </row>
        <row r="24">
          <cell r="A24">
            <v>442503</v>
          </cell>
          <cell r="B24" t="str">
            <v>REV</v>
          </cell>
          <cell r="C24">
            <v>442</v>
          </cell>
          <cell r="D24" t="str">
            <v xml:space="preserve"> Comm - Generation Base Revenue</v>
          </cell>
          <cell r="E24">
            <v>39101392</v>
          </cell>
          <cell r="F24">
            <v>3217512</v>
          </cell>
          <cell r="G24">
            <v>3120203</v>
          </cell>
          <cell r="H24">
            <v>3040432</v>
          </cell>
          <cell r="I24">
            <v>3031194</v>
          </cell>
          <cell r="J24">
            <v>2974984</v>
          </cell>
          <cell r="K24">
            <v>3438506</v>
          </cell>
          <cell r="L24">
            <v>3672069</v>
          </cell>
          <cell r="M24">
            <v>3801780</v>
          </cell>
          <cell r="N24">
            <v>3634479</v>
          </cell>
          <cell r="O24">
            <v>3088963</v>
          </cell>
          <cell r="P24">
            <v>2908210</v>
          </cell>
          <cell r="Q24">
            <v>3173060</v>
          </cell>
        </row>
        <row r="25">
          <cell r="A25">
            <v>442510</v>
          </cell>
          <cell r="B25" t="str">
            <v>REV</v>
          </cell>
          <cell r="C25">
            <v>442</v>
          </cell>
          <cell r="D25" t="str">
            <v xml:space="preserve"> Comm - Change in Unbilled Rev</v>
          </cell>
          <cell r="E25">
            <v>311306</v>
          </cell>
          <cell r="F25">
            <v>15051</v>
          </cell>
          <cell r="G25">
            <v>-247266</v>
          </cell>
          <cell r="H25">
            <v>682015</v>
          </cell>
          <cell r="I25">
            <v>69524</v>
          </cell>
          <cell r="J25">
            <v>-129933</v>
          </cell>
          <cell r="K25">
            <v>359123</v>
          </cell>
          <cell r="L25">
            <v>428064</v>
          </cell>
          <cell r="M25">
            <v>350897</v>
          </cell>
          <cell r="N25">
            <v>-982914</v>
          </cell>
          <cell r="O25">
            <v>-2778</v>
          </cell>
          <cell r="P25">
            <v>-61798</v>
          </cell>
          <cell r="Q25">
            <v>-168679</v>
          </cell>
        </row>
        <row r="26">
          <cell r="A26">
            <v>442553</v>
          </cell>
          <cell r="B26" t="str">
            <v>REV</v>
          </cell>
          <cell r="C26">
            <v>442</v>
          </cell>
          <cell r="D26" t="str">
            <v xml:space="preserve"> Ind - Generation Base Revenue</v>
          </cell>
          <cell r="E26">
            <v>18675272</v>
          </cell>
          <cell r="F26">
            <v>1434148</v>
          </cell>
          <cell r="G26">
            <v>1447683</v>
          </cell>
          <cell r="H26">
            <v>1445737</v>
          </cell>
          <cell r="I26">
            <v>1475462</v>
          </cell>
          <cell r="J26">
            <v>1529207</v>
          </cell>
          <cell r="K26">
            <v>1716178</v>
          </cell>
          <cell r="L26">
            <v>1699065</v>
          </cell>
          <cell r="M26">
            <v>1748399</v>
          </cell>
          <cell r="N26">
            <v>1757662</v>
          </cell>
          <cell r="O26">
            <v>1495157</v>
          </cell>
          <cell r="P26">
            <v>1463336</v>
          </cell>
          <cell r="Q26">
            <v>1463238</v>
          </cell>
        </row>
        <row r="27">
          <cell r="A27">
            <v>442560</v>
          </cell>
          <cell r="B27" t="str">
            <v>REV</v>
          </cell>
          <cell r="C27">
            <v>442</v>
          </cell>
          <cell r="D27" t="str">
            <v xml:space="preserve"> Ind - Change in Unbilled Rev</v>
          </cell>
          <cell r="E27">
            <v>205519</v>
          </cell>
          <cell r="F27">
            <v>-37930</v>
          </cell>
          <cell r="G27">
            <v>100452</v>
          </cell>
          <cell r="H27">
            <v>329948</v>
          </cell>
          <cell r="I27">
            <v>205256</v>
          </cell>
          <cell r="J27">
            <v>-305539</v>
          </cell>
          <cell r="K27">
            <v>81847</v>
          </cell>
          <cell r="L27">
            <v>263510</v>
          </cell>
          <cell r="M27">
            <v>341756</v>
          </cell>
          <cell r="N27">
            <v>-437338</v>
          </cell>
          <cell r="O27">
            <v>-126961</v>
          </cell>
          <cell r="P27">
            <v>-31207</v>
          </cell>
          <cell r="Q27">
            <v>-178275</v>
          </cell>
        </row>
        <row r="28">
          <cell r="A28">
            <v>442601</v>
          </cell>
          <cell r="B28" t="str">
            <v>REV</v>
          </cell>
          <cell r="C28">
            <v>442</v>
          </cell>
          <cell r="D28" t="str">
            <v xml:space="preserve"> Comm - Base Fuel Revenue</v>
          </cell>
          <cell r="E28">
            <v>26607413</v>
          </cell>
          <cell r="F28">
            <v>2247297</v>
          </cell>
          <cell r="G28">
            <v>2100086</v>
          </cell>
          <cell r="H28">
            <v>2024410</v>
          </cell>
          <cell r="I28">
            <v>2032237</v>
          </cell>
          <cell r="J28">
            <v>2007304</v>
          </cell>
          <cell r="K28">
            <v>2302279</v>
          </cell>
          <cell r="L28">
            <v>2528297</v>
          </cell>
          <cell r="M28">
            <v>2564761</v>
          </cell>
          <cell r="N28">
            <v>2484522</v>
          </cell>
          <cell r="O28">
            <v>2092775</v>
          </cell>
          <cell r="P28">
            <v>1998828</v>
          </cell>
          <cell r="Q28">
            <v>2224617</v>
          </cell>
        </row>
        <row r="29">
          <cell r="A29">
            <v>442603</v>
          </cell>
          <cell r="B29" t="str">
            <v>REV</v>
          </cell>
          <cell r="C29">
            <v>442</v>
          </cell>
          <cell r="D29" t="str">
            <v xml:space="preserve"> Comm - DSM Rider Revenue</v>
          </cell>
          <cell r="E29">
            <v>-457139</v>
          </cell>
          <cell r="F29">
            <v>-38611</v>
          </cell>
          <cell r="G29">
            <v>-36081</v>
          </cell>
          <cell r="H29">
            <v>-34781</v>
          </cell>
          <cell r="I29">
            <v>-34916</v>
          </cell>
          <cell r="J29">
            <v>-34487</v>
          </cell>
          <cell r="K29">
            <v>-39555</v>
          </cell>
          <cell r="L29">
            <v>-43438</v>
          </cell>
          <cell r="M29">
            <v>-44065</v>
          </cell>
          <cell r="N29">
            <v>-42686</v>
          </cell>
          <cell r="O29">
            <v>-35956</v>
          </cell>
          <cell r="P29">
            <v>-34342</v>
          </cell>
          <cell r="Q29">
            <v>-38221</v>
          </cell>
        </row>
        <row r="30">
          <cell r="A30">
            <v>442609</v>
          </cell>
          <cell r="B30" t="str">
            <v>REV</v>
          </cell>
          <cell r="C30">
            <v>442</v>
          </cell>
          <cell r="D30" t="str">
            <v xml:space="preserve"> Comm - Transmission Base Revenue</v>
          </cell>
          <cell r="E30">
            <v>3627493</v>
          </cell>
          <cell r="F30">
            <v>298493</v>
          </cell>
          <cell r="G30">
            <v>289466</v>
          </cell>
          <cell r="H30">
            <v>282065</v>
          </cell>
          <cell r="I30">
            <v>281208</v>
          </cell>
          <cell r="J30">
            <v>275994</v>
          </cell>
          <cell r="K30">
            <v>318995</v>
          </cell>
          <cell r="L30">
            <v>340663</v>
          </cell>
          <cell r="M30">
            <v>352697</v>
          </cell>
          <cell r="N30">
            <v>337176</v>
          </cell>
          <cell r="O30">
            <v>286568</v>
          </cell>
          <cell r="P30">
            <v>269799</v>
          </cell>
          <cell r="Q30">
            <v>294369</v>
          </cell>
        </row>
        <row r="31">
          <cell r="A31">
            <v>442610</v>
          </cell>
          <cell r="B31" t="str">
            <v>REV</v>
          </cell>
          <cell r="C31">
            <v>442</v>
          </cell>
          <cell r="D31" t="str">
            <v xml:space="preserve"> Comm - Distribution Base Revenue</v>
          </cell>
          <cell r="E31">
            <v>15757365</v>
          </cell>
          <cell r="F31">
            <v>1296617</v>
          </cell>
          <cell r="G31">
            <v>1257402</v>
          </cell>
          <cell r="H31">
            <v>1225255</v>
          </cell>
          <cell r="I31">
            <v>1221533</v>
          </cell>
          <cell r="J31">
            <v>1198881</v>
          </cell>
          <cell r="K31">
            <v>1385674</v>
          </cell>
          <cell r="L31">
            <v>1479797</v>
          </cell>
          <cell r="M31">
            <v>1532069</v>
          </cell>
          <cell r="N31">
            <v>1464649</v>
          </cell>
          <cell r="O31">
            <v>1244813</v>
          </cell>
          <cell r="P31">
            <v>1171972</v>
          </cell>
          <cell r="Q31">
            <v>1278703</v>
          </cell>
        </row>
        <row r="32">
          <cell r="A32">
            <v>442618</v>
          </cell>
          <cell r="B32" t="str">
            <v>REV</v>
          </cell>
          <cell r="C32">
            <v>442</v>
          </cell>
          <cell r="D32" t="str">
            <v xml:space="preserve"> Comm - FCA/FPP Revenue</v>
          </cell>
          <cell r="E32">
            <v>8919147</v>
          </cell>
          <cell r="F32">
            <v>273451</v>
          </cell>
          <cell r="G32">
            <v>222422</v>
          </cell>
          <cell r="H32">
            <v>1352766</v>
          </cell>
          <cell r="I32">
            <v>2469150</v>
          </cell>
          <cell r="J32">
            <v>501210</v>
          </cell>
          <cell r="K32">
            <v>681991</v>
          </cell>
          <cell r="L32">
            <v>1241791</v>
          </cell>
          <cell r="M32">
            <v>1153093</v>
          </cell>
          <cell r="N32">
            <v>452941</v>
          </cell>
          <cell r="O32">
            <v>44417</v>
          </cell>
          <cell r="P32">
            <v>182111</v>
          </cell>
          <cell r="Q32">
            <v>343804</v>
          </cell>
        </row>
        <row r="33">
          <cell r="A33">
            <v>442631</v>
          </cell>
          <cell r="B33" t="str">
            <v>REV</v>
          </cell>
          <cell r="C33">
            <v>442</v>
          </cell>
          <cell r="D33" t="str">
            <v xml:space="preserve"> Comm - Merger Savings Credit</v>
          </cell>
          <cell r="E33">
            <v>-310798</v>
          </cell>
          <cell r="F33">
            <v>-26250</v>
          </cell>
          <cell r="G33">
            <v>-24531</v>
          </cell>
          <cell r="H33">
            <v>-23647</v>
          </cell>
          <cell r="I33">
            <v>-23738</v>
          </cell>
          <cell r="J33">
            <v>-23447</v>
          </cell>
          <cell r="K33">
            <v>-26893</v>
          </cell>
          <cell r="L33">
            <v>-29533</v>
          </cell>
          <cell r="M33">
            <v>-29959</v>
          </cell>
          <cell r="N33">
            <v>-29021</v>
          </cell>
          <cell r="O33">
            <v>-24445</v>
          </cell>
          <cell r="P33">
            <v>-23348</v>
          </cell>
          <cell r="Q33">
            <v>-25986</v>
          </cell>
        </row>
        <row r="34">
          <cell r="A34">
            <v>442633</v>
          </cell>
          <cell r="B34" t="str">
            <v>REV</v>
          </cell>
          <cell r="C34">
            <v>442</v>
          </cell>
          <cell r="D34" t="str">
            <v xml:space="preserve"> Comm - OSS Sharing Credit</v>
          </cell>
          <cell r="E34">
            <v>-741976</v>
          </cell>
          <cell r="F34">
            <v>-63221</v>
          </cell>
          <cell r="G34">
            <v>-61271</v>
          </cell>
          <cell r="H34">
            <v>-60510</v>
          </cell>
          <cell r="I34">
            <v>-60826</v>
          </cell>
          <cell r="J34">
            <v>-59947</v>
          </cell>
          <cell r="K34">
            <v>-62235</v>
          </cell>
          <cell r="L34">
            <v>-64717</v>
          </cell>
          <cell r="M34">
            <v>-64348</v>
          </cell>
          <cell r="N34">
            <v>-62972</v>
          </cell>
          <cell r="O34">
            <v>-59913</v>
          </cell>
          <cell r="P34">
            <v>-60057</v>
          </cell>
          <cell r="Q34">
            <v>-61959</v>
          </cell>
        </row>
        <row r="35">
          <cell r="A35">
            <v>442651</v>
          </cell>
          <cell r="B35" t="str">
            <v>REV</v>
          </cell>
          <cell r="C35">
            <v>442</v>
          </cell>
          <cell r="D35" t="str">
            <v xml:space="preserve"> Ind - Base Fuel Revenue</v>
          </cell>
          <cell r="E35">
            <v>15003370</v>
          </cell>
          <cell r="F35">
            <v>1181351</v>
          </cell>
          <cell r="G35">
            <v>1193245</v>
          </cell>
          <cell r="H35">
            <v>1195650</v>
          </cell>
          <cell r="I35">
            <v>1206685</v>
          </cell>
          <cell r="J35">
            <v>1230339</v>
          </cell>
          <cell r="K35">
            <v>1294408</v>
          </cell>
          <cell r="L35">
            <v>1290132</v>
          </cell>
          <cell r="M35">
            <v>1329287</v>
          </cell>
          <cell r="N35">
            <v>1351796</v>
          </cell>
          <cell r="O35">
            <v>1286294</v>
          </cell>
          <cell r="P35">
            <v>1215467</v>
          </cell>
          <cell r="Q35">
            <v>1228716</v>
          </cell>
        </row>
        <row r="36">
          <cell r="A36">
            <v>442653</v>
          </cell>
          <cell r="B36" t="str">
            <v>REV</v>
          </cell>
          <cell r="C36">
            <v>442</v>
          </cell>
          <cell r="D36" t="str">
            <v xml:space="preserve"> Ind - DSM Rider Revenue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442659</v>
          </cell>
          <cell r="B37" t="str">
            <v>REV</v>
          </cell>
          <cell r="C37">
            <v>442</v>
          </cell>
          <cell r="D37" t="str">
            <v xml:space="preserve"> Ind - Transmission Base Revenue</v>
          </cell>
          <cell r="E37">
            <v>1654165</v>
          </cell>
          <cell r="F37">
            <v>127030</v>
          </cell>
          <cell r="G37">
            <v>128229</v>
          </cell>
          <cell r="H37">
            <v>128056</v>
          </cell>
          <cell r="I37">
            <v>130689</v>
          </cell>
          <cell r="J37">
            <v>135450</v>
          </cell>
          <cell r="K37">
            <v>152011</v>
          </cell>
          <cell r="L37">
            <v>150495</v>
          </cell>
          <cell r="M37">
            <v>154865</v>
          </cell>
          <cell r="N37">
            <v>155685</v>
          </cell>
          <cell r="O37">
            <v>132434</v>
          </cell>
          <cell r="P37">
            <v>129615</v>
          </cell>
          <cell r="Q37">
            <v>129606</v>
          </cell>
        </row>
        <row r="38">
          <cell r="A38">
            <v>442660</v>
          </cell>
          <cell r="B38" t="str">
            <v>REV</v>
          </cell>
          <cell r="C38">
            <v>442</v>
          </cell>
          <cell r="D38" t="str">
            <v xml:space="preserve"> Ind - Distribution Base Revenue</v>
          </cell>
          <cell r="E38">
            <v>6126613</v>
          </cell>
          <cell r="F38">
            <v>470487</v>
          </cell>
          <cell r="G38">
            <v>474927</v>
          </cell>
          <cell r="H38">
            <v>474289</v>
          </cell>
          <cell r="I38">
            <v>484040</v>
          </cell>
          <cell r="J38">
            <v>501672</v>
          </cell>
          <cell r="K38">
            <v>563010</v>
          </cell>
          <cell r="L38">
            <v>557396</v>
          </cell>
          <cell r="M38">
            <v>573580</v>
          </cell>
          <cell r="N38">
            <v>576619</v>
          </cell>
          <cell r="O38">
            <v>490501</v>
          </cell>
          <cell r="P38">
            <v>480062</v>
          </cell>
          <cell r="Q38">
            <v>480030</v>
          </cell>
        </row>
        <row r="39">
          <cell r="A39">
            <v>442668</v>
          </cell>
          <cell r="B39" t="str">
            <v>REV</v>
          </cell>
          <cell r="C39">
            <v>442</v>
          </cell>
          <cell r="D39" t="str">
            <v xml:space="preserve"> Ind - FCA/FPP Revenue</v>
          </cell>
          <cell r="E39">
            <v>5031509</v>
          </cell>
          <cell r="F39">
            <v>143747</v>
          </cell>
          <cell r="G39">
            <v>126378</v>
          </cell>
          <cell r="H39">
            <v>798967</v>
          </cell>
          <cell r="I39">
            <v>1466111</v>
          </cell>
          <cell r="J39">
            <v>307207</v>
          </cell>
          <cell r="K39">
            <v>383435</v>
          </cell>
          <cell r="L39">
            <v>633657</v>
          </cell>
          <cell r="M39">
            <v>597635</v>
          </cell>
          <cell r="N39">
            <v>246439</v>
          </cell>
          <cell r="O39">
            <v>27301</v>
          </cell>
          <cell r="P39">
            <v>110740</v>
          </cell>
          <cell r="Q39">
            <v>189892</v>
          </cell>
        </row>
        <row r="40">
          <cell r="A40">
            <v>442681</v>
          </cell>
          <cell r="B40" t="str">
            <v>REV</v>
          </cell>
          <cell r="C40">
            <v>442</v>
          </cell>
          <cell r="D40" t="str">
            <v xml:space="preserve"> Ind - Merger Savings Credit</v>
          </cell>
          <cell r="E40">
            <v>-175252</v>
          </cell>
          <cell r="F40">
            <v>-13799</v>
          </cell>
          <cell r="G40">
            <v>-13938</v>
          </cell>
          <cell r="H40">
            <v>-13966</v>
          </cell>
          <cell r="I40">
            <v>-14095</v>
          </cell>
          <cell r="J40">
            <v>-14371</v>
          </cell>
          <cell r="K40">
            <v>-15120</v>
          </cell>
          <cell r="L40">
            <v>-15070</v>
          </cell>
          <cell r="M40">
            <v>-15527</v>
          </cell>
          <cell r="N40">
            <v>-15790</v>
          </cell>
          <cell r="O40">
            <v>-15025</v>
          </cell>
          <cell r="P40">
            <v>-14198</v>
          </cell>
          <cell r="Q40">
            <v>-14353</v>
          </cell>
        </row>
        <row r="41">
          <cell r="A41">
            <v>442683</v>
          </cell>
          <cell r="B41" t="str">
            <v>REV</v>
          </cell>
          <cell r="C41">
            <v>442</v>
          </cell>
          <cell r="D41" t="str">
            <v xml:space="preserve"> Ind - OSS Sharing Credit</v>
          </cell>
          <cell r="E41">
            <v>-419839</v>
          </cell>
          <cell r="F41">
            <v>-33234</v>
          </cell>
          <cell r="G41">
            <v>-34813</v>
          </cell>
          <cell r="H41">
            <v>-35738</v>
          </cell>
          <cell r="I41">
            <v>-36117</v>
          </cell>
          <cell r="J41">
            <v>-36743</v>
          </cell>
          <cell r="K41">
            <v>-34990</v>
          </cell>
          <cell r="L41">
            <v>-33024</v>
          </cell>
          <cell r="M41">
            <v>-33351</v>
          </cell>
          <cell r="N41">
            <v>-34262</v>
          </cell>
          <cell r="O41">
            <v>-36825</v>
          </cell>
          <cell r="P41">
            <v>-36520</v>
          </cell>
          <cell r="Q41">
            <v>-34222</v>
          </cell>
        </row>
        <row r="42">
          <cell r="A42">
            <v>444503</v>
          </cell>
          <cell r="B42" t="str">
            <v>REV</v>
          </cell>
          <cell r="C42">
            <v>444</v>
          </cell>
          <cell r="D42" t="str">
            <v xml:space="preserve"> SL - Generation Base Revenue</v>
          </cell>
          <cell r="E42">
            <v>530636</v>
          </cell>
          <cell r="F42">
            <v>48071</v>
          </cell>
          <cell r="G42">
            <v>42881</v>
          </cell>
          <cell r="H42">
            <v>47046</v>
          </cell>
          <cell r="I42">
            <v>41806</v>
          </cell>
          <cell r="J42">
            <v>40334</v>
          </cell>
          <cell r="K42">
            <v>38362</v>
          </cell>
          <cell r="L42">
            <v>40381</v>
          </cell>
          <cell r="M42">
            <v>42243</v>
          </cell>
          <cell r="N42">
            <v>43793</v>
          </cell>
          <cell r="O42">
            <v>46654</v>
          </cell>
          <cell r="P42">
            <v>46870</v>
          </cell>
          <cell r="Q42">
            <v>52195</v>
          </cell>
        </row>
        <row r="43">
          <cell r="A43">
            <v>444601</v>
          </cell>
          <cell r="B43" t="str">
            <v>REV</v>
          </cell>
          <cell r="C43">
            <v>444</v>
          </cell>
          <cell r="D43" t="str">
            <v xml:space="preserve"> SL - Base Fuel Revenue</v>
          </cell>
          <cell r="E43">
            <v>393026</v>
          </cell>
          <cell r="F43">
            <v>38907</v>
          </cell>
          <cell r="G43">
            <v>32951</v>
          </cell>
          <cell r="H43">
            <v>34669</v>
          </cell>
          <cell r="I43">
            <v>30202</v>
          </cell>
          <cell r="J43">
            <v>28293</v>
          </cell>
          <cell r="K43">
            <v>26269</v>
          </cell>
          <cell r="L43">
            <v>27739</v>
          </cell>
          <cell r="M43">
            <v>29725</v>
          </cell>
          <cell r="N43">
            <v>31844</v>
          </cell>
          <cell r="O43">
            <v>35376</v>
          </cell>
          <cell r="P43">
            <v>37132</v>
          </cell>
          <cell r="Q43">
            <v>39919</v>
          </cell>
        </row>
        <row r="44">
          <cell r="A44">
            <v>444603</v>
          </cell>
          <cell r="B44" t="str">
            <v>REV</v>
          </cell>
          <cell r="C44">
            <v>444</v>
          </cell>
          <cell r="D44" t="str">
            <v xml:space="preserve"> SL - DSM Rider Revenue</v>
          </cell>
          <cell r="E44">
            <v>-6753</v>
          </cell>
          <cell r="F44">
            <v>-668</v>
          </cell>
          <cell r="G44">
            <v>-566</v>
          </cell>
          <cell r="H44">
            <v>-596</v>
          </cell>
          <cell r="I44">
            <v>-519</v>
          </cell>
          <cell r="J44">
            <v>-486</v>
          </cell>
          <cell r="K44">
            <v>-451</v>
          </cell>
          <cell r="L44">
            <v>-477</v>
          </cell>
          <cell r="M44">
            <v>-511</v>
          </cell>
          <cell r="N44">
            <v>-547</v>
          </cell>
          <cell r="O44">
            <v>-608</v>
          </cell>
          <cell r="P44">
            <v>-638</v>
          </cell>
          <cell r="Q44">
            <v>-686</v>
          </cell>
        </row>
        <row r="45">
          <cell r="A45">
            <v>444609</v>
          </cell>
          <cell r="B45" t="str">
            <v>REV</v>
          </cell>
          <cell r="C45">
            <v>444</v>
          </cell>
          <cell r="D45" t="str">
            <v xml:space="preserve"> SL - Transmission Base Revenue</v>
          </cell>
          <cell r="E45">
            <v>44268</v>
          </cell>
          <cell r="F45">
            <v>4010</v>
          </cell>
          <cell r="G45">
            <v>3577</v>
          </cell>
          <cell r="H45">
            <v>3925</v>
          </cell>
          <cell r="I45">
            <v>3488</v>
          </cell>
          <cell r="J45">
            <v>3365</v>
          </cell>
          <cell r="K45">
            <v>3200</v>
          </cell>
          <cell r="L45">
            <v>3369</v>
          </cell>
          <cell r="M45">
            <v>3524</v>
          </cell>
          <cell r="N45">
            <v>3654</v>
          </cell>
          <cell r="O45">
            <v>3892</v>
          </cell>
          <cell r="P45">
            <v>3910</v>
          </cell>
          <cell r="Q45">
            <v>4354</v>
          </cell>
        </row>
        <row r="46">
          <cell r="A46">
            <v>444610</v>
          </cell>
          <cell r="B46" t="str">
            <v>REV</v>
          </cell>
          <cell r="C46">
            <v>444</v>
          </cell>
          <cell r="D46" t="str">
            <v xml:space="preserve"> SL - Distribution Base Revenue</v>
          </cell>
          <cell r="E46">
            <v>707731</v>
          </cell>
          <cell r="F46">
            <v>64114</v>
          </cell>
          <cell r="G46">
            <v>57192</v>
          </cell>
          <cell r="H46">
            <v>62747</v>
          </cell>
          <cell r="I46">
            <v>55758</v>
          </cell>
          <cell r="J46">
            <v>53795</v>
          </cell>
          <cell r="K46">
            <v>51165</v>
          </cell>
          <cell r="L46">
            <v>53858</v>
          </cell>
          <cell r="M46">
            <v>56341</v>
          </cell>
          <cell r="N46">
            <v>58409</v>
          </cell>
          <cell r="O46">
            <v>62224</v>
          </cell>
          <cell r="P46">
            <v>62513</v>
          </cell>
          <cell r="Q46">
            <v>69615</v>
          </cell>
        </row>
        <row r="47">
          <cell r="A47">
            <v>444618</v>
          </cell>
          <cell r="B47" t="str">
            <v>REV</v>
          </cell>
          <cell r="C47">
            <v>444</v>
          </cell>
          <cell r="D47" t="str">
            <v xml:space="preserve"> SL - FCA/FPP Revenue</v>
          </cell>
          <cell r="E47">
            <v>126029</v>
          </cell>
          <cell r="F47">
            <v>4734</v>
          </cell>
          <cell r="G47">
            <v>3490</v>
          </cell>
          <cell r="H47">
            <v>23167</v>
          </cell>
          <cell r="I47">
            <v>36695</v>
          </cell>
          <cell r="J47">
            <v>7065</v>
          </cell>
          <cell r="K47">
            <v>7782</v>
          </cell>
          <cell r="L47">
            <v>13624</v>
          </cell>
          <cell r="M47">
            <v>13364</v>
          </cell>
          <cell r="N47">
            <v>5805</v>
          </cell>
          <cell r="O47">
            <v>751</v>
          </cell>
          <cell r="P47">
            <v>3383</v>
          </cell>
          <cell r="Q47">
            <v>6169</v>
          </cell>
        </row>
        <row r="48">
          <cell r="A48">
            <v>444631</v>
          </cell>
          <cell r="B48" t="str">
            <v>REV</v>
          </cell>
          <cell r="C48">
            <v>444</v>
          </cell>
          <cell r="D48" t="str">
            <v xml:space="preserve"> SL - Merger Savings Credit</v>
          </cell>
          <cell r="E48">
            <v>-9944</v>
          </cell>
          <cell r="F48">
            <v>-984</v>
          </cell>
          <cell r="G48">
            <v>-834</v>
          </cell>
          <cell r="H48">
            <v>-877</v>
          </cell>
          <cell r="I48">
            <v>-764</v>
          </cell>
          <cell r="J48">
            <v>-716</v>
          </cell>
          <cell r="K48">
            <v>-665</v>
          </cell>
          <cell r="L48">
            <v>-702</v>
          </cell>
          <cell r="M48">
            <v>-752</v>
          </cell>
          <cell r="N48">
            <v>-806</v>
          </cell>
          <cell r="O48">
            <v>-895</v>
          </cell>
          <cell r="P48">
            <v>-939</v>
          </cell>
          <cell r="Q48">
            <v>-1010</v>
          </cell>
        </row>
        <row r="49">
          <cell r="A49">
            <v>444633</v>
          </cell>
          <cell r="B49" t="str">
            <v>REV</v>
          </cell>
          <cell r="C49">
            <v>444</v>
          </cell>
          <cell r="D49" t="str">
            <v xml:space="preserve"> SL - OSS Sharing Credit</v>
          </cell>
          <cell r="E49">
            <v>-11055</v>
          </cell>
          <cell r="F49">
            <v>-1095</v>
          </cell>
          <cell r="G49">
            <v>-961</v>
          </cell>
          <cell r="H49">
            <v>-1036</v>
          </cell>
          <cell r="I49">
            <v>-904</v>
          </cell>
          <cell r="J49">
            <v>-845</v>
          </cell>
          <cell r="K49">
            <v>-710</v>
          </cell>
          <cell r="L49">
            <v>-710</v>
          </cell>
          <cell r="M49">
            <v>-746</v>
          </cell>
          <cell r="N49">
            <v>-807</v>
          </cell>
          <cell r="O49">
            <v>-1013</v>
          </cell>
          <cell r="P49">
            <v>-1116</v>
          </cell>
          <cell r="Q49">
            <v>-1112</v>
          </cell>
        </row>
        <row r="50">
          <cell r="A50">
            <v>445503</v>
          </cell>
          <cell r="B50" t="str">
            <v>REV</v>
          </cell>
          <cell r="C50">
            <v>445</v>
          </cell>
          <cell r="D50" t="str">
            <v xml:space="preserve"> OPA - Generation Base Revenue</v>
          </cell>
          <cell r="E50">
            <v>8161014</v>
          </cell>
          <cell r="F50">
            <v>660850</v>
          </cell>
          <cell r="G50">
            <v>681457</v>
          </cell>
          <cell r="H50">
            <v>659747</v>
          </cell>
          <cell r="I50">
            <v>640415</v>
          </cell>
          <cell r="J50">
            <v>662541</v>
          </cell>
          <cell r="K50">
            <v>717679</v>
          </cell>
          <cell r="L50">
            <v>708853</v>
          </cell>
          <cell r="M50">
            <v>729424</v>
          </cell>
          <cell r="N50">
            <v>720397</v>
          </cell>
          <cell r="O50">
            <v>667394</v>
          </cell>
          <cell r="P50">
            <v>630465</v>
          </cell>
          <cell r="Q50">
            <v>681792</v>
          </cell>
        </row>
        <row r="51">
          <cell r="A51">
            <v>445520</v>
          </cell>
          <cell r="B51" t="str">
            <v>REV</v>
          </cell>
          <cell r="C51">
            <v>445</v>
          </cell>
          <cell r="D51" t="str">
            <v xml:space="preserve"> OPA - Change in Unbilled Rev</v>
          </cell>
          <cell r="E51">
            <v>83954</v>
          </cell>
          <cell r="F51">
            <v>-22075</v>
          </cell>
          <cell r="G51">
            <v>-34512</v>
          </cell>
          <cell r="H51">
            <v>177996</v>
          </cell>
          <cell r="I51">
            <v>33587</v>
          </cell>
          <cell r="J51">
            <v>-25841</v>
          </cell>
          <cell r="K51">
            <v>47825</v>
          </cell>
          <cell r="L51">
            <v>106294</v>
          </cell>
          <cell r="M51">
            <v>74753</v>
          </cell>
          <cell r="N51">
            <v>-106602</v>
          </cell>
          <cell r="O51">
            <v>-67321</v>
          </cell>
          <cell r="P51">
            <v>-27383</v>
          </cell>
          <cell r="Q51">
            <v>-72767</v>
          </cell>
        </row>
        <row r="52">
          <cell r="A52">
            <v>445601</v>
          </cell>
          <cell r="B52" t="str">
            <v>REV</v>
          </cell>
          <cell r="C52">
            <v>445</v>
          </cell>
          <cell r="D52" t="str">
            <v xml:space="preserve"> OPA - Base Fuel Revenue</v>
          </cell>
          <cell r="E52">
            <v>5832359</v>
          </cell>
          <cell r="F52">
            <v>489990</v>
          </cell>
          <cell r="G52">
            <v>489761</v>
          </cell>
          <cell r="H52">
            <v>470078</v>
          </cell>
          <cell r="I52">
            <v>450605</v>
          </cell>
          <cell r="J52">
            <v>462059</v>
          </cell>
          <cell r="K52">
            <v>495660</v>
          </cell>
          <cell r="L52">
            <v>503315</v>
          </cell>
          <cell r="M52">
            <v>513739</v>
          </cell>
          <cell r="N52">
            <v>524468</v>
          </cell>
          <cell r="O52">
            <v>474488</v>
          </cell>
          <cell r="P52">
            <v>454041</v>
          </cell>
          <cell r="Q52">
            <v>504155</v>
          </cell>
        </row>
        <row r="53">
          <cell r="A53">
            <v>445603</v>
          </cell>
          <cell r="B53" t="str">
            <v>REV</v>
          </cell>
          <cell r="C53">
            <v>445</v>
          </cell>
          <cell r="D53" t="str">
            <v xml:space="preserve"> OPA - DSM Rider Revenue</v>
          </cell>
          <cell r="E53">
            <v>-100205</v>
          </cell>
          <cell r="F53">
            <v>-8418</v>
          </cell>
          <cell r="G53">
            <v>-8415</v>
          </cell>
          <cell r="H53">
            <v>-8076</v>
          </cell>
          <cell r="I53">
            <v>-7742</v>
          </cell>
          <cell r="J53">
            <v>-7939</v>
          </cell>
          <cell r="K53">
            <v>-8516</v>
          </cell>
          <cell r="L53">
            <v>-8647</v>
          </cell>
          <cell r="M53">
            <v>-8826</v>
          </cell>
          <cell r="N53">
            <v>-9011</v>
          </cell>
          <cell r="O53">
            <v>-8152</v>
          </cell>
          <cell r="P53">
            <v>-7801</v>
          </cell>
          <cell r="Q53">
            <v>-8662</v>
          </cell>
        </row>
        <row r="54">
          <cell r="A54">
            <v>445609</v>
          </cell>
          <cell r="B54" t="str">
            <v>REV</v>
          </cell>
          <cell r="C54">
            <v>445</v>
          </cell>
          <cell r="D54" t="str">
            <v xml:space="preserve"> OPA - Transmission Base Revenue</v>
          </cell>
          <cell r="E54">
            <v>732250</v>
          </cell>
          <cell r="F54">
            <v>59295</v>
          </cell>
          <cell r="G54">
            <v>61144</v>
          </cell>
          <cell r="H54">
            <v>59196</v>
          </cell>
          <cell r="I54">
            <v>57461</v>
          </cell>
          <cell r="J54">
            <v>59447</v>
          </cell>
          <cell r="K54">
            <v>64394</v>
          </cell>
          <cell r="L54">
            <v>63602</v>
          </cell>
          <cell r="M54">
            <v>65448</v>
          </cell>
          <cell r="N54">
            <v>64638</v>
          </cell>
          <cell r="O54">
            <v>59882</v>
          </cell>
          <cell r="P54">
            <v>56569</v>
          </cell>
          <cell r="Q54">
            <v>61174</v>
          </cell>
        </row>
        <row r="55">
          <cell r="A55">
            <v>445610</v>
          </cell>
          <cell r="B55" t="str">
            <v>REV</v>
          </cell>
          <cell r="C55">
            <v>445</v>
          </cell>
          <cell r="D55" t="str">
            <v xml:space="preserve"> OPA - Distribution Base Revenue</v>
          </cell>
          <cell r="E55">
            <v>2844306</v>
          </cell>
          <cell r="F55">
            <v>230322</v>
          </cell>
          <cell r="G55">
            <v>237504</v>
          </cell>
          <cell r="H55">
            <v>229937</v>
          </cell>
          <cell r="I55">
            <v>223200</v>
          </cell>
          <cell r="J55">
            <v>230911</v>
          </cell>
          <cell r="K55">
            <v>250128</v>
          </cell>
          <cell r="L55">
            <v>247052</v>
          </cell>
          <cell r="M55">
            <v>254221</v>
          </cell>
          <cell r="N55">
            <v>251075</v>
          </cell>
          <cell r="O55">
            <v>232603</v>
          </cell>
          <cell r="P55">
            <v>219732</v>
          </cell>
          <cell r="Q55">
            <v>237621</v>
          </cell>
        </row>
        <row r="56">
          <cell r="A56">
            <v>445618</v>
          </cell>
          <cell r="B56" t="str">
            <v>REV</v>
          </cell>
          <cell r="C56">
            <v>445</v>
          </cell>
          <cell r="D56" t="str">
            <v xml:space="preserve"> OPA - FCA/FPP Revenue</v>
          </cell>
          <cell r="E56">
            <v>1938438</v>
          </cell>
          <cell r="F56">
            <v>59622</v>
          </cell>
          <cell r="G56">
            <v>51871</v>
          </cell>
          <cell r="H56">
            <v>314119</v>
          </cell>
          <cell r="I56">
            <v>547481</v>
          </cell>
          <cell r="J56">
            <v>115373</v>
          </cell>
          <cell r="K56">
            <v>146827</v>
          </cell>
          <cell r="L56">
            <v>247207</v>
          </cell>
          <cell r="M56">
            <v>230972</v>
          </cell>
          <cell r="N56">
            <v>95613</v>
          </cell>
          <cell r="O56">
            <v>10071</v>
          </cell>
          <cell r="P56">
            <v>41367</v>
          </cell>
          <cell r="Q56">
            <v>77915</v>
          </cell>
        </row>
        <row r="57">
          <cell r="A57">
            <v>445631</v>
          </cell>
          <cell r="B57" t="str">
            <v>REV</v>
          </cell>
          <cell r="C57">
            <v>445</v>
          </cell>
          <cell r="D57" t="str">
            <v xml:space="preserve"> OPA - Merger Savings Credit</v>
          </cell>
          <cell r="E57">
            <v>-68127</v>
          </cell>
          <cell r="F57">
            <v>-5724</v>
          </cell>
          <cell r="G57">
            <v>-5721</v>
          </cell>
          <cell r="H57">
            <v>-5491</v>
          </cell>
          <cell r="I57">
            <v>-5263</v>
          </cell>
          <cell r="J57">
            <v>-5397</v>
          </cell>
          <cell r="K57">
            <v>-5790</v>
          </cell>
          <cell r="L57">
            <v>-5879</v>
          </cell>
          <cell r="M57">
            <v>-6001</v>
          </cell>
          <cell r="N57">
            <v>-6126</v>
          </cell>
          <cell r="O57">
            <v>-5542</v>
          </cell>
          <cell r="P57">
            <v>-5304</v>
          </cell>
          <cell r="Q57">
            <v>-5889</v>
          </cell>
        </row>
        <row r="58">
          <cell r="A58">
            <v>445633</v>
          </cell>
          <cell r="B58" t="str">
            <v>REV</v>
          </cell>
          <cell r="C58">
            <v>445</v>
          </cell>
          <cell r="D58" t="str">
            <v xml:space="preserve"> OPA - OSS Sharing Credit</v>
          </cell>
          <cell r="E58">
            <v>-163142</v>
          </cell>
          <cell r="F58">
            <v>-13784</v>
          </cell>
          <cell r="G58">
            <v>-14289</v>
          </cell>
          <cell r="H58">
            <v>-14051</v>
          </cell>
          <cell r="I58">
            <v>-13487</v>
          </cell>
          <cell r="J58">
            <v>-13799</v>
          </cell>
          <cell r="K58">
            <v>-13399</v>
          </cell>
          <cell r="L58">
            <v>-12883</v>
          </cell>
          <cell r="M58">
            <v>-12889</v>
          </cell>
          <cell r="N58">
            <v>-13293</v>
          </cell>
          <cell r="O58">
            <v>-13584</v>
          </cell>
          <cell r="P58">
            <v>-13642</v>
          </cell>
          <cell r="Q58">
            <v>-14042</v>
          </cell>
        </row>
        <row r="59">
          <cell r="A59">
            <v>447810</v>
          </cell>
          <cell r="B59" t="str">
            <v>REV</v>
          </cell>
          <cell r="C59">
            <v>447</v>
          </cell>
          <cell r="D59" t="str">
            <v xml:space="preserve"> Elec Rev - Non-native sales</v>
          </cell>
          <cell r="E59">
            <v>17670012</v>
          </cell>
          <cell r="F59">
            <v>2115048</v>
          </cell>
          <cell r="G59">
            <v>2401842</v>
          </cell>
          <cell r="H59">
            <v>1214222</v>
          </cell>
          <cell r="I59">
            <v>0</v>
          </cell>
          <cell r="J59">
            <v>1767968</v>
          </cell>
          <cell r="K59">
            <v>1037976</v>
          </cell>
          <cell r="L59">
            <v>1098032</v>
          </cell>
          <cell r="M59">
            <v>1310849</v>
          </cell>
          <cell r="N59">
            <v>1319817</v>
          </cell>
          <cell r="O59">
            <v>1894424</v>
          </cell>
          <cell r="P59">
            <v>1979954</v>
          </cell>
          <cell r="Q59">
            <v>1529880</v>
          </cell>
        </row>
        <row r="60">
          <cell r="A60">
            <v>448500</v>
          </cell>
          <cell r="B60" t="str">
            <v>REV</v>
          </cell>
          <cell r="C60">
            <v>448</v>
          </cell>
          <cell r="D60" t="str">
            <v xml:space="preserve"> Interdepartmental</v>
          </cell>
          <cell r="E60">
            <v>142091</v>
          </cell>
          <cell r="F60">
            <v>13590</v>
          </cell>
          <cell r="G60">
            <v>12498</v>
          </cell>
          <cell r="H60">
            <v>12480</v>
          </cell>
          <cell r="I60">
            <v>13253</v>
          </cell>
          <cell r="J60">
            <v>10598</v>
          </cell>
          <cell r="K60">
            <v>11103</v>
          </cell>
          <cell r="L60">
            <v>13244</v>
          </cell>
          <cell r="M60">
            <v>12053</v>
          </cell>
          <cell r="N60">
            <v>11758</v>
          </cell>
          <cell r="O60">
            <v>10192</v>
          </cell>
          <cell r="P60">
            <v>9918</v>
          </cell>
          <cell r="Q60">
            <v>11404</v>
          </cell>
        </row>
        <row r="61">
          <cell r="A61">
            <v>454010</v>
          </cell>
          <cell r="B61" t="str">
            <v>REV</v>
          </cell>
          <cell r="C61">
            <v>454</v>
          </cell>
          <cell r="D61" t="str">
            <v>Rent Elec Land And Buildings</v>
          </cell>
          <cell r="E61">
            <v>91356</v>
          </cell>
          <cell r="F61">
            <v>7613</v>
          </cell>
          <cell r="G61">
            <v>7613</v>
          </cell>
          <cell r="H61">
            <v>7613</v>
          </cell>
          <cell r="I61">
            <v>7613</v>
          </cell>
          <cell r="J61">
            <v>7613</v>
          </cell>
          <cell r="K61">
            <v>7613</v>
          </cell>
          <cell r="L61">
            <v>7613</v>
          </cell>
          <cell r="M61">
            <v>7613</v>
          </cell>
          <cell r="N61">
            <v>7613</v>
          </cell>
          <cell r="O61">
            <v>7613</v>
          </cell>
          <cell r="P61">
            <v>7613</v>
          </cell>
          <cell r="Q61">
            <v>7613</v>
          </cell>
        </row>
        <row r="62">
          <cell r="A62">
            <v>454160</v>
          </cell>
          <cell r="B62" t="str">
            <v>REV</v>
          </cell>
          <cell r="C62">
            <v>454</v>
          </cell>
          <cell r="D62" t="str">
            <v>Rent Land Elec Prop Net CCD</v>
          </cell>
          <cell r="E62">
            <v>1364913</v>
          </cell>
          <cell r="F62">
            <v>139838</v>
          </cell>
          <cell r="G62">
            <v>126952</v>
          </cell>
          <cell r="H62">
            <v>139838</v>
          </cell>
          <cell r="I62">
            <v>135543</v>
          </cell>
          <cell r="J62">
            <v>139838</v>
          </cell>
          <cell r="K62">
            <v>135543</v>
          </cell>
          <cell r="L62">
            <v>139838</v>
          </cell>
          <cell r="M62">
            <v>139838</v>
          </cell>
          <cell r="N62">
            <v>135543</v>
          </cell>
          <cell r="O62">
            <v>47583</v>
          </cell>
          <cell r="P62">
            <v>41696</v>
          </cell>
          <cell r="Q62">
            <v>42863</v>
          </cell>
        </row>
        <row r="63">
          <cell r="A63">
            <v>456000</v>
          </cell>
          <cell r="B63" t="str">
            <v>REV</v>
          </cell>
          <cell r="C63">
            <v>456</v>
          </cell>
          <cell r="D63" t="str">
            <v>Other Variable Revenues</v>
          </cell>
          <cell r="E63">
            <v>101496</v>
          </cell>
          <cell r="F63">
            <v>8458</v>
          </cell>
          <cell r="G63">
            <v>8458</v>
          </cell>
          <cell r="H63">
            <v>8458</v>
          </cell>
          <cell r="I63">
            <v>8458</v>
          </cell>
          <cell r="J63">
            <v>8458</v>
          </cell>
          <cell r="K63">
            <v>8458</v>
          </cell>
          <cell r="L63">
            <v>8458</v>
          </cell>
          <cell r="M63">
            <v>8458</v>
          </cell>
          <cell r="N63">
            <v>8458</v>
          </cell>
          <cell r="O63">
            <v>8458</v>
          </cell>
          <cell r="P63">
            <v>8458</v>
          </cell>
          <cell r="Q63">
            <v>8458</v>
          </cell>
        </row>
        <row r="64">
          <cell r="A64">
            <v>500000</v>
          </cell>
          <cell r="B64" t="str">
            <v>PO</v>
          </cell>
          <cell r="C64">
            <v>500</v>
          </cell>
          <cell r="D64" t="str">
            <v>Supervision And Engineering</v>
          </cell>
          <cell r="E64">
            <v>2060666</v>
          </cell>
          <cell r="F64">
            <v>189427</v>
          </cell>
          <cell r="G64">
            <v>176413</v>
          </cell>
          <cell r="H64">
            <v>183021</v>
          </cell>
          <cell r="I64">
            <v>178350</v>
          </cell>
          <cell r="J64">
            <v>172995</v>
          </cell>
          <cell r="K64">
            <v>167411</v>
          </cell>
          <cell r="L64">
            <v>153179</v>
          </cell>
          <cell r="M64">
            <v>156365</v>
          </cell>
          <cell r="N64">
            <v>166867</v>
          </cell>
          <cell r="O64">
            <v>177591</v>
          </cell>
          <cell r="P64">
            <v>172638</v>
          </cell>
          <cell r="Q64">
            <v>166409</v>
          </cell>
        </row>
        <row r="65">
          <cell r="A65">
            <v>501008</v>
          </cell>
          <cell r="B65" t="str">
            <v>FUEL</v>
          </cell>
          <cell r="C65">
            <v>501</v>
          </cell>
          <cell r="D65" t="str">
            <v>Fuel Procurement And Handling</v>
          </cell>
          <cell r="E65">
            <v>384658</v>
          </cell>
          <cell r="F65">
            <v>25839</v>
          </cell>
          <cell r="G65">
            <v>29001</v>
          </cell>
          <cell r="H65">
            <v>34177</v>
          </cell>
          <cell r="I65">
            <v>44814</v>
          </cell>
          <cell r="J65">
            <v>40685</v>
          </cell>
          <cell r="K65">
            <v>23732</v>
          </cell>
          <cell r="L65">
            <v>32789</v>
          </cell>
          <cell r="M65">
            <v>31418</v>
          </cell>
          <cell r="N65">
            <v>36148</v>
          </cell>
          <cell r="O65">
            <v>26116</v>
          </cell>
          <cell r="P65">
            <v>36328</v>
          </cell>
          <cell r="Q65">
            <v>23611</v>
          </cell>
        </row>
        <row r="66">
          <cell r="A66">
            <v>501020</v>
          </cell>
          <cell r="B66" t="str">
            <v>FUEL</v>
          </cell>
          <cell r="C66">
            <v>501</v>
          </cell>
          <cell r="D66" t="str">
            <v>Fuel Hndlg/Proc - JO Cr</v>
          </cell>
          <cell r="E66">
            <v>510675</v>
          </cell>
          <cell r="F66">
            <v>43012</v>
          </cell>
          <cell r="G66">
            <v>42766</v>
          </cell>
          <cell r="H66">
            <v>42177</v>
          </cell>
          <cell r="I66">
            <v>42997</v>
          </cell>
          <cell r="J66">
            <v>42177</v>
          </cell>
          <cell r="K66">
            <v>42425</v>
          </cell>
          <cell r="L66">
            <v>42698</v>
          </cell>
          <cell r="M66">
            <v>42177</v>
          </cell>
          <cell r="N66">
            <v>42698</v>
          </cell>
          <cell r="O66">
            <v>42425</v>
          </cell>
          <cell r="P66">
            <v>42425</v>
          </cell>
          <cell r="Q66">
            <v>42698</v>
          </cell>
        </row>
        <row r="67">
          <cell r="A67">
            <v>501109</v>
          </cell>
          <cell r="B67" t="str">
            <v>FUEL</v>
          </cell>
          <cell r="C67">
            <v>501</v>
          </cell>
          <cell r="D67" t="str">
            <v>Coal-Miami Fort Units 5-7</v>
          </cell>
          <cell r="E67">
            <v>22286756</v>
          </cell>
          <cell r="F67">
            <v>2335152</v>
          </cell>
          <cell r="G67">
            <v>2058240</v>
          </cell>
          <cell r="H67">
            <v>2062181</v>
          </cell>
          <cell r="I67">
            <v>1771198</v>
          </cell>
          <cell r="J67">
            <v>1608128</v>
          </cell>
          <cell r="K67">
            <v>1636170</v>
          </cell>
          <cell r="L67">
            <v>1817373</v>
          </cell>
          <cell r="M67">
            <v>1882448</v>
          </cell>
          <cell r="N67">
            <v>1514542</v>
          </cell>
          <cell r="O67">
            <v>1704795</v>
          </cell>
          <cell r="P67">
            <v>1805633</v>
          </cell>
          <cell r="Q67">
            <v>2090896</v>
          </cell>
        </row>
        <row r="68">
          <cell r="A68">
            <v>501116</v>
          </cell>
          <cell r="B68" t="str">
            <v>FUEL</v>
          </cell>
          <cell r="C68">
            <v>501</v>
          </cell>
          <cell r="D68" t="str">
            <v>Coal-East Bend Station</v>
          </cell>
          <cell r="E68">
            <v>45477870</v>
          </cell>
          <cell r="F68">
            <v>4499643</v>
          </cell>
          <cell r="G68">
            <v>4042763</v>
          </cell>
          <cell r="H68">
            <v>2338361</v>
          </cell>
          <cell r="I68">
            <v>0</v>
          </cell>
          <cell r="J68">
            <v>3664924</v>
          </cell>
          <cell r="K68">
            <v>4297526</v>
          </cell>
          <cell r="L68">
            <v>4523325</v>
          </cell>
          <cell r="M68">
            <v>4516065</v>
          </cell>
          <cell r="N68">
            <v>4339072</v>
          </cell>
          <cell r="O68">
            <v>4412097</v>
          </cell>
          <cell r="P68">
            <v>4342832</v>
          </cell>
          <cell r="Q68">
            <v>4501262</v>
          </cell>
        </row>
        <row r="69">
          <cell r="A69">
            <v>501300</v>
          </cell>
          <cell r="B69" t="str">
            <v>FUEL</v>
          </cell>
          <cell r="C69">
            <v>501</v>
          </cell>
          <cell r="D69" t="str">
            <v>Residual Disposal Costs</v>
          </cell>
          <cell r="E69">
            <v>623731</v>
          </cell>
          <cell r="F69">
            <v>39265</v>
          </cell>
          <cell r="G69">
            <v>38975</v>
          </cell>
          <cell r="H69">
            <v>38693</v>
          </cell>
          <cell r="I69">
            <v>37563</v>
          </cell>
          <cell r="J69">
            <v>37254</v>
          </cell>
          <cell r="K69">
            <v>62435</v>
          </cell>
          <cell r="L69">
            <v>66524</v>
          </cell>
          <cell r="M69">
            <v>76928</v>
          </cell>
          <cell r="N69">
            <v>78229</v>
          </cell>
          <cell r="O69">
            <v>69761</v>
          </cell>
          <cell r="P69">
            <v>40460</v>
          </cell>
          <cell r="Q69">
            <v>37644</v>
          </cell>
        </row>
        <row r="70">
          <cell r="A70">
            <v>502000</v>
          </cell>
          <cell r="B70" t="str">
            <v>PO</v>
          </cell>
          <cell r="C70">
            <v>502</v>
          </cell>
          <cell r="D70" t="str">
            <v>Steam Expenses</v>
          </cell>
          <cell r="E70">
            <v>2898972</v>
          </cell>
          <cell r="F70">
            <v>226646</v>
          </cell>
          <cell r="G70">
            <v>226023</v>
          </cell>
          <cell r="H70">
            <v>226828</v>
          </cell>
          <cell r="I70">
            <v>224507</v>
          </cell>
          <cell r="J70">
            <v>266787</v>
          </cell>
          <cell r="K70">
            <v>261725</v>
          </cell>
          <cell r="L70">
            <v>249284</v>
          </cell>
          <cell r="M70">
            <v>252166</v>
          </cell>
          <cell r="N70">
            <v>260669</v>
          </cell>
          <cell r="O70">
            <v>239499</v>
          </cell>
          <cell r="P70">
            <v>235106</v>
          </cell>
          <cell r="Q70">
            <v>229732</v>
          </cell>
        </row>
        <row r="71">
          <cell r="A71">
            <v>502010</v>
          </cell>
          <cell r="B71" t="str">
            <v>PO</v>
          </cell>
          <cell r="C71">
            <v>502</v>
          </cell>
          <cell r="D71" t="str">
            <v>Ammonia Expense</v>
          </cell>
          <cell r="E71">
            <v>367910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73582</v>
          </cell>
          <cell r="K71">
            <v>73582</v>
          </cell>
          <cell r="L71">
            <v>73582</v>
          </cell>
          <cell r="M71">
            <v>73582</v>
          </cell>
          <cell r="N71">
            <v>73582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502040</v>
          </cell>
          <cell r="B72" t="str">
            <v>PO</v>
          </cell>
          <cell r="C72">
            <v>502</v>
          </cell>
          <cell r="D72" t="str">
            <v>Cost of Lime</v>
          </cell>
          <cell r="E72">
            <v>6693001</v>
          </cell>
          <cell r="F72">
            <v>660774</v>
          </cell>
          <cell r="G72">
            <v>596828</v>
          </cell>
          <cell r="H72">
            <v>319729</v>
          </cell>
          <cell r="I72">
            <v>0</v>
          </cell>
          <cell r="J72">
            <v>554197</v>
          </cell>
          <cell r="K72">
            <v>639459</v>
          </cell>
          <cell r="L72">
            <v>660774</v>
          </cell>
          <cell r="M72">
            <v>660774</v>
          </cell>
          <cell r="N72">
            <v>639459</v>
          </cell>
          <cell r="O72">
            <v>660774</v>
          </cell>
          <cell r="P72">
            <v>639459</v>
          </cell>
          <cell r="Q72">
            <v>660774</v>
          </cell>
        </row>
        <row r="73">
          <cell r="A73">
            <v>505000</v>
          </cell>
          <cell r="B73" t="str">
            <v>PO</v>
          </cell>
          <cell r="C73">
            <v>505</v>
          </cell>
          <cell r="D73" t="str">
            <v>Electric Expenses</v>
          </cell>
          <cell r="E73">
            <v>347413</v>
          </cell>
          <cell r="F73">
            <v>28806</v>
          </cell>
          <cell r="G73">
            <v>28451</v>
          </cell>
          <cell r="H73">
            <v>28772</v>
          </cell>
          <cell r="I73">
            <v>27766</v>
          </cell>
          <cell r="J73">
            <v>30559</v>
          </cell>
          <cell r="K73">
            <v>29360</v>
          </cell>
          <cell r="L73">
            <v>26563</v>
          </cell>
          <cell r="M73">
            <v>27231</v>
          </cell>
          <cell r="N73">
            <v>29084</v>
          </cell>
          <cell r="O73">
            <v>31371</v>
          </cell>
          <cell r="P73">
            <v>30366</v>
          </cell>
          <cell r="Q73">
            <v>29084</v>
          </cell>
        </row>
        <row r="74">
          <cell r="A74">
            <v>506000</v>
          </cell>
          <cell r="B74" t="str">
            <v>PO</v>
          </cell>
          <cell r="C74">
            <v>506</v>
          </cell>
          <cell r="D74" t="str">
            <v>Miscellaneous Steam Power Exp</v>
          </cell>
          <cell r="E74">
            <v>3451177</v>
          </cell>
          <cell r="F74">
            <v>287294</v>
          </cell>
          <cell r="G74">
            <v>255967</v>
          </cell>
          <cell r="H74">
            <v>287728</v>
          </cell>
          <cell r="I74">
            <v>275111</v>
          </cell>
          <cell r="J74">
            <v>251316</v>
          </cell>
          <cell r="K74">
            <v>258933</v>
          </cell>
          <cell r="L74">
            <v>250663</v>
          </cell>
          <cell r="M74">
            <v>300204</v>
          </cell>
          <cell r="N74">
            <v>251829</v>
          </cell>
          <cell r="O74">
            <v>264367</v>
          </cell>
          <cell r="P74">
            <v>505166</v>
          </cell>
          <cell r="Q74">
            <v>262599</v>
          </cell>
        </row>
        <row r="75">
          <cell r="A75">
            <v>509010</v>
          </cell>
          <cell r="B75" t="str">
            <v>EA</v>
          </cell>
          <cell r="C75">
            <v>509</v>
          </cell>
          <cell r="D75" t="str">
            <v>SO2 Emission Expense - Native</v>
          </cell>
          <cell r="E75">
            <v>3547448</v>
          </cell>
          <cell r="F75">
            <v>250611</v>
          </cell>
          <cell r="G75">
            <v>224721</v>
          </cell>
          <cell r="H75">
            <v>238520</v>
          </cell>
          <cell r="I75">
            <v>233959</v>
          </cell>
          <cell r="J75">
            <v>246842</v>
          </cell>
          <cell r="K75">
            <v>294985</v>
          </cell>
          <cell r="L75">
            <v>349603</v>
          </cell>
          <cell r="M75">
            <v>369351</v>
          </cell>
          <cell r="N75">
            <v>315833</v>
          </cell>
          <cell r="O75">
            <v>288095</v>
          </cell>
          <cell r="P75">
            <v>310613</v>
          </cell>
          <cell r="Q75">
            <v>424315</v>
          </cell>
        </row>
        <row r="76">
          <cell r="A76">
            <v>509030</v>
          </cell>
          <cell r="B76" t="str">
            <v>EA</v>
          </cell>
          <cell r="C76">
            <v>509</v>
          </cell>
          <cell r="D76" t="str">
            <v>SO2 Emission Expense - NonNative</v>
          </cell>
          <cell r="E76">
            <v>1442248</v>
          </cell>
          <cell r="F76">
            <v>119371</v>
          </cell>
          <cell r="G76">
            <v>144762</v>
          </cell>
          <cell r="H76">
            <v>70586</v>
          </cell>
          <cell r="I76">
            <v>0</v>
          </cell>
          <cell r="J76">
            <v>131482</v>
          </cell>
          <cell r="K76">
            <v>99203</v>
          </cell>
          <cell r="L76">
            <v>97952</v>
          </cell>
          <cell r="M76">
            <v>119103</v>
          </cell>
          <cell r="N76">
            <v>137471</v>
          </cell>
          <cell r="O76">
            <v>164540</v>
          </cell>
          <cell r="P76">
            <v>182751</v>
          </cell>
          <cell r="Q76">
            <v>175027</v>
          </cell>
        </row>
        <row r="77">
          <cell r="A77">
            <v>509210</v>
          </cell>
          <cell r="B77" t="str">
            <v>EA</v>
          </cell>
          <cell r="C77">
            <v>509</v>
          </cell>
          <cell r="D77" t="str">
            <v xml:space="preserve"> Nox Emission Expense - Native</v>
          </cell>
          <cell r="E77">
            <v>346054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36864</v>
          </cell>
          <cell r="K77">
            <v>55086</v>
          </cell>
          <cell r="L77">
            <v>76765</v>
          </cell>
          <cell r="M77">
            <v>92822</v>
          </cell>
          <cell r="N77">
            <v>84517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509230</v>
          </cell>
          <cell r="B78" t="str">
            <v>EA</v>
          </cell>
          <cell r="C78">
            <v>509</v>
          </cell>
          <cell r="D78" t="str">
            <v xml:space="preserve"> Nox Emission Expense - NonNative</v>
          </cell>
          <cell r="E78">
            <v>100701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16198</v>
          </cell>
          <cell r="K78">
            <v>14854</v>
          </cell>
          <cell r="L78">
            <v>16885</v>
          </cell>
          <cell r="M78">
            <v>23239</v>
          </cell>
          <cell r="N78">
            <v>29525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510000</v>
          </cell>
          <cell r="B79" t="str">
            <v>PM</v>
          </cell>
          <cell r="C79">
            <v>510</v>
          </cell>
          <cell r="D79" t="str">
            <v>Maint - Supervision/Engineer</v>
          </cell>
          <cell r="E79">
            <v>1101214</v>
          </cell>
          <cell r="F79">
            <v>90871</v>
          </cell>
          <cell r="G79">
            <v>90473</v>
          </cell>
          <cell r="H79">
            <v>92777</v>
          </cell>
          <cell r="I79">
            <v>92824</v>
          </cell>
          <cell r="J79">
            <v>92172</v>
          </cell>
          <cell r="K79">
            <v>91794</v>
          </cell>
          <cell r="L79">
            <v>90755</v>
          </cell>
          <cell r="M79">
            <v>90778</v>
          </cell>
          <cell r="N79">
            <v>91889</v>
          </cell>
          <cell r="O79">
            <v>92712</v>
          </cell>
          <cell r="P79">
            <v>92280</v>
          </cell>
          <cell r="Q79">
            <v>91889</v>
          </cell>
        </row>
        <row r="80">
          <cell r="A80">
            <v>511000</v>
          </cell>
          <cell r="B80" t="str">
            <v>PM</v>
          </cell>
          <cell r="C80">
            <v>511</v>
          </cell>
          <cell r="D80" t="str">
            <v>Maintenance of Structures</v>
          </cell>
          <cell r="E80">
            <v>1123164</v>
          </cell>
          <cell r="F80">
            <v>86414</v>
          </cell>
          <cell r="G80">
            <v>91160</v>
          </cell>
          <cell r="H80">
            <v>100357</v>
          </cell>
          <cell r="I80">
            <v>105775</v>
          </cell>
          <cell r="J80">
            <v>109113</v>
          </cell>
          <cell r="K80">
            <v>103606</v>
          </cell>
          <cell r="L80">
            <v>90486</v>
          </cell>
          <cell r="M80">
            <v>90610</v>
          </cell>
          <cell r="N80">
            <v>90320</v>
          </cell>
          <cell r="O80">
            <v>85501</v>
          </cell>
          <cell r="P80">
            <v>84737</v>
          </cell>
          <cell r="Q80">
            <v>85085</v>
          </cell>
        </row>
        <row r="81">
          <cell r="A81">
            <v>512000</v>
          </cell>
          <cell r="B81" t="str">
            <v>PM</v>
          </cell>
          <cell r="C81">
            <v>512</v>
          </cell>
          <cell r="D81" t="str">
            <v>Maintenance of Boiler Plant</v>
          </cell>
          <cell r="E81">
            <v>8421763</v>
          </cell>
          <cell r="F81">
            <v>337358</v>
          </cell>
          <cell r="G81">
            <v>336775</v>
          </cell>
          <cell r="H81">
            <v>922378</v>
          </cell>
          <cell r="I81">
            <v>1931303</v>
          </cell>
          <cell r="J81">
            <v>1615454</v>
          </cell>
          <cell r="K81">
            <v>966703</v>
          </cell>
          <cell r="L81">
            <v>315117</v>
          </cell>
          <cell r="M81">
            <v>322112</v>
          </cell>
          <cell r="N81">
            <v>325636</v>
          </cell>
          <cell r="O81">
            <v>684399</v>
          </cell>
          <cell r="P81">
            <v>346684</v>
          </cell>
          <cell r="Q81">
            <v>317844</v>
          </cell>
        </row>
        <row r="82">
          <cell r="A82">
            <v>512100</v>
          </cell>
          <cell r="B82" t="str">
            <v>PM</v>
          </cell>
          <cell r="C82">
            <v>512</v>
          </cell>
          <cell r="D82" t="str">
            <v>Removal - Boiler Plant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512251</v>
          </cell>
          <cell r="B83" t="str">
            <v>PM</v>
          </cell>
          <cell r="C83">
            <v>512</v>
          </cell>
          <cell r="D83" t="str">
            <v>Maint of Boiler Plant-TM Over</v>
          </cell>
          <cell r="E83">
            <v>5983</v>
          </cell>
          <cell r="F83">
            <v>0</v>
          </cell>
          <cell r="G83">
            <v>0</v>
          </cell>
          <cell r="H83">
            <v>0</v>
          </cell>
          <cell r="I83">
            <v>3200</v>
          </cell>
          <cell r="J83">
            <v>2783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513000</v>
          </cell>
          <cell r="B84" t="str">
            <v>PM</v>
          </cell>
          <cell r="C84">
            <v>513</v>
          </cell>
          <cell r="D84" t="str">
            <v>Maintenance of Electric Plant</v>
          </cell>
          <cell r="E84">
            <v>1277199</v>
          </cell>
          <cell r="F84">
            <v>27677</v>
          </cell>
          <cell r="G84">
            <v>27885</v>
          </cell>
          <cell r="H84">
            <v>143372</v>
          </cell>
          <cell r="I84">
            <v>302815</v>
          </cell>
          <cell r="J84">
            <v>232807</v>
          </cell>
          <cell r="K84">
            <v>128569</v>
          </cell>
          <cell r="L84">
            <v>65446</v>
          </cell>
          <cell r="M84">
            <v>65407</v>
          </cell>
          <cell r="N84">
            <v>67170</v>
          </cell>
          <cell r="O84">
            <v>80864</v>
          </cell>
          <cell r="P84">
            <v>68017</v>
          </cell>
          <cell r="Q84">
            <v>67170</v>
          </cell>
        </row>
        <row r="85">
          <cell r="A85">
            <v>513100</v>
          </cell>
          <cell r="B85" t="str">
            <v>PM</v>
          </cell>
          <cell r="C85">
            <v>513</v>
          </cell>
          <cell r="D85" t="str">
            <v>Removal - Electric Plant</v>
          </cell>
          <cell r="E85">
            <v>-179</v>
          </cell>
          <cell r="F85">
            <v>0</v>
          </cell>
          <cell r="G85">
            <v>0</v>
          </cell>
          <cell r="H85">
            <v>0</v>
          </cell>
          <cell r="I85">
            <v>-179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514000</v>
          </cell>
          <cell r="B86" t="str">
            <v>PM</v>
          </cell>
          <cell r="C86">
            <v>514</v>
          </cell>
          <cell r="D86" t="str">
            <v>Maint Misc Steam Plant</v>
          </cell>
          <cell r="E86">
            <v>611746</v>
          </cell>
          <cell r="F86">
            <v>46549</v>
          </cell>
          <cell r="G86">
            <v>47469</v>
          </cell>
          <cell r="H86">
            <v>55581</v>
          </cell>
          <cell r="I86">
            <v>65907</v>
          </cell>
          <cell r="J86">
            <v>66722</v>
          </cell>
          <cell r="K86">
            <v>55438</v>
          </cell>
          <cell r="L86">
            <v>44635</v>
          </cell>
          <cell r="M86">
            <v>44334</v>
          </cell>
          <cell r="N86">
            <v>45886</v>
          </cell>
          <cell r="O86">
            <v>46754</v>
          </cell>
          <cell r="P86">
            <v>46517</v>
          </cell>
          <cell r="Q86">
            <v>45954</v>
          </cell>
        </row>
        <row r="87">
          <cell r="A87">
            <v>514100</v>
          </cell>
          <cell r="B87" t="str">
            <v>PM</v>
          </cell>
          <cell r="C87">
            <v>514</v>
          </cell>
          <cell r="D87" t="str">
            <v>Removal - Misc Steam Plant</v>
          </cell>
          <cell r="E87">
            <v>179</v>
          </cell>
          <cell r="F87">
            <v>0</v>
          </cell>
          <cell r="G87">
            <v>0</v>
          </cell>
          <cell r="H87">
            <v>0</v>
          </cell>
          <cell r="I87">
            <v>179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546000</v>
          </cell>
          <cell r="B88" t="str">
            <v>PO</v>
          </cell>
          <cell r="C88">
            <v>546</v>
          </cell>
          <cell r="D88" t="str">
            <v>Other Power - Supv/Engr Labor</v>
          </cell>
          <cell r="E88">
            <v>419770</v>
          </cell>
          <cell r="F88">
            <v>48965</v>
          </cell>
          <cell r="G88">
            <v>32260</v>
          </cell>
          <cell r="H88">
            <v>32191</v>
          </cell>
          <cell r="I88">
            <v>33465</v>
          </cell>
          <cell r="J88">
            <v>34525</v>
          </cell>
          <cell r="K88">
            <v>35015</v>
          </cell>
          <cell r="L88">
            <v>35557</v>
          </cell>
          <cell r="M88">
            <v>34525</v>
          </cell>
          <cell r="N88">
            <v>35117</v>
          </cell>
          <cell r="O88">
            <v>32575</v>
          </cell>
          <cell r="P88">
            <v>32575</v>
          </cell>
          <cell r="Q88">
            <v>33000</v>
          </cell>
        </row>
        <row r="89">
          <cell r="A89">
            <v>547501</v>
          </cell>
          <cell r="B89" t="str">
            <v>FUEL</v>
          </cell>
          <cell r="C89">
            <v>547</v>
          </cell>
          <cell r="D89" t="str">
            <v>Woodsdale Gas</v>
          </cell>
          <cell r="E89">
            <v>7398465</v>
          </cell>
          <cell r="F89">
            <v>734634</v>
          </cell>
          <cell r="G89">
            <v>574781</v>
          </cell>
          <cell r="H89">
            <v>590580</v>
          </cell>
          <cell r="I89">
            <v>788619</v>
          </cell>
          <cell r="J89">
            <v>283804</v>
          </cell>
          <cell r="K89">
            <v>541148</v>
          </cell>
          <cell r="L89">
            <v>1416406</v>
          </cell>
          <cell r="M89">
            <v>1605371</v>
          </cell>
          <cell r="N89">
            <v>234416</v>
          </cell>
          <cell r="O89">
            <v>105939</v>
          </cell>
          <cell r="P89">
            <v>149661</v>
          </cell>
          <cell r="Q89">
            <v>373106</v>
          </cell>
        </row>
        <row r="90">
          <cell r="A90">
            <v>548000</v>
          </cell>
          <cell r="B90" t="str">
            <v>PO</v>
          </cell>
          <cell r="C90">
            <v>548</v>
          </cell>
          <cell r="D90" t="str">
            <v>Other Power-Ops Generation Exp</v>
          </cell>
          <cell r="E90">
            <v>498166</v>
          </cell>
          <cell r="F90">
            <v>40578</v>
          </cell>
          <cell r="G90">
            <v>41077</v>
          </cell>
          <cell r="H90">
            <v>40188</v>
          </cell>
          <cell r="I90">
            <v>42426</v>
          </cell>
          <cell r="J90">
            <v>41383</v>
          </cell>
          <cell r="K90">
            <v>41660</v>
          </cell>
          <cell r="L90">
            <v>42090</v>
          </cell>
          <cell r="M90">
            <v>41383</v>
          </cell>
          <cell r="N90">
            <v>41963</v>
          </cell>
          <cell r="O90">
            <v>41795</v>
          </cell>
          <cell r="P90">
            <v>41660</v>
          </cell>
          <cell r="Q90">
            <v>41963</v>
          </cell>
        </row>
        <row r="91">
          <cell r="A91">
            <v>549000</v>
          </cell>
          <cell r="B91" t="str">
            <v>PO</v>
          </cell>
          <cell r="C91">
            <v>549</v>
          </cell>
          <cell r="D91" t="str">
            <v>Misc Other Power Gen Exp</v>
          </cell>
          <cell r="E91">
            <v>1077549</v>
          </cell>
          <cell r="F91">
            <v>103602</v>
          </cell>
          <cell r="G91">
            <v>90006</v>
          </cell>
          <cell r="H91">
            <v>87798</v>
          </cell>
          <cell r="I91">
            <v>85732</v>
          </cell>
          <cell r="J91">
            <v>89166</v>
          </cell>
          <cell r="K91">
            <v>92797</v>
          </cell>
          <cell r="L91">
            <v>93404</v>
          </cell>
          <cell r="M91">
            <v>88050</v>
          </cell>
          <cell r="N91">
            <v>93927</v>
          </cell>
          <cell r="O91">
            <v>80080</v>
          </cell>
          <cell r="P91">
            <v>82646</v>
          </cell>
          <cell r="Q91">
            <v>90341</v>
          </cell>
        </row>
        <row r="92">
          <cell r="A92">
            <v>551000</v>
          </cell>
          <cell r="B92" t="str">
            <v>PM</v>
          </cell>
          <cell r="C92">
            <v>551</v>
          </cell>
          <cell r="D92" t="str">
            <v>Other Pwr - Maint Supv/Engr</v>
          </cell>
          <cell r="E92">
            <v>36584</v>
          </cell>
          <cell r="F92">
            <v>3038</v>
          </cell>
          <cell r="G92">
            <v>3038</v>
          </cell>
          <cell r="H92">
            <v>3112</v>
          </cell>
          <cell r="I92">
            <v>3044</v>
          </cell>
          <cell r="J92">
            <v>3044</v>
          </cell>
          <cell r="K92">
            <v>3044</v>
          </cell>
          <cell r="L92">
            <v>3044</v>
          </cell>
          <cell r="M92">
            <v>3044</v>
          </cell>
          <cell r="N92">
            <v>3044</v>
          </cell>
          <cell r="O92">
            <v>3044</v>
          </cell>
          <cell r="P92">
            <v>3044</v>
          </cell>
          <cell r="Q92">
            <v>3044</v>
          </cell>
        </row>
        <row r="93">
          <cell r="A93">
            <v>552000</v>
          </cell>
          <cell r="B93" t="str">
            <v>PM</v>
          </cell>
          <cell r="C93">
            <v>552</v>
          </cell>
          <cell r="D93" t="str">
            <v>Other Pwr - Maint of Structure</v>
          </cell>
          <cell r="E93">
            <v>23700</v>
          </cell>
          <cell r="F93">
            <v>0</v>
          </cell>
          <cell r="G93">
            <v>0</v>
          </cell>
          <cell r="H93">
            <v>0</v>
          </cell>
          <cell r="I93">
            <v>4060</v>
          </cell>
          <cell r="J93">
            <v>4060</v>
          </cell>
          <cell r="K93">
            <v>3045</v>
          </cell>
          <cell r="L93">
            <v>4060</v>
          </cell>
          <cell r="M93">
            <v>3045</v>
          </cell>
          <cell r="N93">
            <v>3045</v>
          </cell>
          <cell r="O93">
            <v>2385</v>
          </cell>
          <cell r="P93">
            <v>0</v>
          </cell>
          <cell r="Q93">
            <v>0</v>
          </cell>
        </row>
        <row r="94">
          <cell r="A94">
            <v>553000</v>
          </cell>
          <cell r="B94" t="str">
            <v>PM</v>
          </cell>
          <cell r="C94">
            <v>553</v>
          </cell>
          <cell r="D94" t="str">
            <v>Other Pwr-Maint Genrating/Elec</v>
          </cell>
          <cell r="E94">
            <v>482483</v>
          </cell>
          <cell r="F94">
            <v>27069</v>
          </cell>
          <cell r="G94">
            <v>27238</v>
          </cell>
          <cell r="H94">
            <v>89023</v>
          </cell>
          <cell r="I94">
            <v>87545</v>
          </cell>
          <cell r="J94">
            <v>27440</v>
          </cell>
          <cell r="K94">
            <v>38507</v>
          </cell>
          <cell r="L94">
            <v>27371</v>
          </cell>
          <cell r="M94">
            <v>35770</v>
          </cell>
          <cell r="N94">
            <v>29350</v>
          </cell>
          <cell r="O94">
            <v>27875</v>
          </cell>
          <cell r="P94">
            <v>27520</v>
          </cell>
          <cell r="Q94">
            <v>37775</v>
          </cell>
        </row>
        <row r="95">
          <cell r="A95">
            <v>554000</v>
          </cell>
          <cell r="B95" t="str">
            <v>PM</v>
          </cell>
          <cell r="C95">
            <v>554</v>
          </cell>
          <cell r="D95" t="str">
            <v>Other Pwr - Maint Misc Equip</v>
          </cell>
          <cell r="E95">
            <v>36876</v>
          </cell>
          <cell r="F95">
            <v>2472</v>
          </cell>
          <cell r="G95">
            <v>2472</v>
          </cell>
          <cell r="H95">
            <v>6055</v>
          </cell>
          <cell r="I95">
            <v>2472</v>
          </cell>
          <cell r="J95">
            <v>2472</v>
          </cell>
          <cell r="K95">
            <v>2472</v>
          </cell>
          <cell r="L95">
            <v>4502</v>
          </cell>
          <cell r="M95">
            <v>2472</v>
          </cell>
          <cell r="N95">
            <v>2472</v>
          </cell>
          <cell r="O95">
            <v>4071</v>
          </cell>
          <cell r="P95">
            <v>2472</v>
          </cell>
          <cell r="Q95">
            <v>2472</v>
          </cell>
        </row>
        <row r="96">
          <cell r="A96">
            <v>555200</v>
          </cell>
          <cell r="B96" t="str">
            <v>PP</v>
          </cell>
          <cell r="C96">
            <v>555</v>
          </cell>
          <cell r="D96" t="str">
            <v>Purchased Power - Native Load</v>
          </cell>
          <cell r="E96">
            <v>50776977</v>
          </cell>
          <cell r="F96">
            <v>3005021</v>
          </cell>
          <cell r="G96">
            <v>2410477</v>
          </cell>
          <cell r="H96">
            <v>6735933</v>
          </cell>
          <cell r="I96">
            <v>10337100</v>
          </cell>
          <cell r="J96">
            <v>4020133</v>
          </cell>
          <cell r="K96">
            <v>3995191</v>
          </cell>
          <cell r="L96">
            <v>5059605</v>
          </cell>
          <cell r="M96">
            <v>4968371</v>
          </cell>
          <cell r="N96">
            <v>3248377</v>
          </cell>
          <cell r="O96">
            <v>2049104</v>
          </cell>
          <cell r="P96">
            <v>2215787</v>
          </cell>
          <cell r="Q96">
            <v>2731878</v>
          </cell>
        </row>
        <row r="97">
          <cell r="A97">
            <v>556000</v>
          </cell>
          <cell r="B97" t="str">
            <v>PO</v>
          </cell>
          <cell r="C97">
            <v>556</v>
          </cell>
          <cell r="D97" t="str">
            <v>System Control / Load Dispatch</v>
          </cell>
          <cell r="E97">
            <v>39466</v>
          </cell>
          <cell r="F97">
            <v>3188</v>
          </cell>
          <cell r="G97">
            <v>3188</v>
          </cell>
          <cell r="H97">
            <v>3309</v>
          </cell>
          <cell r="I97">
            <v>3309</v>
          </cell>
          <cell r="J97">
            <v>3309</v>
          </cell>
          <cell r="K97">
            <v>3309</v>
          </cell>
          <cell r="L97">
            <v>3309</v>
          </cell>
          <cell r="M97">
            <v>3309</v>
          </cell>
          <cell r="N97">
            <v>3309</v>
          </cell>
          <cell r="O97">
            <v>3309</v>
          </cell>
          <cell r="P97">
            <v>3309</v>
          </cell>
          <cell r="Q97">
            <v>3309</v>
          </cell>
        </row>
        <row r="98">
          <cell r="A98">
            <v>560000</v>
          </cell>
          <cell r="B98" t="str">
            <v>TO</v>
          </cell>
          <cell r="C98">
            <v>560</v>
          </cell>
          <cell r="D98" t="str">
            <v>Operation Supervision/Engineer</v>
          </cell>
          <cell r="E98">
            <v>59231</v>
          </cell>
          <cell r="F98">
            <v>5583</v>
          </cell>
          <cell r="G98">
            <v>4761</v>
          </cell>
          <cell r="H98">
            <v>4876</v>
          </cell>
          <cell r="I98">
            <v>4891</v>
          </cell>
          <cell r="J98">
            <v>4890</v>
          </cell>
          <cell r="K98">
            <v>4890</v>
          </cell>
          <cell r="L98">
            <v>4890</v>
          </cell>
          <cell r="M98">
            <v>4890</v>
          </cell>
          <cell r="N98">
            <v>4890</v>
          </cell>
          <cell r="O98">
            <v>4890</v>
          </cell>
          <cell r="P98">
            <v>4890</v>
          </cell>
          <cell r="Q98">
            <v>4890</v>
          </cell>
        </row>
        <row r="99">
          <cell r="A99">
            <v>561000</v>
          </cell>
          <cell r="B99" t="str">
            <v>TO</v>
          </cell>
          <cell r="C99">
            <v>561</v>
          </cell>
          <cell r="D99" t="str">
            <v>Load Dispatching</v>
          </cell>
          <cell r="E99">
            <v>1891531</v>
          </cell>
          <cell r="F99">
            <v>189442</v>
          </cell>
          <cell r="G99">
            <v>147755</v>
          </cell>
          <cell r="H99">
            <v>146340</v>
          </cell>
          <cell r="I99">
            <v>131073</v>
          </cell>
          <cell r="J99">
            <v>143272</v>
          </cell>
          <cell r="K99">
            <v>173525</v>
          </cell>
          <cell r="L99">
            <v>180418</v>
          </cell>
          <cell r="M99">
            <v>179474</v>
          </cell>
          <cell r="N99">
            <v>162071</v>
          </cell>
          <cell r="O99">
            <v>137661</v>
          </cell>
          <cell r="P99">
            <v>141885</v>
          </cell>
          <cell r="Q99">
            <v>158615</v>
          </cell>
        </row>
        <row r="100">
          <cell r="A100">
            <v>562000</v>
          </cell>
          <cell r="B100" t="str">
            <v>TO</v>
          </cell>
          <cell r="C100">
            <v>562</v>
          </cell>
          <cell r="D100" t="str">
            <v>Station Expenses</v>
          </cell>
          <cell r="E100">
            <v>4064</v>
          </cell>
          <cell r="F100">
            <v>349</v>
          </cell>
          <cell r="G100">
            <v>348</v>
          </cell>
          <cell r="H100">
            <v>358</v>
          </cell>
          <cell r="I100">
            <v>350</v>
          </cell>
          <cell r="J100">
            <v>343</v>
          </cell>
          <cell r="K100">
            <v>336</v>
          </cell>
          <cell r="L100">
            <v>312</v>
          </cell>
          <cell r="M100">
            <v>318</v>
          </cell>
          <cell r="N100">
            <v>332</v>
          </cell>
          <cell r="O100">
            <v>347</v>
          </cell>
          <cell r="P100">
            <v>339</v>
          </cell>
          <cell r="Q100">
            <v>332</v>
          </cell>
        </row>
        <row r="101">
          <cell r="A101">
            <v>563000</v>
          </cell>
          <cell r="B101" t="str">
            <v>TO</v>
          </cell>
          <cell r="C101">
            <v>563</v>
          </cell>
          <cell r="D101" t="str">
            <v>Overhead Line Expenses</v>
          </cell>
          <cell r="E101">
            <v>12180</v>
          </cell>
          <cell r="F101">
            <v>1015</v>
          </cell>
          <cell r="G101">
            <v>1015</v>
          </cell>
          <cell r="H101">
            <v>1015</v>
          </cell>
          <cell r="I101">
            <v>1015</v>
          </cell>
          <cell r="J101">
            <v>1015</v>
          </cell>
          <cell r="K101">
            <v>1015</v>
          </cell>
          <cell r="L101">
            <v>1015</v>
          </cell>
          <cell r="M101">
            <v>1015</v>
          </cell>
          <cell r="N101">
            <v>1015</v>
          </cell>
          <cell r="O101">
            <v>1015</v>
          </cell>
          <cell r="P101">
            <v>1015</v>
          </cell>
          <cell r="Q101">
            <v>1015</v>
          </cell>
        </row>
        <row r="102">
          <cell r="A102">
            <v>565855</v>
          </cell>
          <cell r="B102" t="str">
            <v>TO</v>
          </cell>
          <cell r="C102">
            <v>565</v>
          </cell>
          <cell r="D102" t="str">
            <v>Transmission &amp; Ancillary Services</v>
          </cell>
          <cell r="E102">
            <v>14853462</v>
          </cell>
          <cell r="F102">
            <v>1308533</v>
          </cell>
          <cell r="G102">
            <v>1093681</v>
          </cell>
          <cell r="H102">
            <v>1093833</v>
          </cell>
          <cell r="I102">
            <v>991465</v>
          </cell>
          <cell r="J102">
            <v>975343</v>
          </cell>
          <cell r="K102">
            <v>1733768</v>
          </cell>
          <cell r="L102">
            <v>1651235</v>
          </cell>
          <cell r="M102">
            <v>1423337</v>
          </cell>
          <cell r="N102">
            <v>1368427</v>
          </cell>
          <cell r="O102">
            <v>1102901</v>
          </cell>
          <cell r="P102">
            <v>995599</v>
          </cell>
          <cell r="Q102">
            <v>1115340</v>
          </cell>
        </row>
        <row r="103">
          <cell r="A103">
            <v>566000</v>
          </cell>
          <cell r="B103" t="str">
            <v>TO</v>
          </cell>
          <cell r="C103">
            <v>566</v>
          </cell>
          <cell r="D103" t="str">
            <v>Miscellaneous Transmission Exp</v>
          </cell>
          <cell r="E103">
            <v>42517</v>
          </cell>
          <cell r="F103">
            <v>13234</v>
          </cell>
          <cell r="G103">
            <v>3227</v>
          </cell>
          <cell r="H103">
            <v>3206</v>
          </cell>
          <cell r="I103">
            <v>2453</v>
          </cell>
          <cell r="J103">
            <v>2439</v>
          </cell>
          <cell r="K103">
            <v>2306</v>
          </cell>
          <cell r="L103">
            <v>3846</v>
          </cell>
          <cell r="M103">
            <v>2242</v>
          </cell>
          <cell r="N103">
            <v>2376</v>
          </cell>
          <cell r="O103">
            <v>2309</v>
          </cell>
          <cell r="P103">
            <v>2309</v>
          </cell>
          <cell r="Q103">
            <v>2570</v>
          </cell>
        </row>
        <row r="104">
          <cell r="A104">
            <v>567010</v>
          </cell>
          <cell r="B104" t="str">
            <v>TO</v>
          </cell>
          <cell r="C104">
            <v>567</v>
          </cell>
          <cell r="D104" t="str">
            <v xml:space="preserve"> Rents - Interco - CG&amp;E</v>
          </cell>
          <cell r="E104">
            <v>1933776</v>
          </cell>
          <cell r="F104">
            <v>161148</v>
          </cell>
          <cell r="G104">
            <v>161148</v>
          </cell>
          <cell r="H104">
            <v>161148</v>
          </cell>
          <cell r="I104">
            <v>161148</v>
          </cell>
          <cell r="J104">
            <v>161148</v>
          </cell>
          <cell r="K104">
            <v>161148</v>
          </cell>
          <cell r="L104">
            <v>161148</v>
          </cell>
          <cell r="M104">
            <v>161148</v>
          </cell>
          <cell r="N104">
            <v>161148</v>
          </cell>
          <cell r="O104">
            <v>161148</v>
          </cell>
          <cell r="P104">
            <v>161148</v>
          </cell>
          <cell r="Q104">
            <v>161148</v>
          </cell>
        </row>
        <row r="105">
          <cell r="A105">
            <v>568000</v>
          </cell>
          <cell r="B105" t="str">
            <v>TM</v>
          </cell>
          <cell r="C105">
            <v>568</v>
          </cell>
          <cell r="D105" t="str">
            <v>Maintenance Superv/Engineeri</v>
          </cell>
          <cell r="E105">
            <v>79147</v>
          </cell>
          <cell r="F105">
            <v>6461</v>
          </cell>
          <cell r="G105">
            <v>6421</v>
          </cell>
          <cell r="H105">
            <v>6564</v>
          </cell>
          <cell r="I105">
            <v>6601</v>
          </cell>
          <cell r="J105">
            <v>6660</v>
          </cell>
          <cell r="K105">
            <v>6640</v>
          </cell>
          <cell r="L105">
            <v>6620</v>
          </cell>
          <cell r="M105">
            <v>6660</v>
          </cell>
          <cell r="N105">
            <v>6620</v>
          </cell>
          <cell r="O105">
            <v>6640</v>
          </cell>
          <cell r="P105">
            <v>6640</v>
          </cell>
          <cell r="Q105">
            <v>6620</v>
          </cell>
        </row>
        <row r="106">
          <cell r="A106">
            <v>569000</v>
          </cell>
          <cell r="B106" t="str">
            <v>TM</v>
          </cell>
          <cell r="C106">
            <v>569</v>
          </cell>
          <cell r="D106" t="str">
            <v>Maintenance of Structures</v>
          </cell>
          <cell r="E106">
            <v>59045</v>
          </cell>
          <cell r="F106">
            <v>4728</v>
          </cell>
          <cell r="G106">
            <v>5201</v>
          </cell>
          <cell r="H106">
            <v>4522</v>
          </cell>
          <cell r="I106">
            <v>5357</v>
          </cell>
          <cell r="J106">
            <v>4659</v>
          </cell>
          <cell r="K106">
            <v>4870</v>
          </cell>
          <cell r="L106">
            <v>5103</v>
          </cell>
          <cell r="M106">
            <v>4659</v>
          </cell>
          <cell r="N106">
            <v>5103</v>
          </cell>
          <cell r="O106">
            <v>4870</v>
          </cell>
          <cell r="P106">
            <v>4870</v>
          </cell>
          <cell r="Q106">
            <v>5103</v>
          </cell>
        </row>
        <row r="107">
          <cell r="A107">
            <v>570000</v>
          </cell>
          <cell r="B107" t="str">
            <v>TM</v>
          </cell>
          <cell r="C107">
            <v>570</v>
          </cell>
          <cell r="D107" t="str">
            <v>Maint Of Station Equipment</v>
          </cell>
          <cell r="E107">
            <v>8340</v>
          </cell>
          <cell r="F107">
            <v>692</v>
          </cell>
          <cell r="G107">
            <v>692</v>
          </cell>
          <cell r="H107">
            <v>692</v>
          </cell>
          <cell r="I107">
            <v>696</v>
          </cell>
          <cell r="J107">
            <v>696</v>
          </cell>
          <cell r="K107">
            <v>696</v>
          </cell>
          <cell r="L107">
            <v>696</v>
          </cell>
          <cell r="M107">
            <v>696</v>
          </cell>
          <cell r="N107">
            <v>696</v>
          </cell>
          <cell r="O107">
            <v>696</v>
          </cell>
          <cell r="P107">
            <v>696</v>
          </cell>
          <cell r="Q107">
            <v>696</v>
          </cell>
        </row>
        <row r="108">
          <cell r="A108">
            <v>571000</v>
          </cell>
          <cell r="B108" t="str">
            <v>TM</v>
          </cell>
          <cell r="C108">
            <v>571</v>
          </cell>
          <cell r="D108" t="str">
            <v>Maintenance Of Overhead Lines</v>
          </cell>
          <cell r="E108">
            <v>806712</v>
          </cell>
          <cell r="F108">
            <v>67166</v>
          </cell>
          <cell r="G108">
            <v>67547</v>
          </cell>
          <cell r="H108">
            <v>66677</v>
          </cell>
          <cell r="I108">
            <v>67801</v>
          </cell>
          <cell r="J108">
            <v>66859</v>
          </cell>
          <cell r="K108">
            <v>67144</v>
          </cell>
          <cell r="L108">
            <v>67457</v>
          </cell>
          <cell r="M108">
            <v>66859</v>
          </cell>
          <cell r="N108">
            <v>67457</v>
          </cell>
          <cell r="O108">
            <v>67144</v>
          </cell>
          <cell r="P108">
            <v>67144</v>
          </cell>
          <cell r="Q108">
            <v>67457</v>
          </cell>
        </row>
        <row r="109">
          <cell r="A109">
            <v>580000</v>
          </cell>
          <cell r="B109" t="str">
            <v>DO</v>
          </cell>
          <cell r="C109">
            <v>580</v>
          </cell>
          <cell r="D109" t="str">
            <v>Ops Supv/Engr - Distr Sys</v>
          </cell>
          <cell r="E109">
            <v>429530</v>
          </cell>
          <cell r="F109">
            <v>35679</v>
          </cell>
          <cell r="G109">
            <v>35546</v>
          </cell>
          <cell r="H109">
            <v>35419</v>
          </cell>
          <cell r="I109">
            <v>36422</v>
          </cell>
          <cell r="J109">
            <v>35481</v>
          </cell>
          <cell r="K109">
            <v>35760</v>
          </cell>
          <cell r="L109">
            <v>36074</v>
          </cell>
          <cell r="M109">
            <v>35481</v>
          </cell>
          <cell r="N109">
            <v>36074</v>
          </cell>
          <cell r="O109">
            <v>35760</v>
          </cell>
          <cell r="P109">
            <v>35760</v>
          </cell>
          <cell r="Q109">
            <v>36074</v>
          </cell>
        </row>
        <row r="110">
          <cell r="A110">
            <v>582000</v>
          </cell>
          <cell r="B110" t="str">
            <v>DO</v>
          </cell>
          <cell r="C110">
            <v>582</v>
          </cell>
          <cell r="D110" t="str">
            <v>Station Exp-Distribution Sys</v>
          </cell>
          <cell r="E110">
            <v>53542</v>
          </cell>
          <cell r="F110">
            <v>4430</v>
          </cell>
          <cell r="G110">
            <v>4410</v>
          </cell>
          <cell r="H110">
            <v>4439</v>
          </cell>
          <cell r="I110">
            <v>4457</v>
          </cell>
          <cell r="J110">
            <v>4487</v>
          </cell>
          <cell r="K110">
            <v>4477</v>
          </cell>
          <cell r="L110">
            <v>4467</v>
          </cell>
          <cell r="M110">
            <v>4487</v>
          </cell>
          <cell r="N110">
            <v>4467</v>
          </cell>
          <cell r="O110">
            <v>4477</v>
          </cell>
          <cell r="P110">
            <v>4477</v>
          </cell>
          <cell r="Q110">
            <v>4467</v>
          </cell>
        </row>
        <row r="111">
          <cell r="A111">
            <v>583000</v>
          </cell>
          <cell r="B111" t="str">
            <v>DO</v>
          </cell>
          <cell r="C111">
            <v>583</v>
          </cell>
          <cell r="D111" t="str">
            <v>Ovhd Line Exp-Distribution Sys</v>
          </cell>
          <cell r="E111">
            <v>508240</v>
          </cell>
          <cell r="F111">
            <v>41237</v>
          </cell>
          <cell r="G111">
            <v>43352</v>
          </cell>
          <cell r="H111">
            <v>40816</v>
          </cell>
          <cell r="I111">
            <v>45014</v>
          </cell>
          <cell r="J111">
            <v>41982</v>
          </cell>
          <cell r="K111">
            <v>42838</v>
          </cell>
          <cell r="L111">
            <v>42745</v>
          </cell>
          <cell r="M111">
            <v>41157</v>
          </cell>
          <cell r="N111">
            <v>42333</v>
          </cell>
          <cell r="O111">
            <v>42424</v>
          </cell>
          <cell r="P111">
            <v>41599</v>
          </cell>
          <cell r="Q111">
            <v>42743</v>
          </cell>
        </row>
        <row r="112">
          <cell r="A112">
            <v>584000</v>
          </cell>
          <cell r="B112" t="str">
            <v>DO</v>
          </cell>
          <cell r="C112">
            <v>584</v>
          </cell>
          <cell r="D112" t="str">
            <v>UG Line Exp - Distribution Sys</v>
          </cell>
          <cell r="E112">
            <v>147609</v>
          </cell>
          <cell r="F112">
            <v>11984</v>
          </cell>
          <cell r="G112">
            <v>12252</v>
          </cell>
          <cell r="H112">
            <v>12237</v>
          </cell>
          <cell r="I112">
            <v>13319</v>
          </cell>
          <cell r="J112">
            <v>12871</v>
          </cell>
          <cell r="K112">
            <v>12965</v>
          </cell>
          <cell r="L112">
            <v>12019</v>
          </cell>
          <cell r="M112">
            <v>12060</v>
          </cell>
          <cell r="N112">
            <v>11607</v>
          </cell>
          <cell r="O112">
            <v>12551</v>
          </cell>
          <cell r="P112">
            <v>11726</v>
          </cell>
          <cell r="Q112">
            <v>12018</v>
          </cell>
        </row>
        <row r="113">
          <cell r="A113">
            <v>586000</v>
          </cell>
          <cell r="B113" t="str">
            <v>DO</v>
          </cell>
          <cell r="C113">
            <v>586</v>
          </cell>
          <cell r="D113" t="str">
            <v>Meter Expenses</v>
          </cell>
          <cell r="E113">
            <v>270352</v>
          </cell>
          <cell r="F113">
            <v>20374</v>
          </cell>
          <cell r="G113">
            <v>27672</v>
          </cell>
          <cell r="H113">
            <v>16209</v>
          </cell>
          <cell r="I113">
            <v>28191</v>
          </cell>
          <cell r="J113">
            <v>18378</v>
          </cell>
          <cell r="K113">
            <v>21263</v>
          </cell>
          <cell r="L113">
            <v>13998</v>
          </cell>
          <cell r="M113">
            <v>28618</v>
          </cell>
          <cell r="N113">
            <v>22374</v>
          </cell>
          <cell r="O113">
            <v>26288</v>
          </cell>
          <cell r="P113">
            <v>22938</v>
          </cell>
          <cell r="Q113">
            <v>24049</v>
          </cell>
        </row>
        <row r="114">
          <cell r="A114">
            <v>587000</v>
          </cell>
          <cell r="B114" t="str">
            <v>DO</v>
          </cell>
          <cell r="C114">
            <v>587</v>
          </cell>
          <cell r="D114" t="str">
            <v>Customer Installations Expense</v>
          </cell>
          <cell r="E114">
            <v>235900</v>
          </cell>
          <cell r="F114">
            <v>28338</v>
          </cell>
          <cell r="G114">
            <v>19700</v>
          </cell>
          <cell r="H114">
            <v>17629</v>
          </cell>
          <cell r="I114">
            <v>19915</v>
          </cell>
          <cell r="J114">
            <v>17933</v>
          </cell>
          <cell r="K114">
            <v>18703</v>
          </cell>
          <cell r="L114">
            <v>19408</v>
          </cell>
          <cell r="M114">
            <v>18052</v>
          </cell>
          <cell r="N114">
            <v>19408</v>
          </cell>
          <cell r="O114">
            <v>18703</v>
          </cell>
          <cell r="P114">
            <v>18703</v>
          </cell>
          <cell r="Q114">
            <v>19408</v>
          </cell>
        </row>
        <row r="115">
          <cell r="A115">
            <v>588000</v>
          </cell>
          <cell r="B115" t="str">
            <v>DO</v>
          </cell>
          <cell r="C115">
            <v>588</v>
          </cell>
          <cell r="D115" t="str">
            <v>Miscellaneous Distribution Exp</v>
          </cell>
          <cell r="E115">
            <v>289614</v>
          </cell>
          <cell r="F115">
            <v>29674</v>
          </cell>
          <cell r="G115">
            <v>24022</v>
          </cell>
          <cell r="H115">
            <v>23906</v>
          </cell>
          <cell r="I115">
            <v>23957</v>
          </cell>
          <cell r="J115">
            <v>23301</v>
          </cell>
          <cell r="K115">
            <v>23527</v>
          </cell>
          <cell r="L115">
            <v>24045</v>
          </cell>
          <cell r="M115">
            <v>23116</v>
          </cell>
          <cell r="N115">
            <v>23677</v>
          </cell>
          <cell r="O115">
            <v>23367</v>
          </cell>
          <cell r="P115">
            <v>23367</v>
          </cell>
          <cell r="Q115">
            <v>23655</v>
          </cell>
        </row>
        <row r="116">
          <cell r="A116">
            <v>590000</v>
          </cell>
          <cell r="B116" t="str">
            <v>DM</v>
          </cell>
          <cell r="C116">
            <v>590</v>
          </cell>
          <cell r="D116" t="str">
            <v>Maint Supv/Engr-Dist Sys</v>
          </cell>
          <cell r="E116">
            <v>315690</v>
          </cell>
          <cell r="F116">
            <v>25513</v>
          </cell>
          <cell r="G116">
            <v>26129</v>
          </cell>
          <cell r="H116">
            <v>25957</v>
          </cell>
          <cell r="I116">
            <v>26989</v>
          </cell>
          <cell r="J116">
            <v>26072</v>
          </cell>
          <cell r="K116">
            <v>26341</v>
          </cell>
          <cell r="L116">
            <v>26645</v>
          </cell>
          <cell r="M116">
            <v>26072</v>
          </cell>
          <cell r="N116">
            <v>26645</v>
          </cell>
          <cell r="O116">
            <v>26341</v>
          </cell>
          <cell r="P116">
            <v>26341</v>
          </cell>
          <cell r="Q116">
            <v>26645</v>
          </cell>
        </row>
        <row r="117">
          <cell r="A117">
            <v>592000</v>
          </cell>
          <cell r="B117" t="str">
            <v>DM</v>
          </cell>
          <cell r="C117">
            <v>592</v>
          </cell>
          <cell r="D117" t="str">
            <v>Maint Of Station Equipment</v>
          </cell>
          <cell r="E117">
            <v>51171</v>
          </cell>
          <cell r="F117">
            <v>4198</v>
          </cell>
          <cell r="G117">
            <v>4162</v>
          </cell>
          <cell r="H117">
            <v>4218</v>
          </cell>
          <cell r="I117">
            <v>4259</v>
          </cell>
          <cell r="J117">
            <v>4312</v>
          </cell>
          <cell r="K117">
            <v>4294</v>
          </cell>
          <cell r="L117">
            <v>4276</v>
          </cell>
          <cell r="M117">
            <v>4312</v>
          </cell>
          <cell r="N117">
            <v>4276</v>
          </cell>
          <cell r="O117">
            <v>4294</v>
          </cell>
          <cell r="P117">
            <v>4294</v>
          </cell>
          <cell r="Q117">
            <v>4276</v>
          </cell>
        </row>
        <row r="118">
          <cell r="A118">
            <v>593000</v>
          </cell>
          <cell r="B118" t="str">
            <v>DM</v>
          </cell>
          <cell r="C118">
            <v>593</v>
          </cell>
          <cell r="D118" t="str">
            <v>Maintenance Of Overhead Lines</v>
          </cell>
          <cell r="E118">
            <v>3929706</v>
          </cell>
          <cell r="F118">
            <v>324126</v>
          </cell>
          <cell r="G118">
            <v>332393</v>
          </cell>
          <cell r="H118">
            <v>320510</v>
          </cell>
          <cell r="I118">
            <v>335133</v>
          </cell>
          <cell r="J118">
            <v>322885</v>
          </cell>
          <cell r="K118">
            <v>326593</v>
          </cell>
          <cell r="L118">
            <v>330665</v>
          </cell>
          <cell r="M118">
            <v>322885</v>
          </cell>
          <cell r="N118">
            <v>330665</v>
          </cell>
          <cell r="O118">
            <v>326593</v>
          </cell>
          <cell r="P118">
            <v>326593</v>
          </cell>
          <cell r="Q118">
            <v>330665</v>
          </cell>
        </row>
        <row r="119">
          <cell r="A119">
            <v>594000</v>
          </cell>
          <cell r="B119" t="str">
            <v>DM</v>
          </cell>
          <cell r="C119">
            <v>594</v>
          </cell>
          <cell r="D119" t="str">
            <v>Maint Of Underground Line</v>
          </cell>
          <cell r="E119">
            <v>192300</v>
          </cell>
          <cell r="F119">
            <v>15510</v>
          </cell>
          <cell r="G119">
            <v>16782</v>
          </cell>
          <cell r="H119">
            <v>14954</v>
          </cell>
          <cell r="I119">
            <v>17203</v>
          </cell>
          <cell r="J119">
            <v>15318</v>
          </cell>
          <cell r="K119">
            <v>15889</v>
          </cell>
          <cell r="L119">
            <v>16516</v>
          </cell>
          <cell r="M119">
            <v>15318</v>
          </cell>
          <cell r="N119">
            <v>16516</v>
          </cell>
          <cell r="O119">
            <v>15889</v>
          </cell>
          <cell r="P119">
            <v>15889</v>
          </cell>
          <cell r="Q119">
            <v>16516</v>
          </cell>
        </row>
        <row r="120">
          <cell r="A120">
            <v>595000</v>
          </cell>
          <cell r="B120" t="str">
            <v>DM</v>
          </cell>
          <cell r="C120">
            <v>595</v>
          </cell>
          <cell r="D120" t="str">
            <v>Maint Of Line Transformers</v>
          </cell>
          <cell r="E120">
            <v>79636</v>
          </cell>
          <cell r="F120">
            <v>6379</v>
          </cell>
          <cell r="G120">
            <v>7015</v>
          </cell>
          <cell r="H120">
            <v>6101</v>
          </cell>
          <cell r="I120">
            <v>7225</v>
          </cell>
          <cell r="J120">
            <v>6283</v>
          </cell>
          <cell r="K120">
            <v>6568</v>
          </cell>
          <cell r="L120">
            <v>6882</v>
          </cell>
          <cell r="M120">
            <v>6283</v>
          </cell>
          <cell r="N120">
            <v>6882</v>
          </cell>
          <cell r="O120">
            <v>6568</v>
          </cell>
          <cell r="P120">
            <v>6568</v>
          </cell>
          <cell r="Q120">
            <v>6882</v>
          </cell>
        </row>
        <row r="121">
          <cell r="A121">
            <v>597000</v>
          </cell>
          <cell r="B121" t="str">
            <v>DM</v>
          </cell>
          <cell r="C121">
            <v>597</v>
          </cell>
          <cell r="D121" t="str">
            <v>Maintenance Of Meters</v>
          </cell>
          <cell r="E121">
            <v>165418</v>
          </cell>
          <cell r="F121">
            <v>13444</v>
          </cell>
          <cell r="G121">
            <v>14040</v>
          </cell>
          <cell r="H121">
            <v>13186</v>
          </cell>
          <cell r="I121">
            <v>14263</v>
          </cell>
          <cell r="J121">
            <v>13457</v>
          </cell>
          <cell r="K121">
            <v>13775</v>
          </cell>
          <cell r="L121">
            <v>14066</v>
          </cell>
          <cell r="M121">
            <v>13505</v>
          </cell>
          <cell r="N121">
            <v>14066</v>
          </cell>
          <cell r="O121">
            <v>13775</v>
          </cell>
          <cell r="P121">
            <v>13775</v>
          </cell>
          <cell r="Q121">
            <v>14066</v>
          </cell>
        </row>
        <row r="122">
          <cell r="A122">
            <v>598000</v>
          </cell>
          <cell r="B122" t="str">
            <v>DM</v>
          </cell>
          <cell r="C122">
            <v>598</v>
          </cell>
          <cell r="D122" t="str">
            <v>Maint Misc Distribution Plant</v>
          </cell>
          <cell r="E122">
            <v>24516</v>
          </cell>
          <cell r="F122">
            <v>2043</v>
          </cell>
          <cell r="G122">
            <v>2043</v>
          </cell>
          <cell r="H122">
            <v>2043</v>
          </cell>
          <cell r="I122">
            <v>2043</v>
          </cell>
          <cell r="J122">
            <v>2043</v>
          </cell>
          <cell r="K122">
            <v>2043</v>
          </cell>
          <cell r="L122">
            <v>2043</v>
          </cell>
          <cell r="M122">
            <v>2043</v>
          </cell>
          <cell r="N122">
            <v>2043</v>
          </cell>
          <cell r="O122">
            <v>2043</v>
          </cell>
          <cell r="P122">
            <v>2043</v>
          </cell>
          <cell r="Q122">
            <v>2043</v>
          </cell>
        </row>
        <row r="123">
          <cell r="A123">
            <v>901000</v>
          </cell>
          <cell r="B123" t="str">
            <v>AGO</v>
          </cell>
          <cell r="C123">
            <v>901</v>
          </cell>
          <cell r="D123" t="str">
            <v>Supv Cust Bill / Collect</v>
          </cell>
          <cell r="E123">
            <v>54326</v>
          </cell>
          <cell r="F123">
            <v>6773</v>
          </cell>
          <cell r="G123">
            <v>4259</v>
          </cell>
          <cell r="H123">
            <v>4398</v>
          </cell>
          <cell r="I123">
            <v>4500</v>
          </cell>
          <cell r="J123">
            <v>4339</v>
          </cell>
          <cell r="K123">
            <v>4338</v>
          </cell>
          <cell r="L123">
            <v>4206</v>
          </cell>
          <cell r="M123">
            <v>4237</v>
          </cell>
          <cell r="N123">
            <v>4290</v>
          </cell>
          <cell r="O123">
            <v>4363</v>
          </cell>
          <cell r="P123">
            <v>4329</v>
          </cell>
          <cell r="Q123">
            <v>4294</v>
          </cell>
        </row>
        <row r="124">
          <cell r="A124">
            <v>902000</v>
          </cell>
          <cell r="B124" t="str">
            <v>AGO</v>
          </cell>
          <cell r="C124">
            <v>902</v>
          </cell>
          <cell r="D124" t="str">
            <v>Meter Reading</v>
          </cell>
          <cell r="E124">
            <v>1067382</v>
          </cell>
          <cell r="F124">
            <v>92363</v>
          </cell>
          <cell r="G124">
            <v>90762</v>
          </cell>
          <cell r="H124">
            <v>90614</v>
          </cell>
          <cell r="I124">
            <v>90778</v>
          </cell>
          <cell r="J124">
            <v>88728</v>
          </cell>
          <cell r="K124">
            <v>87000</v>
          </cell>
          <cell r="L124">
            <v>82207</v>
          </cell>
          <cell r="M124">
            <v>82741</v>
          </cell>
          <cell r="N124">
            <v>86929</v>
          </cell>
          <cell r="O124">
            <v>90609</v>
          </cell>
          <cell r="P124">
            <v>97677</v>
          </cell>
          <cell r="Q124">
            <v>86974</v>
          </cell>
        </row>
        <row r="125">
          <cell r="A125">
            <v>903000</v>
          </cell>
          <cell r="B125" t="str">
            <v>AGO</v>
          </cell>
          <cell r="C125">
            <v>903</v>
          </cell>
          <cell r="D125" t="str">
            <v>Cust Rec/Coll - Mrkt Ops</v>
          </cell>
          <cell r="E125">
            <v>3670030</v>
          </cell>
          <cell r="F125">
            <v>309388</v>
          </cell>
          <cell r="G125">
            <v>308246</v>
          </cell>
          <cell r="H125">
            <v>311511</v>
          </cell>
          <cell r="I125">
            <v>315009</v>
          </cell>
          <cell r="J125">
            <v>296242</v>
          </cell>
          <cell r="K125">
            <v>303982</v>
          </cell>
          <cell r="L125">
            <v>304968</v>
          </cell>
          <cell r="M125">
            <v>297350</v>
          </cell>
          <cell r="N125">
            <v>308542</v>
          </cell>
          <cell r="O125">
            <v>304494</v>
          </cell>
          <cell r="P125">
            <v>299747</v>
          </cell>
          <cell r="Q125">
            <v>310551</v>
          </cell>
        </row>
        <row r="126">
          <cell r="A126">
            <v>904002</v>
          </cell>
          <cell r="B126" t="str">
            <v>AGO</v>
          </cell>
          <cell r="C126">
            <v>904</v>
          </cell>
          <cell r="D126" t="str">
            <v>Cust Acctg-Loss On Sale-A/R</v>
          </cell>
          <cell r="E126">
            <v>3157234</v>
          </cell>
          <cell r="F126">
            <v>513008</v>
          </cell>
          <cell r="G126">
            <v>357036</v>
          </cell>
          <cell r="H126">
            <v>251496</v>
          </cell>
          <cell r="I126">
            <v>152088</v>
          </cell>
          <cell r="J126">
            <v>107231</v>
          </cell>
          <cell r="K126">
            <v>162917</v>
          </cell>
          <cell r="L126">
            <v>209461</v>
          </cell>
          <cell r="M126">
            <v>215925</v>
          </cell>
          <cell r="N126">
            <v>190260</v>
          </cell>
          <cell r="O126">
            <v>205643</v>
          </cell>
          <cell r="P126">
            <v>306393</v>
          </cell>
          <cell r="Q126">
            <v>485776</v>
          </cell>
        </row>
        <row r="127">
          <cell r="A127">
            <v>908000</v>
          </cell>
          <cell r="B127" t="str">
            <v>AGO</v>
          </cell>
          <cell r="C127">
            <v>908</v>
          </cell>
          <cell r="D127" t="str">
            <v>Corporate Planning Cust Asst</v>
          </cell>
          <cell r="E127">
            <v>72746</v>
          </cell>
          <cell r="F127">
            <v>6003</v>
          </cell>
          <cell r="G127">
            <v>6373</v>
          </cell>
          <cell r="H127">
            <v>5622</v>
          </cell>
          <cell r="I127">
            <v>6542</v>
          </cell>
          <cell r="J127">
            <v>5746</v>
          </cell>
          <cell r="K127">
            <v>5987</v>
          </cell>
          <cell r="L127">
            <v>6251</v>
          </cell>
          <cell r="M127">
            <v>5746</v>
          </cell>
          <cell r="N127">
            <v>6251</v>
          </cell>
          <cell r="O127">
            <v>5987</v>
          </cell>
          <cell r="P127">
            <v>5987</v>
          </cell>
          <cell r="Q127">
            <v>6251</v>
          </cell>
        </row>
        <row r="128">
          <cell r="A128">
            <v>909000</v>
          </cell>
          <cell r="B128" t="str">
            <v>AGO</v>
          </cell>
          <cell r="C128">
            <v>909</v>
          </cell>
          <cell r="D128" t="str">
            <v>Info/Instr Advs-Cmty Affair</v>
          </cell>
          <cell r="E128">
            <v>107067</v>
          </cell>
          <cell r="F128">
            <v>13109</v>
          </cell>
          <cell r="G128">
            <v>13109</v>
          </cell>
          <cell r="H128">
            <v>13109</v>
          </cell>
          <cell r="I128">
            <v>13109</v>
          </cell>
          <cell r="J128">
            <v>6047</v>
          </cell>
          <cell r="K128">
            <v>7762</v>
          </cell>
          <cell r="L128">
            <v>6047</v>
          </cell>
          <cell r="M128">
            <v>6047</v>
          </cell>
          <cell r="N128">
            <v>6047</v>
          </cell>
          <cell r="O128">
            <v>6047</v>
          </cell>
          <cell r="P128">
            <v>6047</v>
          </cell>
          <cell r="Q128">
            <v>10587</v>
          </cell>
        </row>
        <row r="129">
          <cell r="A129">
            <v>910000</v>
          </cell>
          <cell r="B129" t="str">
            <v>AGO</v>
          </cell>
          <cell r="C129">
            <v>910</v>
          </cell>
          <cell r="D129" t="str">
            <v>Misc Cust Serv And Info</v>
          </cell>
          <cell r="E129">
            <v>499355</v>
          </cell>
          <cell r="F129">
            <v>44969</v>
          </cell>
          <cell r="G129">
            <v>37119</v>
          </cell>
          <cell r="H129">
            <v>40451</v>
          </cell>
          <cell r="I129">
            <v>37800</v>
          </cell>
          <cell r="J129">
            <v>45296</v>
          </cell>
          <cell r="K129">
            <v>38889</v>
          </cell>
          <cell r="L129">
            <v>37160</v>
          </cell>
          <cell r="M129">
            <v>38044</v>
          </cell>
          <cell r="N129">
            <v>38785</v>
          </cell>
          <cell r="O129">
            <v>44812</v>
          </cell>
          <cell r="P129">
            <v>46353</v>
          </cell>
          <cell r="Q129">
            <v>49677</v>
          </cell>
        </row>
        <row r="130">
          <cell r="A130">
            <v>913000</v>
          </cell>
          <cell r="B130" t="str">
            <v>AGO</v>
          </cell>
          <cell r="C130">
            <v>913</v>
          </cell>
          <cell r="D130" t="str">
            <v>Advs Exp-Mrkting/Cust Reltns</v>
          </cell>
          <cell r="E130">
            <v>3204</v>
          </cell>
          <cell r="F130">
            <v>267</v>
          </cell>
          <cell r="G130">
            <v>267</v>
          </cell>
          <cell r="H130">
            <v>267</v>
          </cell>
          <cell r="I130">
            <v>267</v>
          </cell>
          <cell r="J130">
            <v>267</v>
          </cell>
          <cell r="K130">
            <v>267</v>
          </cell>
          <cell r="L130">
            <v>267</v>
          </cell>
          <cell r="M130">
            <v>267</v>
          </cell>
          <cell r="N130">
            <v>267</v>
          </cell>
          <cell r="O130">
            <v>267</v>
          </cell>
          <cell r="P130">
            <v>267</v>
          </cell>
          <cell r="Q130">
            <v>267</v>
          </cell>
        </row>
        <row r="131">
          <cell r="A131">
            <v>916000</v>
          </cell>
          <cell r="B131" t="str">
            <v>AGO</v>
          </cell>
          <cell r="C131">
            <v>916</v>
          </cell>
          <cell r="D131" t="str">
            <v>Miscellaneous Sales Exps</v>
          </cell>
          <cell r="E131">
            <v>2020000</v>
          </cell>
          <cell r="F131">
            <v>224000</v>
          </cell>
          <cell r="G131">
            <v>198000</v>
          </cell>
          <cell r="H131">
            <v>171000</v>
          </cell>
          <cell r="I131">
            <v>136000</v>
          </cell>
          <cell r="J131">
            <v>117000</v>
          </cell>
          <cell r="K131">
            <v>145000</v>
          </cell>
          <cell r="L131">
            <v>196000</v>
          </cell>
          <cell r="M131">
            <v>207000</v>
          </cell>
          <cell r="N131">
            <v>184000</v>
          </cell>
          <cell r="O131">
            <v>125000</v>
          </cell>
          <cell r="P131">
            <v>132000</v>
          </cell>
          <cell r="Q131">
            <v>185000</v>
          </cell>
        </row>
        <row r="132">
          <cell r="A132">
            <v>920000</v>
          </cell>
          <cell r="B132" t="str">
            <v>AGO</v>
          </cell>
          <cell r="C132">
            <v>920</v>
          </cell>
          <cell r="D132" t="str">
            <v>A/G Labor</v>
          </cell>
          <cell r="E132">
            <v>8524058</v>
          </cell>
          <cell r="F132">
            <v>757766</v>
          </cell>
          <cell r="G132">
            <v>709510</v>
          </cell>
          <cell r="H132">
            <v>700255</v>
          </cell>
          <cell r="I132">
            <v>748510</v>
          </cell>
          <cell r="J132">
            <v>690941</v>
          </cell>
          <cell r="K132">
            <v>696049</v>
          </cell>
          <cell r="L132">
            <v>718745</v>
          </cell>
          <cell r="M132">
            <v>677432</v>
          </cell>
          <cell r="N132">
            <v>703161</v>
          </cell>
          <cell r="O132">
            <v>732428</v>
          </cell>
          <cell r="P132">
            <v>700159</v>
          </cell>
          <cell r="Q132">
            <v>689102</v>
          </cell>
        </row>
        <row r="133">
          <cell r="A133">
            <v>920450</v>
          </cell>
          <cell r="B133" t="str">
            <v>AGO</v>
          </cell>
          <cell r="C133">
            <v>920</v>
          </cell>
          <cell r="D133" t="str">
            <v>A/G Labor - Elec -Billed DPL</v>
          </cell>
          <cell r="E133">
            <v>-244740</v>
          </cell>
          <cell r="F133">
            <v>-20395</v>
          </cell>
          <cell r="G133">
            <v>-20395</v>
          </cell>
          <cell r="H133">
            <v>-20395</v>
          </cell>
          <cell r="I133">
            <v>-20395</v>
          </cell>
          <cell r="J133">
            <v>-20395</v>
          </cell>
          <cell r="K133">
            <v>-20395</v>
          </cell>
          <cell r="L133">
            <v>-20395</v>
          </cell>
          <cell r="M133">
            <v>-20395</v>
          </cell>
          <cell r="N133">
            <v>-20395</v>
          </cell>
          <cell r="O133">
            <v>-20395</v>
          </cell>
          <cell r="P133">
            <v>-20395</v>
          </cell>
          <cell r="Q133">
            <v>-20395</v>
          </cell>
        </row>
        <row r="134">
          <cell r="A134">
            <v>921000</v>
          </cell>
          <cell r="B134" t="str">
            <v>AGO</v>
          </cell>
          <cell r="C134">
            <v>921</v>
          </cell>
          <cell r="D134" t="str">
            <v>A/G Office Supplies and Exp</v>
          </cell>
          <cell r="E134">
            <v>2646281</v>
          </cell>
          <cell r="F134">
            <v>327420</v>
          </cell>
          <cell r="G134">
            <v>218319</v>
          </cell>
          <cell r="H134">
            <v>249147</v>
          </cell>
          <cell r="I134">
            <v>211581</v>
          </cell>
          <cell r="J134">
            <v>210160</v>
          </cell>
          <cell r="K134">
            <v>230698</v>
          </cell>
          <cell r="L134">
            <v>202252</v>
          </cell>
          <cell r="M134">
            <v>202836</v>
          </cell>
          <cell r="N134">
            <v>220659</v>
          </cell>
          <cell r="O134">
            <v>202337</v>
          </cell>
          <cell r="P134">
            <v>206499</v>
          </cell>
          <cell r="Q134">
            <v>164373</v>
          </cell>
        </row>
        <row r="135">
          <cell r="A135">
            <v>921450</v>
          </cell>
          <cell r="B135" t="str">
            <v>AGO</v>
          </cell>
          <cell r="C135">
            <v>921</v>
          </cell>
          <cell r="D135" t="str">
            <v>A/G Mat/Exp-Elec -Billed DPL</v>
          </cell>
          <cell r="E135">
            <v>-115428</v>
          </cell>
          <cell r="F135">
            <v>-9619</v>
          </cell>
          <cell r="G135">
            <v>-9619</v>
          </cell>
          <cell r="H135">
            <v>-9619</v>
          </cell>
          <cell r="I135">
            <v>-9619</v>
          </cell>
          <cell r="J135">
            <v>-9619</v>
          </cell>
          <cell r="K135">
            <v>-9619</v>
          </cell>
          <cell r="L135">
            <v>-9619</v>
          </cell>
          <cell r="M135">
            <v>-9619</v>
          </cell>
          <cell r="N135">
            <v>-9619</v>
          </cell>
          <cell r="O135">
            <v>-9619</v>
          </cell>
          <cell r="P135">
            <v>-9619</v>
          </cell>
          <cell r="Q135">
            <v>-9619</v>
          </cell>
        </row>
        <row r="136">
          <cell r="A136">
            <v>923000</v>
          </cell>
          <cell r="B136" t="str">
            <v>AGO</v>
          </cell>
          <cell r="C136">
            <v>923</v>
          </cell>
          <cell r="D136" t="str">
            <v>Outside Services</v>
          </cell>
          <cell r="E136">
            <v>1894366</v>
          </cell>
          <cell r="F136">
            <v>175304</v>
          </cell>
          <cell r="G136">
            <v>175304</v>
          </cell>
          <cell r="H136">
            <v>175304</v>
          </cell>
          <cell r="I136">
            <v>176868</v>
          </cell>
          <cell r="J136">
            <v>175304</v>
          </cell>
          <cell r="K136">
            <v>175304</v>
          </cell>
          <cell r="L136">
            <v>140163</v>
          </cell>
          <cell r="M136">
            <v>140163</v>
          </cell>
          <cell r="N136">
            <v>140163</v>
          </cell>
          <cell r="O136">
            <v>140163</v>
          </cell>
          <cell r="P136">
            <v>140163</v>
          </cell>
          <cell r="Q136">
            <v>140163</v>
          </cell>
        </row>
        <row r="137">
          <cell r="A137">
            <v>925000</v>
          </cell>
          <cell r="B137" t="str">
            <v>AGO</v>
          </cell>
          <cell r="C137">
            <v>925</v>
          </cell>
          <cell r="D137" t="str">
            <v>Injuries and Damages</v>
          </cell>
          <cell r="E137">
            <v>680058</v>
          </cell>
          <cell r="F137">
            <v>56672</v>
          </cell>
          <cell r="G137">
            <v>56671</v>
          </cell>
          <cell r="H137">
            <v>56672</v>
          </cell>
          <cell r="I137">
            <v>56671</v>
          </cell>
          <cell r="J137">
            <v>56672</v>
          </cell>
          <cell r="K137">
            <v>56671</v>
          </cell>
          <cell r="L137">
            <v>56672</v>
          </cell>
          <cell r="M137">
            <v>56671</v>
          </cell>
          <cell r="N137">
            <v>56672</v>
          </cell>
          <cell r="O137">
            <v>56671</v>
          </cell>
          <cell r="P137">
            <v>56672</v>
          </cell>
          <cell r="Q137">
            <v>56671</v>
          </cell>
        </row>
        <row r="138">
          <cell r="A138">
            <v>926110</v>
          </cell>
          <cell r="B138" t="str">
            <v>AGO</v>
          </cell>
          <cell r="C138">
            <v>926</v>
          </cell>
          <cell r="D138" t="str">
            <v>Employee Fringe Benefits Load</v>
          </cell>
          <cell r="E138">
            <v>10525746</v>
          </cell>
          <cell r="F138">
            <v>885990</v>
          </cell>
          <cell r="G138">
            <v>905372</v>
          </cell>
          <cell r="H138">
            <v>888522</v>
          </cell>
          <cell r="I138">
            <v>901273</v>
          </cell>
          <cell r="J138">
            <v>878074</v>
          </cell>
          <cell r="K138">
            <v>870970</v>
          </cell>
          <cell r="L138">
            <v>841930</v>
          </cell>
          <cell r="M138">
            <v>828347</v>
          </cell>
          <cell r="N138">
            <v>876679</v>
          </cell>
          <cell r="O138">
            <v>897814</v>
          </cell>
          <cell r="P138">
            <v>881595</v>
          </cell>
          <cell r="Q138">
            <v>869180</v>
          </cell>
        </row>
        <row r="139">
          <cell r="A139">
            <v>926590</v>
          </cell>
          <cell r="B139" t="str">
            <v>AGO</v>
          </cell>
          <cell r="C139">
            <v>926</v>
          </cell>
          <cell r="D139" t="str">
            <v>Empl Benft Lbr Billed DPL CSP</v>
          </cell>
          <cell r="E139">
            <v>-1115591</v>
          </cell>
          <cell r="F139">
            <v>-96216</v>
          </cell>
          <cell r="G139">
            <v>-95983</v>
          </cell>
          <cell r="H139">
            <v>-97239</v>
          </cell>
          <cell r="I139">
            <v>-92563</v>
          </cell>
          <cell r="J139">
            <v>-95682</v>
          </cell>
          <cell r="K139">
            <v>-92327</v>
          </cell>
          <cell r="L139">
            <v>-84831</v>
          </cell>
          <cell r="M139">
            <v>-86348</v>
          </cell>
          <cell r="N139">
            <v>-91305</v>
          </cell>
          <cell r="O139">
            <v>-97509</v>
          </cell>
          <cell r="P139">
            <v>-94457</v>
          </cell>
          <cell r="Q139">
            <v>-91131</v>
          </cell>
        </row>
        <row r="140">
          <cell r="A140">
            <v>928000</v>
          </cell>
          <cell r="B140" t="str">
            <v>AGO</v>
          </cell>
          <cell r="C140">
            <v>928</v>
          </cell>
          <cell r="D140" t="str">
            <v>State Reg Comm Proceeding</v>
          </cell>
          <cell r="E140">
            <v>390780</v>
          </cell>
          <cell r="F140">
            <v>32565</v>
          </cell>
          <cell r="G140">
            <v>32565</v>
          </cell>
          <cell r="H140">
            <v>32565</v>
          </cell>
          <cell r="I140">
            <v>32565</v>
          </cell>
          <cell r="J140">
            <v>32565</v>
          </cell>
          <cell r="K140">
            <v>32565</v>
          </cell>
          <cell r="L140">
            <v>32565</v>
          </cell>
          <cell r="M140">
            <v>32565</v>
          </cell>
          <cell r="N140">
            <v>32565</v>
          </cell>
          <cell r="O140">
            <v>32565</v>
          </cell>
          <cell r="P140">
            <v>32565</v>
          </cell>
          <cell r="Q140">
            <v>32565</v>
          </cell>
        </row>
        <row r="141">
          <cell r="A141">
            <v>930100</v>
          </cell>
          <cell r="B141" t="str">
            <v>AGO</v>
          </cell>
          <cell r="C141">
            <v>930</v>
          </cell>
          <cell r="D141" t="str">
            <v>General Advertising Expenses</v>
          </cell>
          <cell r="E141">
            <v>16848</v>
          </cell>
          <cell r="F141">
            <v>1404</v>
          </cell>
          <cell r="G141">
            <v>1404</v>
          </cell>
          <cell r="H141">
            <v>1404</v>
          </cell>
          <cell r="I141">
            <v>1404</v>
          </cell>
          <cell r="J141">
            <v>1404</v>
          </cell>
          <cell r="K141">
            <v>1404</v>
          </cell>
          <cell r="L141">
            <v>1404</v>
          </cell>
          <cell r="M141">
            <v>1404</v>
          </cell>
          <cell r="N141">
            <v>1404</v>
          </cell>
          <cell r="O141">
            <v>1404</v>
          </cell>
          <cell r="P141">
            <v>1404</v>
          </cell>
          <cell r="Q141">
            <v>1404</v>
          </cell>
        </row>
        <row r="142">
          <cell r="A142">
            <v>930202</v>
          </cell>
          <cell r="B142" t="str">
            <v>AGO</v>
          </cell>
          <cell r="C142">
            <v>930</v>
          </cell>
          <cell r="D142" t="str">
            <v>A/G Misc General Expense</v>
          </cell>
          <cell r="E142">
            <v>602868</v>
          </cell>
          <cell r="F142">
            <v>50239</v>
          </cell>
          <cell r="G142">
            <v>50239</v>
          </cell>
          <cell r="H142">
            <v>50239</v>
          </cell>
          <cell r="I142">
            <v>50239</v>
          </cell>
          <cell r="J142">
            <v>50239</v>
          </cell>
          <cell r="K142">
            <v>50239</v>
          </cell>
          <cell r="L142">
            <v>50239</v>
          </cell>
          <cell r="M142">
            <v>50239</v>
          </cell>
          <cell r="N142">
            <v>50239</v>
          </cell>
          <cell r="O142">
            <v>50239</v>
          </cell>
          <cell r="P142">
            <v>50239</v>
          </cell>
          <cell r="Q142">
            <v>50239</v>
          </cell>
        </row>
        <row r="143">
          <cell r="A143">
            <v>931000</v>
          </cell>
          <cell r="B143" t="str">
            <v>AGO</v>
          </cell>
          <cell r="C143">
            <v>931</v>
          </cell>
          <cell r="D143" t="str">
            <v>Rents</v>
          </cell>
          <cell r="E143">
            <v>1701754</v>
          </cell>
          <cell r="F143">
            <v>167434</v>
          </cell>
          <cell r="G143">
            <v>145234</v>
          </cell>
          <cell r="H143">
            <v>147750</v>
          </cell>
          <cell r="I143">
            <v>145940</v>
          </cell>
          <cell r="J143">
            <v>145279</v>
          </cell>
          <cell r="K143">
            <v>146371</v>
          </cell>
          <cell r="L143">
            <v>147846</v>
          </cell>
          <cell r="M143">
            <v>147512</v>
          </cell>
          <cell r="N143">
            <v>148053</v>
          </cell>
          <cell r="O143">
            <v>147447</v>
          </cell>
          <cell r="P143">
            <v>147447</v>
          </cell>
          <cell r="Q143">
            <v>65441</v>
          </cell>
        </row>
        <row r="144">
          <cell r="A144">
            <v>931400</v>
          </cell>
          <cell r="B144" t="str">
            <v>AGO</v>
          </cell>
          <cell r="C144">
            <v>931</v>
          </cell>
          <cell r="D144" t="str">
            <v>Rents - Electric - Billed DPL</v>
          </cell>
          <cell r="E144">
            <v>-21672</v>
          </cell>
          <cell r="F144">
            <v>-1806</v>
          </cell>
          <cell r="G144">
            <v>-1806</v>
          </cell>
          <cell r="H144">
            <v>-1806</v>
          </cell>
          <cell r="I144">
            <v>-1806</v>
          </cell>
          <cell r="J144">
            <v>-1806</v>
          </cell>
          <cell r="K144">
            <v>-1806</v>
          </cell>
          <cell r="L144">
            <v>-1806</v>
          </cell>
          <cell r="M144">
            <v>-1806</v>
          </cell>
          <cell r="N144">
            <v>-1806</v>
          </cell>
          <cell r="O144">
            <v>-1806</v>
          </cell>
          <cell r="P144">
            <v>-1806</v>
          </cell>
          <cell r="Q144">
            <v>-1806</v>
          </cell>
        </row>
        <row r="145">
          <cell r="A145">
            <v>935000</v>
          </cell>
          <cell r="B145" t="str">
            <v>AGM</v>
          </cell>
          <cell r="C145">
            <v>935</v>
          </cell>
          <cell r="D145" t="str">
            <v>Maint of General Plant</v>
          </cell>
          <cell r="E145">
            <v>498371</v>
          </cell>
          <cell r="F145">
            <v>41660</v>
          </cell>
          <cell r="G145">
            <v>41953</v>
          </cell>
          <cell r="H145">
            <v>41533</v>
          </cell>
          <cell r="I145">
            <v>42011</v>
          </cell>
          <cell r="J145">
            <v>41615</v>
          </cell>
          <cell r="K145">
            <v>41746</v>
          </cell>
          <cell r="L145">
            <v>41445</v>
          </cell>
          <cell r="M145">
            <v>41159</v>
          </cell>
          <cell r="N145">
            <v>41481</v>
          </cell>
          <cell r="O145">
            <v>41240</v>
          </cell>
          <cell r="P145">
            <v>41230</v>
          </cell>
          <cell r="Q145">
            <v>41298</v>
          </cell>
        </row>
      </sheetData>
      <sheetData sheetId="7">
        <row r="8">
          <cell r="A8" t="str">
            <v>Account</v>
          </cell>
          <cell r="B8" t="str">
            <v>Code</v>
          </cell>
          <cell r="C8" t="str">
            <v>FERC</v>
          </cell>
          <cell r="D8" t="str">
            <v>Description</v>
          </cell>
          <cell r="E8" t="str">
            <v>Total</v>
          </cell>
          <cell r="F8">
            <v>39113</v>
          </cell>
          <cell r="G8">
            <v>39141</v>
          </cell>
          <cell r="H8">
            <v>39172</v>
          </cell>
          <cell r="I8">
            <v>39202</v>
          </cell>
          <cell r="J8">
            <v>39233</v>
          </cell>
          <cell r="K8">
            <v>39263</v>
          </cell>
          <cell r="L8">
            <v>39294</v>
          </cell>
          <cell r="M8">
            <v>39325</v>
          </cell>
          <cell r="N8">
            <v>39355</v>
          </cell>
          <cell r="O8">
            <v>39386</v>
          </cell>
          <cell r="P8">
            <v>39416</v>
          </cell>
          <cell r="Q8">
            <v>39447</v>
          </cell>
        </row>
        <row r="9">
          <cell r="A9">
            <v>403300</v>
          </cell>
          <cell r="B9" t="str">
            <v>DEPR</v>
          </cell>
          <cell r="C9">
            <v>403</v>
          </cell>
          <cell r="D9" t="str">
            <v xml:space="preserve"> Electric Depreciation Expense</v>
          </cell>
          <cell r="E9">
            <v>32582234</v>
          </cell>
          <cell r="F9">
            <v>2689907</v>
          </cell>
          <cell r="G9">
            <v>2692841</v>
          </cell>
          <cell r="H9">
            <v>2695736</v>
          </cell>
          <cell r="I9">
            <v>2699291</v>
          </cell>
          <cell r="J9">
            <v>2702791</v>
          </cell>
          <cell r="K9">
            <v>2707408</v>
          </cell>
          <cell r="L9">
            <v>2718127</v>
          </cell>
          <cell r="M9">
            <v>2721850</v>
          </cell>
          <cell r="N9">
            <v>2726155</v>
          </cell>
          <cell r="O9">
            <v>2729312</v>
          </cell>
          <cell r="P9">
            <v>2733275</v>
          </cell>
          <cell r="Q9">
            <v>2765541</v>
          </cell>
        </row>
        <row r="10">
          <cell r="A10">
            <v>408020</v>
          </cell>
          <cell r="B10" t="str">
            <v>OTHTX</v>
          </cell>
          <cell r="C10">
            <v>408</v>
          </cell>
          <cell r="D10" t="str">
            <v xml:space="preserve"> Ohio Property Taxes - Prod</v>
          </cell>
          <cell r="E10">
            <v>1877784</v>
          </cell>
          <cell r="F10">
            <v>156482</v>
          </cell>
          <cell r="G10">
            <v>156482</v>
          </cell>
          <cell r="H10">
            <v>156482</v>
          </cell>
          <cell r="I10">
            <v>156482</v>
          </cell>
          <cell r="J10">
            <v>156482</v>
          </cell>
          <cell r="K10">
            <v>156482</v>
          </cell>
          <cell r="L10">
            <v>156482</v>
          </cell>
          <cell r="M10">
            <v>156482</v>
          </cell>
          <cell r="N10">
            <v>156482</v>
          </cell>
          <cell r="O10">
            <v>156482</v>
          </cell>
          <cell r="P10">
            <v>156482</v>
          </cell>
          <cell r="Q10">
            <v>156482</v>
          </cell>
        </row>
        <row r="11">
          <cell r="A11">
            <v>408025</v>
          </cell>
          <cell r="B11" t="str">
            <v>OTHTX</v>
          </cell>
          <cell r="C11">
            <v>408</v>
          </cell>
          <cell r="D11" t="str">
            <v xml:space="preserve"> Ohio Property Taxes - Trans</v>
          </cell>
          <cell r="E11">
            <v>271224</v>
          </cell>
          <cell r="F11">
            <v>22602</v>
          </cell>
          <cell r="G11">
            <v>22602</v>
          </cell>
          <cell r="H11">
            <v>22602</v>
          </cell>
          <cell r="I11">
            <v>22602</v>
          </cell>
          <cell r="J11">
            <v>22602</v>
          </cell>
          <cell r="K11">
            <v>22602</v>
          </cell>
          <cell r="L11">
            <v>22602</v>
          </cell>
          <cell r="M11">
            <v>22602</v>
          </cell>
          <cell r="N11">
            <v>22602</v>
          </cell>
          <cell r="O11">
            <v>22602</v>
          </cell>
          <cell r="P11">
            <v>22602</v>
          </cell>
          <cell r="Q11">
            <v>22602</v>
          </cell>
        </row>
        <row r="12">
          <cell r="A12">
            <v>408055</v>
          </cell>
          <cell r="B12" t="str">
            <v>OTHTX</v>
          </cell>
          <cell r="C12">
            <v>408</v>
          </cell>
          <cell r="D12" t="str">
            <v xml:space="preserve"> Kentucky Property Tax - Elec</v>
          </cell>
          <cell r="E12">
            <v>2726532</v>
          </cell>
          <cell r="F12">
            <v>227211</v>
          </cell>
          <cell r="G12">
            <v>227211</v>
          </cell>
          <cell r="H12">
            <v>227211</v>
          </cell>
          <cell r="I12">
            <v>227211</v>
          </cell>
          <cell r="J12">
            <v>227211</v>
          </cell>
          <cell r="K12">
            <v>227211</v>
          </cell>
          <cell r="L12">
            <v>227211</v>
          </cell>
          <cell r="M12">
            <v>227211</v>
          </cell>
          <cell r="N12">
            <v>227211</v>
          </cell>
          <cell r="O12">
            <v>227211</v>
          </cell>
          <cell r="P12">
            <v>227211</v>
          </cell>
          <cell r="Q12">
            <v>227211</v>
          </cell>
        </row>
        <row r="13">
          <cell r="A13">
            <v>408065</v>
          </cell>
          <cell r="B13" t="str">
            <v>OTHTX</v>
          </cell>
          <cell r="C13">
            <v>408</v>
          </cell>
          <cell r="D13" t="str">
            <v xml:space="preserve"> Ky Property Taxes - East Bend</v>
          </cell>
          <cell r="E13">
            <v>750000</v>
          </cell>
          <cell r="F13">
            <v>62500</v>
          </cell>
          <cell r="G13">
            <v>62500</v>
          </cell>
          <cell r="H13">
            <v>62500</v>
          </cell>
          <cell r="I13">
            <v>62500</v>
          </cell>
          <cell r="J13">
            <v>62500</v>
          </cell>
          <cell r="K13">
            <v>62500</v>
          </cell>
          <cell r="L13">
            <v>62500</v>
          </cell>
          <cell r="M13">
            <v>62500</v>
          </cell>
          <cell r="N13">
            <v>62500</v>
          </cell>
          <cell r="O13">
            <v>62500</v>
          </cell>
          <cell r="P13">
            <v>62500</v>
          </cell>
          <cell r="Q13">
            <v>62500</v>
          </cell>
        </row>
        <row r="14">
          <cell r="A14">
            <v>408240</v>
          </cell>
          <cell r="B14" t="str">
            <v>OTHTX</v>
          </cell>
          <cell r="C14">
            <v>408</v>
          </cell>
          <cell r="D14" t="str">
            <v xml:space="preserve"> Payroll Taxes-Joint Ownership</v>
          </cell>
          <cell r="E14">
            <v>-230278</v>
          </cell>
          <cell r="F14">
            <v>-19860</v>
          </cell>
          <cell r="G14">
            <v>-19813</v>
          </cell>
          <cell r="H14">
            <v>-20072</v>
          </cell>
          <cell r="I14">
            <v>-19107</v>
          </cell>
          <cell r="J14">
            <v>-19750</v>
          </cell>
          <cell r="K14">
            <v>-19058</v>
          </cell>
          <cell r="L14">
            <v>-17511</v>
          </cell>
          <cell r="M14">
            <v>-17824</v>
          </cell>
          <cell r="N14">
            <v>-18847</v>
          </cell>
          <cell r="O14">
            <v>-20127</v>
          </cell>
          <cell r="P14">
            <v>-19498</v>
          </cell>
          <cell r="Q14">
            <v>-18811</v>
          </cell>
        </row>
        <row r="15">
          <cell r="A15">
            <v>408410</v>
          </cell>
          <cell r="B15" t="str">
            <v>OTHTX</v>
          </cell>
          <cell r="C15">
            <v>408</v>
          </cell>
          <cell r="D15" t="str">
            <v xml:space="preserve"> Social Security Taxes</v>
          </cell>
          <cell r="E15">
            <v>2117099</v>
          </cell>
          <cell r="F15">
            <v>185750</v>
          </cell>
          <cell r="G15">
            <v>180170</v>
          </cell>
          <cell r="H15">
            <v>177199</v>
          </cell>
          <cell r="I15">
            <v>181632</v>
          </cell>
          <cell r="J15">
            <v>175311</v>
          </cell>
          <cell r="K15">
            <v>174038</v>
          </cell>
          <cell r="L15">
            <v>171007</v>
          </cell>
          <cell r="M15">
            <v>166400</v>
          </cell>
          <cell r="N15">
            <v>175019</v>
          </cell>
          <cell r="O15">
            <v>180991</v>
          </cell>
          <cell r="P15">
            <v>175902</v>
          </cell>
          <cell r="Q15">
            <v>173680</v>
          </cell>
        </row>
        <row r="16">
          <cell r="A16">
            <v>408510</v>
          </cell>
          <cell r="B16" t="str">
            <v>OTHTX</v>
          </cell>
          <cell r="C16">
            <v>408</v>
          </cell>
          <cell r="D16" t="str">
            <v xml:space="preserve"> Federal Hwy Use Tax</v>
          </cell>
          <cell r="E16">
            <v>7804</v>
          </cell>
          <cell r="F16">
            <v>1117</v>
          </cell>
          <cell r="G16">
            <v>417</v>
          </cell>
          <cell r="H16">
            <v>417</v>
          </cell>
          <cell r="I16">
            <v>1117</v>
          </cell>
          <cell r="J16">
            <v>417</v>
          </cell>
          <cell r="K16">
            <v>417</v>
          </cell>
          <cell r="L16">
            <v>1117</v>
          </cell>
          <cell r="M16">
            <v>417</v>
          </cell>
          <cell r="N16">
            <v>417</v>
          </cell>
          <cell r="O16">
            <v>1117</v>
          </cell>
          <cell r="P16">
            <v>417</v>
          </cell>
          <cell r="Q16">
            <v>417</v>
          </cell>
        </row>
        <row r="17">
          <cell r="A17">
            <v>409060</v>
          </cell>
          <cell r="B17" t="str">
            <v>FIT</v>
          </cell>
          <cell r="C17">
            <v>409</v>
          </cell>
          <cell r="D17" t="str">
            <v xml:space="preserve"> Federal Income Taxes</v>
          </cell>
          <cell r="E17">
            <v>3922869</v>
          </cell>
          <cell r="F17">
            <v>290951</v>
          </cell>
          <cell r="G17">
            <v>453147</v>
          </cell>
          <cell r="H17">
            <v>630462</v>
          </cell>
          <cell r="I17">
            <v>-175700</v>
          </cell>
          <cell r="J17">
            <v>-862091</v>
          </cell>
          <cell r="K17">
            <v>559801</v>
          </cell>
          <cell r="L17">
            <v>1389013</v>
          </cell>
          <cell r="M17">
            <v>1470209</v>
          </cell>
          <cell r="N17">
            <v>-81450</v>
          </cell>
          <cell r="O17">
            <v>-290073</v>
          </cell>
          <cell r="P17">
            <v>53481</v>
          </cell>
          <cell r="Q17">
            <v>485119</v>
          </cell>
        </row>
        <row r="18">
          <cell r="A18">
            <v>409160</v>
          </cell>
          <cell r="B18" t="str">
            <v>FIT</v>
          </cell>
          <cell r="C18">
            <v>409</v>
          </cell>
          <cell r="D18" t="str">
            <v xml:space="preserve"> General Taxes</v>
          </cell>
          <cell r="E18">
            <v>621819</v>
          </cell>
          <cell r="F18">
            <v>45519</v>
          </cell>
          <cell r="G18">
            <v>74052</v>
          </cell>
          <cell r="H18">
            <v>105245</v>
          </cell>
          <cell r="I18">
            <v>-36573</v>
          </cell>
          <cell r="J18">
            <v>-157321</v>
          </cell>
          <cell r="K18">
            <v>92814</v>
          </cell>
          <cell r="L18">
            <v>238687</v>
          </cell>
          <cell r="M18">
            <v>252909</v>
          </cell>
          <cell r="N18">
            <v>-20055</v>
          </cell>
          <cell r="O18">
            <v>-56755</v>
          </cell>
          <cell r="P18">
            <v>3682</v>
          </cell>
          <cell r="Q18">
            <v>79615</v>
          </cell>
        </row>
        <row r="19">
          <cell r="A19">
            <v>410060</v>
          </cell>
          <cell r="B19" t="str">
            <v>FIT</v>
          </cell>
          <cell r="C19">
            <v>410</v>
          </cell>
          <cell r="D19" t="str">
            <v xml:space="preserve"> Federal Income Tax</v>
          </cell>
          <cell r="E19">
            <v>-563296</v>
          </cell>
          <cell r="F19">
            <v>-39340</v>
          </cell>
          <cell r="G19">
            <v>-40308</v>
          </cell>
          <cell r="H19">
            <v>-41261</v>
          </cell>
          <cell r="I19">
            <v>-42105</v>
          </cell>
          <cell r="J19">
            <v>-42929</v>
          </cell>
          <cell r="K19">
            <v>-44779</v>
          </cell>
          <cell r="L19">
            <v>-47656</v>
          </cell>
          <cell r="M19">
            <v>-48574</v>
          </cell>
          <cell r="N19">
            <v>-50322</v>
          </cell>
          <cell r="O19">
            <v>-51034</v>
          </cell>
          <cell r="P19">
            <v>-52011</v>
          </cell>
          <cell r="Q19">
            <v>-62977</v>
          </cell>
        </row>
        <row r="20">
          <cell r="A20">
            <v>410160</v>
          </cell>
          <cell r="B20" t="str">
            <v>FIT</v>
          </cell>
          <cell r="C20">
            <v>410</v>
          </cell>
          <cell r="D20" t="str">
            <v xml:space="preserve"> State Income Tax</v>
          </cell>
          <cell r="E20">
            <v>-39700</v>
          </cell>
          <cell r="F20">
            <v>-1997</v>
          </cell>
          <cell r="G20">
            <v>-2167</v>
          </cell>
          <cell r="H20">
            <v>-2335</v>
          </cell>
          <cell r="I20">
            <v>-2483</v>
          </cell>
          <cell r="J20">
            <v>-2628</v>
          </cell>
          <cell r="K20">
            <v>-2955</v>
          </cell>
          <cell r="L20">
            <v>-3459</v>
          </cell>
          <cell r="M20">
            <v>-3559</v>
          </cell>
          <cell r="N20">
            <v>-3867</v>
          </cell>
          <cell r="O20">
            <v>-3992</v>
          </cell>
          <cell r="P20">
            <v>-4164</v>
          </cell>
          <cell r="Q20">
            <v>-6094</v>
          </cell>
        </row>
        <row r="21">
          <cell r="A21">
            <v>411060</v>
          </cell>
          <cell r="B21" t="str">
            <v>FIT</v>
          </cell>
          <cell r="C21">
            <v>411</v>
          </cell>
          <cell r="D21" t="str">
            <v xml:space="preserve"> Deferred FIT Credit - ITC Amortization</v>
          </cell>
          <cell r="E21">
            <v>-143846</v>
          </cell>
          <cell r="F21">
            <v>-11987</v>
          </cell>
          <cell r="G21">
            <v>-11987</v>
          </cell>
          <cell r="H21">
            <v>-11987</v>
          </cell>
          <cell r="I21">
            <v>-11987</v>
          </cell>
          <cell r="J21">
            <v>-11987</v>
          </cell>
          <cell r="K21">
            <v>-11987</v>
          </cell>
          <cell r="L21">
            <v>-11987</v>
          </cell>
          <cell r="M21">
            <v>-11987</v>
          </cell>
          <cell r="N21">
            <v>-11987</v>
          </cell>
          <cell r="O21">
            <v>-11987</v>
          </cell>
          <cell r="P21">
            <v>-11987</v>
          </cell>
          <cell r="Q21">
            <v>-11989</v>
          </cell>
        </row>
        <row r="22">
          <cell r="A22">
            <v>440503</v>
          </cell>
          <cell r="B22" t="str">
            <v>REV</v>
          </cell>
          <cell r="C22">
            <v>440</v>
          </cell>
          <cell r="D22" t="str">
            <v xml:space="preserve"> Res - Generation Base Revenue</v>
          </cell>
          <cell r="E22">
            <v>39661212</v>
          </cell>
          <cell r="F22">
            <v>3771630</v>
          </cell>
          <cell r="G22">
            <v>3460175</v>
          </cell>
          <cell r="H22">
            <v>3138740</v>
          </cell>
          <cell r="I22">
            <v>2749036</v>
          </cell>
          <cell r="J22">
            <v>2523154</v>
          </cell>
          <cell r="K22">
            <v>3179161</v>
          </cell>
          <cell r="L22">
            <v>4041175</v>
          </cell>
          <cell r="M22">
            <v>4221475</v>
          </cell>
          <cell r="N22">
            <v>3824078</v>
          </cell>
          <cell r="O22">
            <v>2644256</v>
          </cell>
          <cell r="P22">
            <v>2720720</v>
          </cell>
          <cell r="Q22">
            <v>3387612</v>
          </cell>
        </row>
        <row r="23">
          <cell r="A23">
            <v>440601</v>
          </cell>
          <cell r="B23" t="str">
            <v>REV</v>
          </cell>
          <cell r="C23">
            <v>440</v>
          </cell>
          <cell r="D23" t="str">
            <v xml:space="preserve"> Res - Base Fuel Revenue</v>
          </cell>
          <cell r="E23">
            <v>28611472</v>
          </cell>
          <cell r="F23">
            <v>3000762</v>
          </cell>
          <cell r="G23">
            <v>2685741</v>
          </cell>
          <cell r="H23">
            <v>2371274</v>
          </cell>
          <cell r="I23">
            <v>1983020</v>
          </cell>
          <cell r="J23">
            <v>1773840</v>
          </cell>
          <cell r="K23">
            <v>2147833</v>
          </cell>
          <cell r="L23">
            <v>2756931</v>
          </cell>
          <cell r="M23">
            <v>2885796</v>
          </cell>
          <cell r="N23">
            <v>2605578</v>
          </cell>
          <cell r="O23">
            <v>1883881</v>
          </cell>
          <cell r="P23">
            <v>1936973</v>
          </cell>
          <cell r="Q23">
            <v>2579843</v>
          </cell>
        </row>
        <row r="24">
          <cell r="A24">
            <v>440618</v>
          </cell>
          <cell r="B24" t="str">
            <v>REV</v>
          </cell>
          <cell r="C24">
            <v>440</v>
          </cell>
          <cell r="D24" t="str">
            <v xml:space="preserve"> Res - FCA/FPP Revenue</v>
          </cell>
          <cell r="E24">
            <v>9464327</v>
          </cell>
          <cell r="F24">
            <v>365132</v>
          </cell>
          <cell r="G24">
            <v>284450</v>
          </cell>
          <cell r="H24">
            <v>1584551</v>
          </cell>
          <cell r="I24">
            <v>2409352</v>
          </cell>
          <cell r="J24">
            <v>442916</v>
          </cell>
          <cell r="K24">
            <v>636241</v>
          </cell>
          <cell r="L24">
            <v>1354086</v>
          </cell>
          <cell r="M24">
            <v>1297427</v>
          </cell>
          <cell r="N24">
            <v>475010</v>
          </cell>
          <cell r="O24">
            <v>39984</v>
          </cell>
          <cell r="P24">
            <v>176476</v>
          </cell>
          <cell r="Q24">
            <v>398702</v>
          </cell>
        </row>
        <row r="25">
          <cell r="A25">
            <v>440633</v>
          </cell>
          <cell r="B25" t="str">
            <v>REV</v>
          </cell>
          <cell r="C25">
            <v>440</v>
          </cell>
          <cell r="D25" t="str">
            <v xml:space="preserve"> Res - OSS Sharing Credit</v>
          </cell>
          <cell r="E25">
            <v>-854172</v>
          </cell>
          <cell r="F25">
            <v>-71181</v>
          </cell>
          <cell r="G25">
            <v>-71181</v>
          </cell>
          <cell r="H25">
            <v>-71181</v>
          </cell>
          <cell r="I25">
            <v>-71181</v>
          </cell>
          <cell r="J25">
            <v>-71181</v>
          </cell>
          <cell r="K25">
            <v>-71181</v>
          </cell>
          <cell r="L25">
            <v>-71181</v>
          </cell>
          <cell r="M25">
            <v>-71181</v>
          </cell>
          <cell r="N25">
            <v>-71181</v>
          </cell>
          <cell r="O25">
            <v>-71181</v>
          </cell>
          <cell r="P25">
            <v>-71181</v>
          </cell>
          <cell r="Q25">
            <v>-71181</v>
          </cell>
        </row>
        <row r="26">
          <cell r="A26">
            <v>440609</v>
          </cell>
          <cell r="B26" t="str">
            <v>REV</v>
          </cell>
          <cell r="C26">
            <v>440</v>
          </cell>
          <cell r="D26" t="str">
            <v xml:space="preserve"> Res - Transmission Base Revenue</v>
          </cell>
          <cell r="E26">
            <v>3077386</v>
          </cell>
          <cell r="F26">
            <v>292648</v>
          </cell>
          <cell r="G26">
            <v>268481</v>
          </cell>
          <cell r="H26">
            <v>243540</v>
          </cell>
          <cell r="I26">
            <v>213303</v>
          </cell>
          <cell r="J26">
            <v>195776</v>
          </cell>
          <cell r="K26">
            <v>246677</v>
          </cell>
          <cell r="L26">
            <v>313562</v>
          </cell>
          <cell r="M26">
            <v>327552</v>
          </cell>
          <cell r="N26">
            <v>296717</v>
          </cell>
          <cell r="O26">
            <v>205173</v>
          </cell>
          <cell r="P26">
            <v>211106</v>
          </cell>
          <cell r="Q26">
            <v>262851</v>
          </cell>
        </row>
        <row r="27">
          <cell r="A27">
            <v>440631</v>
          </cell>
          <cell r="B27" t="str">
            <v>REV</v>
          </cell>
          <cell r="C27">
            <v>440</v>
          </cell>
          <cell r="D27" t="str">
            <v xml:space="preserve"> Res - Merger Savings Credit</v>
          </cell>
          <cell r="E27">
            <v>-1480704</v>
          </cell>
          <cell r="F27">
            <v>-155296</v>
          </cell>
          <cell r="G27">
            <v>-138993</v>
          </cell>
          <cell r="H27">
            <v>-122718</v>
          </cell>
          <cell r="I27">
            <v>-102626</v>
          </cell>
          <cell r="J27">
            <v>-91800</v>
          </cell>
          <cell r="K27">
            <v>-111155</v>
          </cell>
          <cell r="L27">
            <v>-142677</v>
          </cell>
          <cell r="M27">
            <v>-149346</v>
          </cell>
          <cell r="N27">
            <v>-134844</v>
          </cell>
          <cell r="O27">
            <v>-97495</v>
          </cell>
          <cell r="P27">
            <v>-100242</v>
          </cell>
          <cell r="Q27">
            <v>-133512</v>
          </cell>
        </row>
        <row r="28">
          <cell r="A28">
            <v>440610</v>
          </cell>
          <cell r="B28" t="str">
            <v>REV</v>
          </cell>
          <cell r="C28">
            <v>440</v>
          </cell>
          <cell r="D28" t="str">
            <v xml:space="preserve"> Res - Distribution Base Revenue</v>
          </cell>
          <cell r="E28">
            <v>29092427</v>
          </cell>
          <cell r="F28">
            <v>2766581</v>
          </cell>
          <cell r="G28">
            <v>2538119</v>
          </cell>
          <cell r="H28">
            <v>2302339</v>
          </cell>
          <cell r="I28">
            <v>2016482</v>
          </cell>
          <cell r="J28">
            <v>1850792</v>
          </cell>
          <cell r="K28">
            <v>2331989</v>
          </cell>
          <cell r="L28">
            <v>2964297</v>
          </cell>
          <cell r="M28">
            <v>3096551</v>
          </cell>
          <cell r="N28">
            <v>2805051</v>
          </cell>
          <cell r="O28">
            <v>1939623</v>
          </cell>
          <cell r="P28">
            <v>1995711</v>
          </cell>
          <cell r="Q28">
            <v>2484892</v>
          </cell>
        </row>
        <row r="29">
          <cell r="A29">
            <v>440603</v>
          </cell>
          <cell r="B29" t="str">
            <v>REV</v>
          </cell>
          <cell r="C29">
            <v>440</v>
          </cell>
          <cell r="D29" t="str">
            <v xml:space="preserve"> Res - DSM Rider Revenue</v>
          </cell>
          <cell r="E29">
            <v>2582241</v>
          </cell>
          <cell r="F29">
            <v>270825</v>
          </cell>
          <cell r="G29">
            <v>242393</v>
          </cell>
          <cell r="H29">
            <v>214012</v>
          </cell>
          <cell r="I29">
            <v>178971</v>
          </cell>
          <cell r="J29">
            <v>160093</v>
          </cell>
          <cell r="K29">
            <v>193846</v>
          </cell>
          <cell r="L29">
            <v>248818</v>
          </cell>
          <cell r="M29">
            <v>260449</v>
          </cell>
          <cell r="N29">
            <v>235158</v>
          </cell>
          <cell r="O29">
            <v>170024</v>
          </cell>
          <cell r="P29">
            <v>174816</v>
          </cell>
          <cell r="Q29">
            <v>232836</v>
          </cell>
        </row>
        <row r="30">
          <cell r="A30">
            <v>440510</v>
          </cell>
          <cell r="B30" t="str">
            <v>REV</v>
          </cell>
          <cell r="C30">
            <v>440</v>
          </cell>
          <cell r="D30" t="str">
            <v xml:space="preserve"> Res - Change in Unbilled Rev</v>
          </cell>
          <cell r="E30">
            <v>471439</v>
          </cell>
          <cell r="F30">
            <v>-210908</v>
          </cell>
          <cell r="G30">
            <v>-827299</v>
          </cell>
          <cell r="H30">
            <v>147955</v>
          </cell>
          <cell r="I30">
            <v>-182319</v>
          </cell>
          <cell r="J30">
            <v>-254938</v>
          </cell>
          <cell r="K30">
            <v>1532064</v>
          </cell>
          <cell r="L30">
            <v>979452</v>
          </cell>
          <cell r="M30">
            <v>465404</v>
          </cell>
          <cell r="N30">
            <v>-2363110</v>
          </cell>
          <cell r="O30">
            <v>-275518</v>
          </cell>
          <cell r="P30">
            <v>619628</v>
          </cell>
          <cell r="Q30">
            <v>841028</v>
          </cell>
        </row>
        <row r="31">
          <cell r="A31">
            <v>442503</v>
          </cell>
          <cell r="B31" t="str">
            <v>REV</v>
          </cell>
          <cell r="C31">
            <v>442</v>
          </cell>
          <cell r="D31" t="str">
            <v xml:space="preserve"> Comm - Generation Base Revenue</v>
          </cell>
          <cell r="E31">
            <v>39101392</v>
          </cell>
          <cell r="F31">
            <v>3217512</v>
          </cell>
          <cell r="G31">
            <v>3120203</v>
          </cell>
          <cell r="H31">
            <v>3040432</v>
          </cell>
          <cell r="I31">
            <v>3031194</v>
          </cell>
          <cell r="J31">
            <v>2974984</v>
          </cell>
          <cell r="K31">
            <v>3438506</v>
          </cell>
          <cell r="L31">
            <v>3672069</v>
          </cell>
          <cell r="M31">
            <v>3801780</v>
          </cell>
          <cell r="N31">
            <v>3634479</v>
          </cell>
          <cell r="O31">
            <v>3088963</v>
          </cell>
          <cell r="P31">
            <v>2908210</v>
          </cell>
          <cell r="Q31">
            <v>3173060</v>
          </cell>
        </row>
        <row r="32">
          <cell r="A32">
            <v>442601</v>
          </cell>
          <cell r="B32" t="str">
            <v>REV</v>
          </cell>
          <cell r="C32">
            <v>442</v>
          </cell>
          <cell r="D32" t="str">
            <v xml:space="preserve"> Comm - Base Fuel Revenue</v>
          </cell>
          <cell r="E32">
            <v>26607413</v>
          </cell>
          <cell r="F32">
            <v>2247297</v>
          </cell>
          <cell r="G32">
            <v>2100086</v>
          </cell>
          <cell r="H32">
            <v>2024410</v>
          </cell>
          <cell r="I32">
            <v>2032237</v>
          </cell>
          <cell r="J32">
            <v>2007304</v>
          </cell>
          <cell r="K32">
            <v>2302279</v>
          </cell>
          <cell r="L32">
            <v>2528297</v>
          </cell>
          <cell r="M32">
            <v>2564761</v>
          </cell>
          <cell r="N32">
            <v>2484522</v>
          </cell>
          <cell r="O32">
            <v>2092775</v>
          </cell>
          <cell r="P32">
            <v>1998828</v>
          </cell>
          <cell r="Q32">
            <v>2224617</v>
          </cell>
        </row>
        <row r="33">
          <cell r="A33">
            <v>442618</v>
          </cell>
          <cell r="B33" t="str">
            <v>REV</v>
          </cell>
          <cell r="C33">
            <v>442</v>
          </cell>
          <cell r="D33" t="str">
            <v xml:space="preserve"> Comm - FCA/FPP Revenue</v>
          </cell>
          <cell r="E33">
            <v>8919147</v>
          </cell>
          <cell r="F33">
            <v>273451</v>
          </cell>
          <cell r="G33">
            <v>222422</v>
          </cell>
          <cell r="H33">
            <v>1352766</v>
          </cell>
          <cell r="I33">
            <v>2469150</v>
          </cell>
          <cell r="J33">
            <v>501210</v>
          </cell>
          <cell r="K33">
            <v>681991</v>
          </cell>
          <cell r="L33">
            <v>1241791</v>
          </cell>
          <cell r="M33">
            <v>1153093</v>
          </cell>
          <cell r="N33">
            <v>452941</v>
          </cell>
          <cell r="O33">
            <v>44417</v>
          </cell>
          <cell r="P33">
            <v>182111</v>
          </cell>
          <cell r="Q33">
            <v>343804</v>
          </cell>
        </row>
        <row r="34">
          <cell r="A34">
            <v>442633</v>
          </cell>
          <cell r="B34" t="str">
            <v>REV</v>
          </cell>
          <cell r="C34">
            <v>442</v>
          </cell>
          <cell r="D34" t="str">
            <v xml:space="preserve"> Comm - OSS Sharing Credit</v>
          </cell>
          <cell r="E34">
            <v>-741976</v>
          </cell>
          <cell r="F34">
            <v>-63221</v>
          </cell>
          <cell r="G34">
            <v>-61271</v>
          </cell>
          <cell r="H34">
            <v>-60510</v>
          </cell>
          <cell r="I34">
            <v>-60826</v>
          </cell>
          <cell r="J34">
            <v>-59947</v>
          </cell>
          <cell r="K34">
            <v>-62235</v>
          </cell>
          <cell r="L34">
            <v>-64717</v>
          </cell>
          <cell r="M34">
            <v>-64348</v>
          </cell>
          <cell r="N34">
            <v>-62972</v>
          </cell>
          <cell r="O34">
            <v>-59913</v>
          </cell>
          <cell r="P34">
            <v>-60057</v>
          </cell>
          <cell r="Q34">
            <v>-61959</v>
          </cell>
        </row>
        <row r="35">
          <cell r="A35">
            <v>442609</v>
          </cell>
          <cell r="B35" t="str">
            <v>REV</v>
          </cell>
          <cell r="C35">
            <v>442</v>
          </cell>
          <cell r="D35" t="str">
            <v xml:space="preserve"> Comm - Transmission Base Revenue</v>
          </cell>
          <cell r="E35">
            <v>3627493</v>
          </cell>
          <cell r="F35">
            <v>298493</v>
          </cell>
          <cell r="G35">
            <v>289466</v>
          </cell>
          <cell r="H35">
            <v>282065</v>
          </cell>
          <cell r="I35">
            <v>281208</v>
          </cell>
          <cell r="J35">
            <v>275994</v>
          </cell>
          <cell r="K35">
            <v>318995</v>
          </cell>
          <cell r="L35">
            <v>340663</v>
          </cell>
          <cell r="M35">
            <v>352697</v>
          </cell>
          <cell r="N35">
            <v>337176</v>
          </cell>
          <cell r="O35">
            <v>286568</v>
          </cell>
          <cell r="P35">
            <v>269799</v>
          </cell>
          <cell r="Q35">
            <v>294369</v>
          </cell>
        </row>
        <row r="36">
          <cell r="A36">
            <v>442631</v>
          </cell>
          <cell r="B36" t="str">
            <v>REV</v>
          </cell>
          <cell r="C36">
            <v>442</v>
          </cell>
          <cell r="D36" t="str">
            <v xml:space="preserve"> Comm - Merger Savings Credit</v>
          </cell>
          <cell r="E36">
            <v>-310798</v>
          </cell>
          <cell r="F36">
            <v>-26250</v>
          </cell>
          <cell r="G36">
            <v>-24531</v>
          </cell>
          <cell r="H36">
            <v>-23647</v>
          </cell>
          <cell r="I36">
            <v>-23738</v>
          </cell>
          <cell r="J36">
            <v>-23447</v>
          </cell>
          <cell r="K36">
            <v>-26893</v>
          </cell>
          <cell r="L36">
            <v>-29533</v>
          </cell>
          <cell r="M36">
            <v>-29959</v>
          </cell>
          <cell r="N36">
            <v>-29021</v>
          </cell>
          <cell r="O36">
            <v>-24445</v>
          </cell>
          <cell r="P36">
            <v>-23348</v>
          </cell>
          <cell r="Q36">
            <v>-25986</v>
          </cell>
        </row>
        <row r="37">
          <cell r="A37">
            <v>442610</v>
          </cell>
          <cell r="B37" t="str">
            <v>REV</v>
          </cell>
          <cell r="C37">
            <v>442</v>
          </cell>
          <cell r="D37" t="str">
            <v xml:space="preserve"> Comm - Distribution Base Revenue</v>
          </cell>
          <cell r="E37">
            <v>15757365</v>
          </cell>
          <cell r="F37">
            <v>1296617</v>
          </cell>
          <cell r="G37">
            <v>1257402</v>
          </cell>
          <cell r="H37">
            <v>1225255</v>
          </cell>
          <cell r="I37">
            <v>1221533</v>
          </cell>
          <cell r="J37">
            <v>1198881</v>
          </cell>
          <cell r="K37">
            <v>1385674</v>
          </cell>
          <cell r="L37">
            <v>1479797</v>
          </cell>
          <cell r="M37">
            <v>1532069</v>
          </cell>
          <cell r="N37">
            <v>1464649</v>
          </cell>
          <cell r="O37">
            <v>1244813</v>
          </cell>
          <cell r="P37">
            <v>1171972</v>
          </cell>
          <cell r="Q37">
            <v>1278703</v>
          </cell>
        </row>
        <row r="38">
          <cell r="A38">
            <v>442603</v>
          </cell>
          <cell r="B38" t="str">
            <v>REV</v>
          </cell>
          <cell r="C38">
            <v>442</v>
          </cell>
          <cell r="D38" t="str">
            <v xml:space="preserve"> Comm - DSM Rider Revenue</v>
          </cell>
          <cell r="E38">
            <v>-457139</v>
          </cell>
          <cell r="F38">
            <v>-38611</v>
          </cell>
          <cell r="G38">
            <v>-36081</v>
          </cell>
          <cell r="H38">
            <v>-34781</v>
          </cell>
          <cell r="I38">
            <v>-34916</v>
          </cell>
          <cell r="J38">
            <v>-34487</v>
          </cell>
          <cell r="K38">
            <v>-39555</v>
          </cell>
          <cell r="L38">
            <v>-43438</v>
          </cell>
          <cell r="M38">
            <v>-44065</v>
          </cell>
          <cell r="N38">
            <v>-42686</v>
          </cell>
          <cell r="O38">
            <v>-35956</v>
          </cell>
          <cell r="P38">
            <v>-34342</v>
          </cell>
          <cell r="Q38">
            <v>-38221</v>
          </cell>
        </row>
        <row r="39">
          <cell r="A39">
            <v>442510</v>
          </cell>
          <cell r="B39" t="str">
            <v>REV</v>
          </cell>
          <cell r="C39">
            <v>442</v>
          </cell>
          <cell r="D39" t="str">
            <v xml:space="preserve"> Comm - Change in Unbilled Rev</v>
          </cell>
          <cell r="E39">
            <v>311306</v>
          </cell>
          <cell r="F39">
            <v>15051</v>
          </cell>
          <cell r="G39">
            <v>-247266</v>
          </cell>
          <cell r="H39">
            <v>682015</v>
          </cell>
          <cell r="I39">
            <v>69524</v>
          </cell>
          <cell r="J39">
            <v>-129933</v>
          </cell>
          <cell r="K39">
            <v>359123</v>
          </cell>
          <cell r="L39">
            <v>428064</v>
          </cell>
          <cell r="M39">
            <v>350897</v>
          </cell>
          <cell r="N39">
            <v>-982914</v>
          </cell>
          <cell r="O39">
            <v>-2778</v>
          </cell>
          <cell r="P39">
            <v>-61798</v>
          </cell>
          <cell r="Q39">
            <v>-168679</v>
          </cell>
        </row>
        <row r="40">
          <cell r="A40">
            <v>442553</v>
          </cell>
          <cell r="B40" t="str">
            <v>REV</v>
          </cell>
          <cell r="C40">
            <v>442</v>
          </cell>
          <cell r="D40" t="str">
            <v xml:space="preserve"> Ind - Generation Base Revenue</v>
          </cell>
          <cell r="E40">
            <v>18675272</v>
          </cell>
          <cell r="F40">
            <v>1434148</v>
          </cell>
          <cell r="G40">
            <v>1447683</v>
          </cell>
          <cell r="H40">
            <v>1445737</v>
          </cell>
          <cell r="I40">
            <v>1475462</v>
          </cell>
          <cell r="J40">
            <v>1529207</v>
          </cell>
          <cell r="K40">
            <v>1716178</v>
          </cell>
          <cell r="L40">
            <v>1699065</v>
          </cell>
          <cell r="M40">
            <v>1748399</v>
          </cell>
          <cell r="N40">
            <v>1757662</v>
          </cell>
          <cell r="O40">
            <v>1495157</v>
          </cell>
          <cell r="P40">
            <v>1463336</v>
          </cell>
          <cell r="Q40">
            <v>1463238</v>
          </cell>
        </row>
        <row r="41">
          <cell r="A41">
            <v>442651</v>
          </cell>
          <cell r="B41" t="str">
            <v>REV</v>
          </cell>
          <cell r="C41">
            <v>442</v>
          </cell>
          <cell r="D41" t="str">
            <v xml:space="preserve"> Ind - Base Fuel Revenue</v>
          </cell>
          <cell r="E41">
            <v>15003370</v>
          </cell>
          <cell r="F41">
            <v>1181351</v>
          </cell>
          <cell r="G41">
            <v>1193245</v>
          </cell>
          <cell r="H41">
            <v>1195650</v>
          </cell>
          <cell r="I41">
            <v>1206685</v>
          </cell>
          <cell r="J41">
            <v>1230339</v>
          </cell>
          <cell r="K41">
            <v>1294408</v>
          </cell>
          <cell r="L41">
            <v>1290132</v>
          </cell>
          <cell r="M41">
            <v>1329287</v>
          </cell>
          <cell r="N41">
            <v>1351796</v>
          </cell>
          <cell r="O41">
            <v>1286294</v>
          </cell>
          <cell r="P41">
            <v>1215467</v>
          </cell>
          <cell r="Q41">
            <v>1228716</v>
          </cell>
        </row>
        <row r="42">
          <cell r="A42">
            <v>442668</v>
          </cell>
          <cell r="B42" t="str">
            <v>REV</v>
          </cell>
          <cell r="C42">
            <v>442</v>
          </cell>
          <cell r="D42" t="str">
            <v xml:space="preserve"> Ind - FCA/FPP Revenue</v>
          </cell>
          <cell r="E42">
            <v>5031509</v>
          </cell>
          <cell r="F42">
            <v>143747</v>
          </cell>
          <cell r="G42">
            <v>126378</v>
          </cell>
          <cell r="H42">
            <v>798967</v>
          </cell>
          <cell r="I42">
            <v>1466111</v>
          </cell>
          <cell r="J42">
            <v>307207</v>
          </cell>
          <cell r="K42">
            <v>383435</v>
          </cell>
          <cell r="L42">
            <v>633657</v>
          </cell>
          <cell r="M42">
            <v>597635</v>
          </cell>
          <cell r="N42">
            <v>246439</v>
          </cell>
          <cell r="O42">
            <v>27301</v>
          </cell>
          <cell r="P42">
            <v>110740</v>
          </cell>
          <cell r="Q42">
            <v>189892</v>
          </cell>
        </row>
        <row r="43">
          <cell r="A43">
            <v>442683</v>
          </cell>
          <cell r="B43" t="str">
            <v>REV</v>
          </cell>
          <cell r="C43">
            <v>442</v>
          </cell>
          <cell r="D43" t="str">
            <v xml:space="preserve"> Ind - OSS Sharing Credit</v>
          </cell>
          <cell r="E43">
            <v>-419839</v>
          </cell>
          <cell r="F43">
            <v>-33234</v>
          </cell>
          <cell r="G43">
            <v>-34813</v>
          </cell>
          <cell r="H43">
            <v>-35738</v>
          </cell>
          <cell r="I43">
            <v>-36117</v>
          </cell>
          <cell r="J43">
            <v>-36743</v>
          </cell>
          <cell r="K43">
            <v>-34990</v>
          </cell>
          <cell r="L43">
            <v>-33024</v>
          </cell>
          <cell r="M43">
            <v>-33351</v>
          </cell>
          <cell r="N43">
            <v>-34262</v>
          </cell>
          <cell r="O43">
            <v>-36825</v>
          </cell>
          <cell r="P43">
            <v>-36520</v>
          </cell>
          <cell r="Q43">
            <v>-34222</v>
          </cell>
        </row>
        <row r="44">
          <cell r="A44">
            <v>442659</v>
          </cell>
          <cell r="B44" t="str">
            <v>REV</v>
          </cell>
          <cell r="C44">
            <v>442</v>
          </cell>
          <cell r="D44" t="str">
            <v xml:space="preserve"> Ind - Transmission Base Revenue</v>
          </cell>
          <cell r="E44">
            <v>1654165</v>
          </cell>
          <cell r="F44">
            <v>127030</v>
          </cell>
          <cell r="G44">
            <v>128229</v>
          </cell>
          <cell r="H44">
            <v>128056</v>
          </cell>
          <cell r="I44">
            <v>130689</v>
          </cell>
          <cell r="J44">
            <v>135450</v>
          </cell>
          <cell r="K44">
            <v>152011</v>
          </cell>
          <cell r="L44">
            <v>150495</v>
          </cell>
          <cell r="M44">
            <v>154865</v>
          </cell>
          <cell r="N44">
            <v>155685</v>
          </cell>
          <cell r="O44">
            <v>132434</v>
          </cell>
          <cell r="P44">
            <v>129615</v>
          </cell>
          <cell r="Q44">
            <v>129606</v>
          </cell>
        </row>
        <row r="45">
          <cell r="A45">
            <v>442681</v>
          </cell>
          <cell r="B45" t="str">
            <v>REV</v>
          </cell>
          <cell r="C45">
            <v>442</v>
          </cell>
          <cell r="D45" t="str">
            <v xml:space="preserve"> Ind - Merger Savings Credit</v>
          </cell>
          <cell r="E45">
            <v>-175252</v>
          </cell>
          <cell r="F45">
            <v>-13799</v>
          </cell>
          <cell r="G45">
            <v>-13938</v>
          </cell>
          <cell r="H45">
            <v>-13966</v>
          </cell>
          <cell r="I45">
            <v>-14095</v>
          </cell>
          <cell r="J45">
            <v>-14371</v>
          </cell>
          <cell r="K45">
            <v>-15120</v>
          </cell>
          <cell r="L45">
            <v>-15070</v>
          </cell>
          <cell r="M45">
            <v>-15527</v>
          </cell>
          <cell r="N45">
            <v>-15790</v>
          </cell>
          <cell r="O45">
            <v>-15025</v>
          </cell>
          <cell r="P45">
            <v>-14198</v>
          </cell>
          <cell r="Q45">
            <v>-14353</v>
          </cell>
        </row>
        <row r="46">
          <cell r="A46">
            <v>442660</v>
          </cell>
          <cell r="B46" t="str">
            <v>REV</v>
          </cell>
          <cell r="C46">
            <v>442</v>
          </cell>
          <cell r="D46" t="str">
            <v xml:space="preserve"> Ind - Distribution Base Revenue</v>
          </cell>
          <cell r="E46">
            <v>6126613</v>
          </cell>
          <cell r="F46">
            <v>470487</v>
          </cell>
          <cell r="G46">
            <v>474927</v>
          </cell>
          <cell r="H46">
            <v>474289</v>
          </cell>
          <cell r="I46">
            <v>484040</v>
          </cell>
          <cell r="J46">
            <v>501672</v>
          </cell>
          <cell r="K46">
            <v>563010</v>
          </cell>
          <cell r="L46">
            <v>557396</v>
          </cell>
          <cell r="M46">
            <v>573580</v>
          </cell>
          <cell r="N46">
            <v>576619</v>
          </cell>
          <cell r="O46">
            <v>490501</v>
          </cell>
          <cell r="P46">
            <v>480062</v>
          </cell>
          <cell r="Q46">
            <v>480030</v>
          </cell>
        </row>
        <row r="47">
          <cell r="A47">
            <v>442653</v>
          </cell>
          <cell r="B47" t="str">
            <v>REV</v>
          </cell>
          <cell r="C47">
            <v>442</v>
          </cell>
          <cell r="D47" t="str">
            <v xml:space="preserve"> Ind - DSM Rider Revenue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442560</v>
          </cell>
          <cell r="B48" t="str">
            <v>REV</v>
          </cell>
          <cell r="C48">
            <v>442</v>
          </cell>
          <cell r="D48" t="str">
            <v xml:space="preserve"> Ind - Change in Unbilled Rev</v>
          </cell>
          <cell r="E48">
            <v>205519</v>
          </cell>
          <cell r="F48">
            <v>-37930</v>
          </cell>
          <cell r="G48">
            <v>100452</v>
          </cell>
          <cell r="H48">
            <v>329948</v>
          </cell>
          <cell r="I48">
            <v>205256</v>
          </cell>
          <cell r="J48">
            <v>-305539</v>
          </cell>
          <cell r="K48">
            <v>81847</v>
          </cell>
          <cell r="L48">
            <v>263510</v>
          </cell>
          <cell r="M48">
            <v>341756</v>
          </cell>
          <cell r="N48">
            <v>-437338</v>
          </cell>
          <cell r="O48">
            <v>-126961</v>
          </cell>
          <cell r="P48">
            <v>-31207</v>
          </cell>
          <cell r="Q48">
            <v>-178275</v>
          </cell>
        </row>
        <row r="49">
          <cell r="A49">
            <v>444503</v>
          </cell>
          <cell r="B49" t="str">
            <v>REV</v>
          </cell>
          <cell r="C49">
            <v>444</v>
          </cell>
          <cell r="D49" t="str">
            <v xml:space="preserve"> SL - Generation Base Revenue</v>
          </cell>
          <cell r="E49">
            <v>530636</v>
          </cell>
          <cell r="F49">
            <v>48071</v>
          </cell>
          <cell r="G49">
            <v>42881</v>
          </cell>
          <cell r="H49">
            <v>47046</v>
          </cell>
          <cell r="I49">
            <v>41806</v>
          </cell>
          <cell r="J49">
            <v>40334</v>
          </cell>
          <cell r="K49">
            <v>38362</v>
          </cell>
          <cell r="L49">
            <v>40381</v>
          </cell>
          <cell r="M49">
            <v>42243</v>
          </cell>
          <cell r="N49">
            <v>43793</v>
          </cell>
          <cell r="O49">
            <v>46654</v>
          </cell>
          <cell r="P49">
            <v>46870</v>
          </cell>
          <cell r="Q49">
            <v>52195</v>
          </cell>
        </row>
        <row r="50">
          <cell r="A50">
            <v>444601</v>
          </cell>
          <cell r="B50" t="str">
            <v>REV</v>
          </cell>
          <cell r="C50">
            <v>444</v>
          </cell>
          <cell r="D50" t="str">
            <v xml:space="preserve"> SL - Base Fuel Revenue</v>
          </cell>
          <cell r="E50">
            <v>393026</v>
          </cell>
          <cell r="F50">
            <v>38907</v>
          </cell>
          <cell r="G50">
            <v>32951</v>
          </cell>
          <cell r="H50">
            <v>34669</v>
          </cell>
          <cell r="I50">
            <v>30202</v>
          </cell>
          <cell r="J50">
            <v>28293</v>
          </cell>
          <cell r="K50">
            <v>26269</v>
          </cell>
          <cell r="L50">
            <v>27739</v>
          </cell>
          <cell r="M50">
            <v>29725</v>
          </cell>
          <cell r="N50">
            <v>31844</v>
          </cell>
          <cell r="O50">
            <v>35376</v>
          </cell>
          <cell r="P50">
            <v>37132</v>
          </cell>
          <cell r="Q50">
            <v>39919</v>
          </cell>
        </row>
        <row r="51">
          <cell r="A51">
            <v>444618</v>
          </cell>
          <cell r="B51" t="str">
            <v>REV</v>
          </cell>
          <cell r="C51">
            <v>444</v>
          </cell>
          <cell r="D51" t="str">
            <v xml:space="preserve"> SL - FCA/FPP Revenue</v>
          </cell>
          <cell r="E51">
            <v>126029</v>
          </cell>
          <cell r="F51">
            <v>4734</v>
          </cell>
          <cell r="G51">
            <v>3490</v>
          </cell>
          <cell r="H51">
            <v>23167</v>
          </cell>
          <cell r="I51">
            <v>36695</v>
          </cell>
          <cell r="J51">
            <v>7065</v>
          </cell>
          <cell r="K51">
            <v>7782</v>
          </cell>
          <cell r="L51">
            <v>13624</v>
          </cell>
          <cell r="M51">
            <v>13364</v>
          </cell>
          <cell r="N51">
            <v>5805</v>
          </cell>
          <cell r="O51">
            <v>751</v>
          </cell>
          <cell r="P51">
            <v>3383</v>
          </cell>
          <cell r="Q51">
            <v>6169</v>
          </cell>
        </row>
        <row r="52">
          <cell r="A52">
            <v>444633</v>
          </cell>
          <cell r="B52" t="str">
            <v>REV</v>
          </cell>
          <cell r="C52">
            <v>444</v>
          </cell>
          <cell r="D52" t="str">
            <v xml:space="preserve"> SL - OSS Sharing Credit</v>
          </cell>
          <cell r="E52">
            <v>-11055</v>
          </cell>
          <cell r="F52">
            <v>-1095</v>
          </cell>
          <cell r="G52">
            <v>-961</v>
          </cell>
          <cell r="H52">
            <v>-1036</v>
          </cell>
          <cell r="I52">
            <v>-904</v>
          </cell>
          <cell r="J52">
            <v>-845</v>
          </cell>
          <cell r="K52">
            <v>-710</v>
          </cell>
          <cell r="L52">
            <v>-710</v>
          </cell>
          <cell r="M52">
            <v>-746</v>
          </cell>
          <cell r="N52">
            <v>-807</v>
          </cell>
          <cell r="O52">
            <v>-1013</v>
          </cell>
          <cell r="P52">
            <v>-1116</v>
          </cell>
          <cell r="Q52">
            <v>-1112</v>
          </cell>
        </row>
        <row r="53">
          <cell r="A53">
            <v>444609</v>
          </cell>
          <cell r="B53" t="str">
            <v>REV</v>
          </cell>
          <cell r="C53">
            <v>444</v>
          </cell>
          <cell r="D53" t="str">
            <v xml:space="preserve"> SL - Transmission Base Revenue</v>
          </cell>
          <cell r="E53">
            <v>44268</v>
          </cell>
          <cell r="F53">
            <v>4010</v>
          </cell>
          <cell r="G53">
            <v>3577</v>
          </cell>
          <cell r="H53">
            <v>3925</v>
          </cell>
          <cell r="I53">
            <v>3488</v>
          </cell>
          <cell r="J53">
            <v>3365</v>
          </cell>
          <cell r="K53">
            <v>3200</v>
          </cell>
          <cell r="L53">
            <v>3369</v>
          </cell>
          <cell r="M53">
            <v>3524</v>
          </cell>
          <cell r="N53">
            <v>3654</v>
          </cell>
          <cell r="O53">
            <v>3892</v>
          </cell>
          <cell r="P53">
            <v>3910</v>
          </cell>
          <cell r="Q53">
            <v>4354</v>
          </cell>
        </row>
        <row r="54">
          <cell r="A54">
            <v>444631</v>
          </cell>
          <cell r="B54" t="str">
            <v>REV</v>
          </cell>
          <cell r="C54">
            <v>444</v>
          </cell>
          <cell r="D54" t="str">
            <v xml:space="preserve"> SL - Merger Savings Credit</v>
          </cell>
          <cell r="E54">
            <v>-9944</v>
          </cell>
          <cell r="F54">
            <v>-984</v>
          </cell>
          <cell r="G54">
            <v>-834</v>
          </cell>
          <cell r="H54">
            <v>-877</v>
          </cell>
          <cell r="I54">
            <v>-764</v>
          </cell>
          <cell r="J54">
            <v>-716</v>
          </cell>
          <cell r="K54">
            <v>-665</v>
          </cell>
          <cell r="L54">
            <v>-702</v>
          </cell>
          <cell r="M54">
            <v>-752</v>
          </cell>
          <cell r="N54">
            <v>-806</v>
          </cell>
          <cell r="O54">
            <v>-895</v>
          </cell>
          <cell r="P54">
            <v>-939</v>
          </cell>
          <cell r="Q54">
            <v>-1010</v>
          </cell>
        </row>
        <row r="55">
          <cell r="A55">
            <v>444610</v>
          </cell>
          <cell r="B55" t="str">
            <v>REV</v>
          </cell>
          <cell r="C55">
            <v>444</v>
          </cell>
          <cell r="D55" t="str">
            <v xml:space="preserve"> SL - Distribution Base Revenue</v>
          </cell>
          <cell r="E55">
            <v>707731</v>
          </cell>
          <cell r="F55">
            <v>64114</v>
          </cell>
          <cell r="G55">
            <v>57192</v>
          </cell>
          <cell r="H55">
            <v>62747</v>
          </cell>
          <cell r="I55">
            <v>55758</v>
          </cell>
          <cell r="J55">
            <v>53795</v>
          </cell>
          <cell r="K55">
            <v>51165</v>
          </cell>
          <cell r="L55">
            <v>53858</v>
          </cell>
          <cell r="M55">
            <v>56341</v>
          </cell>
          <cell r="N55">
            <v>58409</v>
          </cell>
          <cell r="O55">
            <v>62224</v>
          </cell>
          <cell r="P55">
            <v>62513</v>
          </cell>
          <cell r="Q55">
            <v>69615</v>
          </cell>
        </row>
        <row r="56">
          <cell r="A56">
            <v>444603</v>
          </cell>
          <cell r="B56" t="str">
            <v>REV</v>
          </cell>
          <cell r="C56">
            <v>444</v>
          </cell>
          <cell r="D56" t="str">
            <v xml:space="preserve"> SL - DSM Rider Revenue</v>
          </cell>
          <cell r="E56">
            <v>-6753</v>
          </cell>
          <cell r="F56">
            <v>-668</v>
          </cell>
          <cell r="G56">
            <v>-566</v>
          </cell>
          <cell r="H56">
            <v>-596</v>
          </cell>
          <cell r="I56">
            <v>-519</v>
          </cell>
          <cell r="J56">
            <v>-486</v>
          </cell>
          <cell r="K56">
            <v>-451</v>
          </cell>
          <cell r="L56">
            <v>-477</v>
          </cell>
          <cell r="M56">
            <v>-511</v>
          </cell>
          <cell r="N56">
            <v>-547</v>
          </cell>
          <cell r="O56">
            <v>-608</v>
          </cell>
          <cell r="P56">
            <v>-638</v>
          </cell>
          <cell r="Q56">
            <v>-686</v>
          </cell>
        </row>
        <row r="57">
          <cell r="A57">
            <v>445503</v>
          </cell>
          <cell r="B57" t="str">
            <v>REV</v>
          </cell>
          <cell r="C57">
            <v>445</v>
          </cell>
          <cell r="D57" t="str">
            <v xml:space="preserve"> OPA - Generation Base Revenue</v>
          </cell>
          <cell r="E57">
            <v>8161014</v>
          </cell>
          <cell r="F57">
            <v>660850</v>
          </cell>
          <cell r="G57">
            <v>681457</v>
          </cell>
          <cell r="H57">
            <v>659747</v>
          </cell>
          <cell r="I57">
            <v>640415</v>
          </cell>
          <cell r="J57">
            <v>662541</v>
          </cell>
          <cell r="K57">
            <v>717679</v>
          </cell>
          <cell r="L57">
            <v>708853</v>
          </cell>
          <cell r="M57">
            <v>729424</v>
          </cell>
          <cell r="N57">
            <v>720397</v>
          </cell>
          <cell r="O57">
            <v>667394</v>
          </cell>
          <cell r="P57">
            <v>630465</v>
          </cell>
          <cell r="Q57">
            <v>681792</v>
          </cell>
        </row>
        <row r="58">
          <cell r="A58">
            <v>445601</v>
          </cell>
          <cell r="B58" t="str">
            <v>REV</v>
          </cell>
          <cell r="C58">
            <v>445</v>
          </cell>
          <cell r="D58" t="str">
            <v xml:space="preserve"> OPA - Base Fuel Revenue</v>
          </cell>
          <cell r="E58">
            <v>5832359</v>
          </cell>
          <cell r="F58">
            <v>489990</v>
          </cell>
          <cell r="G58">
            <v>489761</v>
          </cell>
          <cell r="H58">
            <v>470078</v>
          </cell>
          <cell r="I58">
            <v>450605</v>
          </cell>
          <cell r="J58">
            <v>462059</v>
          </cell>
          <cell r="K58">
            <v>495660</v>
          </cell>
          <cell r="L58">
            <v>503315</v>
          </cell>
          <cell r="M58">
            <v>513739</v>
          </cell>
          <cell r="N58">
            <v>524468</v>
          </cell>
          <cell r="O58">
            <v>474488</v>
          </cell>
          <cell r="P58">
            <v>454041</v>
          </cell>
          <cell r="Q58">
            <v>504155</v>
          </cell>
        </row>
        <row r="59">
          <cell r="A59">
            <v>445618</v>
          </cell>
          <cell r="B59" t="str">
            <v>REV</v>
          </cell>
          <cell r="C59">
            <v>445</v>
          </cell>
          <cell r="D59" t="str">
            <v xml:space="preserve"> OPA - FCA/FPP Revenue</v>
          </cell>
          <cell r="E59">
            <v>1938438</v>
          </cell>
          <cell r="F59">
            <v>59622</v>
          </cell>
          <cell r="G59">
            <v>51871</v>
          </cell>
          <cell r="H59">
            <v>314119</v>
          </cell>
          <cell r="I59">
            <v>547481</v>
          </cell>
          <cell r="J59">
            <v>115373</v>
          </cell>
          <cell r="K59">
            <v>146827</v>
          </cell>
          <cell r="L59">
            <v>247207</v>
          </cell>
          <cell r="M59">
            <v>230972</v>
          </cell>
          <cell r="N59">
            <v>95613</v>
          </cell>
          <cell r="O59">
            <v>10071</v>
          </cell>
          <cell r="P59">
            <v>41367</v>
          </cell>
          <cell r="Q59">
            <v>77915</v>
          </cell>
        </row>
        <row r="60">
          <cell r="A60">
            <v>445633</v>
          </cell>
          <cell r="B60" t="str">
            <v>REV</v>
          </cell>
          <cell r="C60">
            <v>445</v>
          </cell>
          <cell r="D60" t="str">
            <v xml:space="preserve"> OPA - OSS Sharing Credit</v>
          </cell>
          <cell r="E60">
            <v>-163142</v>
          </cell>
          <cell r="F60">
            <v>-13784</v>
          </cell>
          <cell r="G60">
            <v>-14289</v>
          </cell>
          <cell r="H60">
            <v>-14051</v>
          </cell>
          <cell r="I60">
            <v>-13487</v>
          </cell>
          <cell r="J60">
            <v>-13799</v>
          </cell>
          <cell r="K60">
            <v>-13399</v>
          </cell>
          <cell r="L60">
            <v>-12883</v>
          </cell>
          <cell r="M60">
            <v>-12889</v>
          </cell>
          <cell r="N60">
            <v>-13293</v>
          </cell>
          <cell r="O60">
            <v>-13584</v>
          </cell>
          <cell r="P60">
            <v>-13642</v>
          </cell>
          <cell r="Q60">
            <v>-14042</v>
          </cell>
        </row>
        <row r="61">
          <cell r="A61">
            <v>445609</v>
          </cell>
          <cell r="B61" t="str">
            <v>REV</v>
          </cell>
          <cell r="C61">
            <v>445</v>
          </cell>
          <cell r="D61" t="str">
            <v xml:space="preserve"> OPA - Transmission Base Revenue</v>
          </cell>
          <cell r="E61">
            <v>732250</v>
          </cell>
          <cell r="F61">
            <v>59295</v>
          </cell>
          <cell r="G61">
            <v>61144</v>
          </cell>
          <cell r="H61">
            <v>59196</v>
          </cell>
          <cell r="I61">
            <v>57461</v>
          </cell>
          <cell r="J61">
            <v>59447</v>
          </cell>
          <cell r="K61">
            <v>64394</v>
          </cell>
          <cell r="L61">
            <v>63602</v>
          </cell>
          <cell r="M61">
            <v>65448</v>
          </cell>
          <cell r="N61">
            <v>64638</v>
          </cell>
          <cell r="O61">
            <v>59882</v>
          </cell>
          <cell r="P61">
            <v>56569</v>
          </cell>
          <cell r="Q61">
            <v>61174</v>
          </cell>
        </row>
        <row r="62">
          <cell r="A62">
            <v>445631</v>
          </cell>
          <cell r="B62" t="str">
            <v>REV</v>
          </cell>
          <cell r="C62">
            <v>445</v>
          </cell>
          <cell r="D62" t="str">
            <v xml:space="preserve"> OPA - Merger Savings Credit</v>
          </cell>
          <cell r="E62">
            <v>-68127</v>
          </cell>
          <cell r="F62">
            <v>-5724</v>
          </cell>
          <cell r="G62">
            <v>-5721</v>
          </cell>
          <cell r="H62">
            <v>-5491</v>
          </cell>
          <cell r="I62">
            <v>-5263</v>
          </cell>
          <cell r="J62">
            <v>-5397</v>
          </cell>
          <cell r="K62">
            <v>-5790</v>
          </cell>
          <cell r="L62">
            <v>-5879</v>
          </cell>
          <cell r="M62">
            <v>-6001</v>
          </cell>
          <cell r="N62">
            <v>-6126</v>
          </cell>
          <cell r="O62">
            <v>-5542</v>
          </cell>
          <cell r="P62">
            <v>-5304</v>
          </cell>
          <cell r="Q62">
            <v>-5889</v>
          </cell>
        </row>
        <row r="63">
          <cell r="A63">
            <v>445610</v>
          </cell>
          <cell r="B63" t="str">
            <v>REV</v>
          </cell>
          <cell r="C63">
            <v>445</v>
          </cell>
          <cell r="D63" t="str">
            <v xml:space="preserve"> OPA - Distribution Base Revenue</v>
          </cell>
          <cell r="E63">
            <v>2844306</v>
          </cell>
          <cell r="F63">
            <v>230322</v>
          </cell>
          <cell r="G63">
            <v>237504</v>
          </cell>
          <cell r="H63">
            <v>229937</v>
          </cell>
          <cell r="I63">
            <v>223200</v>
          </cell>
          <cell r="J63">
            <v>230911</v>
          </cell>
          <cell r="K63">
            <v>250128</v>
          </cell>
          <cell r="L63">
            <v>247052</v>
          </cell>
          <cell r="M63">
            <v>254221</v>
          </cell>
          <cell r="N63">
            <v>251075</v>
          </cell>
          <cell r="O63">
            <v>232603</v>
          </cell>
          <cell r="P63">
            <v>219732</v>
          </cell>
          <cell r="Q63">
            <v>237621</v>
          </cell>
        </row>
        <row r="64">
          <cell r="A64">
            <v>445603</v>
          </cell>
          <cell r="B64" t="str">
            <v>REV</v>
          </cell>
          <cell r="C64">
            <v>445</v>
          </cell>
          <cell r="D64" t="str">
            <v xml:space="preserve"> OPA - DSM Rider Revenue</v>
          </cell>
          <cell r="E64">
            <v>-100205</v>
          </cell>
          <cell r="F64">
            <v>-8418</v>
          </cell>
          <cell r="G64">
            <v>-8415</v>
          </cell>
          <cell r="H64">
            <v>-8076</v>
          </cell>
          <cell r="I64">
            <v>-7742</v>
          </cell>
          <cell r="J64">
            <v>-7939</v>
          </cell>
          <cell r="K64">
            <v>-8516</v>
          </cell>
          <cell r="L64">
            <v>-8647</v>
          </cell>
          <cell r="M64">
            <v>-8826</v>
          </cell>
          <cell r="N64">
            <v>-9011</v>
          </cell>
          <cell r="O64">
            <v>-8152</v>
          </cell>
          <cell r="P64">
            <v>-7801</v>
          </cell>
          <cell r="Q64">
            <v>-8662</v>
          </cell>
        </row>
        <row r="65">
          <cell r="A65">
            <v>445520</v>
          </cell>
          <cell r="B65" t="str">
            <v>REV</v>
          </cell>
          <cell r="C65">
            <v>445</v>
          </cell>
          <cell r="D65" t="str">
            <v xml:space="preserve"> OPA - Change in Unbilled Rev</v>
          </cell>
          <cell r="E65">
            <v>83954</v>
          </cell>
          <cell r="F65">
            <v>-22075</v>
          </cell>
          <cell r="G65">
            <v>-34512</v>
          </cell>
          <cell r="H65">
            <v>177996</v>
          </cell>
          <cell r="I65">
            <v>33587</v>
          </cell>
          <cell r="J65">
            <v>-25841</v>
          </cell>
          <cell r="K65">
            <v>47825</v>
          </cell>
          <cell r="L65">
            <v>106294</v>
          </cell>
          <cell r="M65">
            <v>74753</v>
          </cell>
          <cell r="N65">
            <v>-106602</v>
          </cell>
          <cell r="O65">
            <v>-67321</v>
          </cell>
          <cell r="P65">
            <v>-27383</v>
          </cell>
          <cell r="Q65">
            <v>-72767</v>
          </cell>
        </row>
        <row r="66">
          <cell r="A66">
            <v>447810</v>
          </cell>
          <cell r="B66" t="str">
            <v>REV</v>
          </cell>
          <cell r="C66">
            <v>447</v>
          </cell>
          <cell r="D66" t="str">
            <v xml:space="preserve"> Elec Rev - Non-native sales</v>
          </cell>
          <cell r="E66">
            <v>17670012</v>
          </cell>
          <cell r="F66">
            <v>2115048</v>
          </cell>
          <cell r="G66">
            <v>2401842</v>
          </cell>
          <cell r="H66">
            <v>1214222</v>
          </cell>
          <cell r="I66">
            <v>0</v>
          </cell>
          <cell r="J66">
            <v>1767968</v>
          </cell>
          <cell r="K66">
            <v>1037976</v>
          </cell>
          <cell r="L66">
            <v>1098032</v>
          </cell>
          <cell r="M66">
            <v>1310849</v>
          </cell>
          <cell r="N66">
            <v>1319817</v>
          </cell>
          <cell r="O66">
            <v>1894424</v>
          </cell>
          <cell r="P66">
            <v>1979954</v>
          </cell>
          <cell r="Q66">
            <v>1529880</v>
          </cell>
        </row>
        <row r="67">
          <cell r="A67">
            <v>448500</v>
          </cell>
          <cell r="B67" t="str">
            <v>REV</v>
          </cell>
          <cell r="C67">
            <v>448</v>
          </cell>
          <cell r="D67" t="str">
            <v xml:space="preserve"> Inter Departmental Sales</v>
          </cell>
          <cell r="E67">
            <v>142091</v>
          </cell>
          <cell r="F67">
            <v>13590</v>
          </cell>
          <cell r="G67">
            <v>12498</v>
          </cell>
          <cell r="H67">
            <v>12480</v>
          </cell>
          <cell r="I67">
            <v>13253</v>
          </cell>
          <cell r="J67">
            <v>10598</v>
          </cell>
          <cell r="K67">
            <v>11103</v>
          </cell>
          <cell r="L67">
            <v>13244</v>
          </cell>
          <cell r="M67">
            <v>12053</v>
          </cell>
          <cell r="N67">
            <v>11758</v>
          </cell>
          <cell r="O67">
            <v>10192</v>
          </cell>
          <cell r="P67">
            <v>9918</v>
          </cell>
          <cell r="Q67">
            <v>11404</v>
          </cell>
        </row>
        <row r="68">
          <cell r="A68">
            <v>454010</v>
          </cell>
          <cell r="B68" t="str">
            <v>REV</v>
          </cell>
          <cell r="C68">
            <v>454</v>
          </cell>
          <cell r="D68" t="str">
            <v xml:space="preserve"> Rent  Land and Buildings</v>
          </cell>
          <cell r="E68">
            <v>91356</v>
          </cell>
          <cell r="F68">
            <v>7613</v>
          </cell>
          <cell r="G68">
            <v>7613</v>
          </cell>
          <cell r="H68">
            <v>7613</v>
          </cell>
          <cell r="I68">
            <v>7613</v>
          </cell>
          <cell r="J68">
            <v>7613</v>
          </cell>
          <cell r="K68">
            <v>7613</v>
          </cell>
          <cell r="L68">
            <v>7613</v>
          </cell>
          <cell r="M68">
            <v>7613</v>
          </cell>
          <cell r="N68">
            <v>7613</v>
          </cell>
          <cell r="O68">
            <v>7613</v>
          </cell>
          <cell r="P68">
            <v>7613</v>
          </cell>
          <cell r="Q68">
            <v>7613</v>
          </cell>
        </row>
        <row r="69">
          <cell r="A69">
            <v>454160</v>
          </cell>
          <cell r="B69" t="str">
            <v>REV</v>
          </cell>
          <cell r="C69">
            <v>454</v>
          </cell>
          <cell r="D69" t="str">
            <v xml:space="preserve"> Rent Land Elec Prop - Net CCD</v>
          </cell>
          <cell r="E69">
            <v>1364913</v>
          </cell>
          <cell r="F69">
            <v>139838</v>
          </cell>
          <cell r="G69">
            <v>126952</v>
          </cell>
          <cell r="H69">
            <v>139838</v>
          </cell>
          <cell r="I69">
            <v>135543</v>
          </cell>
          <cell r="J69">
            <v>139838</v>
          </cell>
          <cell r="K69">
            <v>135543</v>
          </cell>
          <cell r="L69">
            <v>139838</v>
          </cell>
          <cell r="M69">
            <v>139838</v>
          </cell>
          <cell r="N69">
            <v>135543</v>
          </cell>
          <cell r="O69">
            <v>47583</v>
          </cell>
          <cell r="P69">
            <v>41696</v>
          </cell>
          <cell r="Q69">
            <v>42863</v>
          </cell>
        </row>
        <row r="70">
          <cell r="A70">
            <v>456000</v>
          </cell>
          <cell r="B70" t="str">
            <v>REV</v>
          </cell>
          <cell r="C70">
            <v>456</v>
          </cell>
          <cell r="D70" t="str">
            <v xml:space="preserve"> Other Variable Revenues</v>
          </cell>
          <cell r="E70">
            <v>101496</v>
          </cell>
          <cell r="F70">
            <v>8458</v>
          </cell>
          <cell r="G70">
            <v>8458</v>
          </cell>
          <cell r="H70">
            <v>8458</v>
          </cell>
          <cell r="I70">
            <v>8458</v>
          </cell>
          <cell r="J70">
            <v>8458</v>
          </cell>
          <cell r="K70">
            <v>8458</v>
          </cell>
          <cell r="L70">
            <v>8458</v>
          </cell>
          <cell r="M70">
            <v>8458</v>
          </cell>
          <cell r="N70">
            <v>8458</v>
          </cell>
          <cell r="O70">
            <v>8458</v>
          </cell>
          <cell r="P70">
            <v>8458</v>
          </cell>
          <cell r="Q70">
            <v>8458</v>
          </cell>
        </row>
        <row r="71">
          <cell r="A71">
            <v>500000</v>
          </cell>
          <cell r="B71" t="str">
            <v>PO</v>
          </cell>
          <cell r="C71">
            <v>500</v>
          </cell>
          <cell r="D71" t="str">
            <v xml:space="preserve"> Supervision and Engineering</v>
          </cell>
          <cell r="E71">
            <v>2060666</v>
          </cell>
          <cell r="F71">
            <v>189427</v>
          </cell>
          <cell r="G71">
            <v>176413</v>
          </cell>
          <cell r="H71">
            <v>183021</v>
          </cell>
          <cell r="I71">
            <v>178350</v>
          </cell>
          <cell r="J71">
            <v>172995</v>
          </cell>
          <cell r="K71">
            <v>167411</v>
          </cell>
          <cell r="L71">
            <v>153179</v>
          </cell>
          <cell r="M71">
            <v>156365</v>
          </cell>
          <cell r="N71">
            <v>166867</v>
          </cell>
          <cell r="O71">
            <v>177591</v>
          </cell>
          <cell r="P71">
            <v>172638</v>
          </cell>
          <cell r="Q71">
            <v>166409</v>
          </cell>
        </row>
        <row r="72">
          <cell r="A72">
            <v>501008</v>
          </cell>
          <cell r="B72" t="str">
            <v>FUEL</v>
          </cell>
          <cell r="C72">
            <v>501</v>
          </cell>
          <cell r="D72" t="str">
            <v>Fuel Procurement And Handling</v>
          </cell>
          <cell r="E72">
            <v>384658</v>
          </cell>
          <cell r="F72">
            <v>25839</v>
          </cell>
          <cell r="G72">
            <v>29001</v>
          </cell>
          <cell r="H72">
            <v>34177</v>
          </cell>
          <cell r="I72">
            <v>44814</v>
          </cell>
          <cell r="J72">
            <v>40685</v>
          </cell>
          <cell r="K72">
            <v>23732</v>
          </cell>
          <cell r="L72">
            <v>32789</v>
          </cell>
          <cell r="M72">
            <v>31418</v>
          </cell>
          <cell r="N72">
            <v>36148</v>
          </cell>
          <cell r="O72">
            <v>26116</v>
          </cell>
          <cell r="P72">
            <v>36328</v>
          </cell>
          <cell r="Q72">
            <v>23611</v>
          </cell>
        </row>
        <row r="73">
          <cell r="A73">
            <v>501020</v>
          </cell>
          <cell r="B73" t="str">
            <v>FUEL</v>
          </cell>
          <cell r="C73">
            <v>501</v>
          </cell>
          <cell r="D73" t="str">
            <v>Fuel Hndlg/Proc - JO Cr</v>
          </cell>
          <cell r="E73">
            <v>510675</v>
          </cell>
          <cell r="F73">
            <v>43012</v>
          </cell>
          <cell r="G73">
            <v>42766</v>
          </cell>
          <cell r="H73">
            <v>42177</v>
          </cell>
          <cell r="I73">
            <v>42997</v>
          </cell>
          <cell r="J73">
            <v>42177</v>
          </cell>
          <cell r="K73">
            <v>42425</v>
          </cell>
          <cell r="L73">
            <v>42698</v>
          </cell>
          <cell r="M73">
            <v>42177</v>
          </cell>
          <cell r="N73">
            <v>42698</v>
          </cell>
          <cell r="O73">
            <v>42425</v>
          </cell>
          <cell r="P73">
            <v>42425</v>
          </cell>
          <cell r="Q73">
            <v>42698</v>
          </cell>
        </row>
        <row r="74">
          <cell r="A74">
            <v>501109</v>
          </cell>
          <cell r="B74" t="str">
            <v>FUEL</v>
          </cell>
          <cell r="C74">
            <v>501</v>
          </cell>
          <cell r="D74" t="str">
            <v>Coal-Miami Fort Units 5-7</v>
          </cell>
          <cell r="E74">
            <v>22286756</v>
          </cell>
          <cell r="F74">
            <v>2335152</v>
          </cell>
          <cell r="G74">
            <v>2058240</v>
          </cell>
          <cell r="H74">
            <v>2062181</v>
          </cell>
          <cell r="I74">
            <v>1771198</v>
          </cell>
          <cell r="J74">
            <v>1608128</v>
          </cell>
          <cell r="K74">
            <v>1636170</v>
          </cell>
          <cell r="L74">
            <v>1817373</v>
          </cell>
          <cell r="M74">
            <v>1882448</v>
          </cell>
          <cell r="N74">
            <v>1514542</v>
          </cell>
          <cell r="O74">
            <v>1704795</v>
          </cell>
          <cell r="P74">
            <v>1805633</v>
          </cell>
          <cell r="Q74">
            <v>2090896</v>
          </cell>
        </row>
        <row r="75">
          <cell r="A75">
            <v>501116</v>
          </cell>
          <cell r="B75" t="str">
            <v>FUEL</v>
          </cell>
          <cell r="C75">
            <v>501</v>
          </cell>
          <cell r="D75" t="str">
            <v>Coal-East Bend Station</v>
          </cell>
          <cell r="E75">
            <v>45477870</v>
          </cell>
          <cell r="F75">
            <v>4499643</v>
          </cell>
          <cell r="G75">
            <v>4042763</v>
          </cell>
          <cell r="H75">
            <v>2338361</v>
          </cell>
          <cell r="I75">
            <v>0</v>
          </cell>
          <cell r="J75">
            <v>3664924</v>
          </cell>
          <cell r="K75">
            <v>4297526</v>
          </cell>
          <cell r="L75">
            <v>4523325</v>
          </cell>
          <cell r="M75">
            <v>4516065</v>
          </cell>
          <cell r="N75">
            <v>4339072</v>
          </cell>
          <cell r="O75">
            <v>4412097</v>
          </cell>
          <cell r="P75">
            <v>4342832</v>
          </cell>
          <cell r="Q75">
            <v>4501262</v>
          </cell>
        </row>
        <row r="76">
          <cell r="A76">
            <v>501300</v>
          </cell>
          <cell r="B76" t="str">
            <v>FUEL</v>
          </cell>
          <cell r="C76">
            <v>501</v>
          </cell>
          <cell r="D76" t="str">
            <v>Residual Disposal Costs</v>
          </cell>
          <cell r="E76">
            <v>623731</v>
          </cell>
          <cell r="F76">
            <v>39265</v>
          </cell>
          <cell r="G76">
            <v>38975</v>
          </cell>
          <cell r="H76">
            <v>38693</v>
          </cell>
          <cell r="I76">
            <v>37563</v>
          </cell>
          <cell r="J76">
            <v>37254</v>
          </cell>
          <cell r="K76">
            <v>62435</v>
          </cell>
          <cell r="L76">
            <v>66524</v>
          </cell>
          <cell r="M76">
            <v>76928</v>
          </cell>
          <cell r="N76">
            <v>78229</v>
          </cell>
          <cell r="O76">
            <v>69761</v>
          </cell>
          <cell r="P76">
            <v>40460</v>
          </cell>
          <cell r="Q76">
            <v>37644</v>
          </cell>
        </row>
        <row r="77">
          <cell r="A77">
            <v>502000</v>
          </cell>
          <cell r="B77" t="str">
            <v>PO</v>
          </cell>
          <cell r="C77">
            <v>502</v>
          </cell>
          <cell r="D77" t="str">
            <v xml:space="preserve"> Steam Expenses</v>
          </cell>
          <cell r="E77">
            <v>2898972</v>
          </cell>
          <cell r="F77">
            <v>226646</v>
          </cell>
          <cell r="G77">
            <v>226023</v>
          </cell>
          <cell r="H77">
            <v>226828</v>
          </cell>
          <cell r="I77">
            <v>224507</v>
          </cell>
          <cell r="J77">
            <v>266787</v>
          </cell>
          <cell r="K77">
            <v>261725</v>
          </cell>
          <cell r="L77">
            <v>249284</v>
          </cell>
          <cell r="M77">
            <v>252166</v>
          </cell>
          <cell r="N77">
            <v>260669</v>
          </cell>
          <cell r="O77">
            <v>239499</v>
          </cell>
          <cell r="P77">
            <v>235106</v>
          </cell>
          <cell r="Q77">
            <v>229732</v>
          </cell>
        </row>
        <row r="78">
          <cell r="A78">
            <v>502010</v>
          </cell>
          <cell r="B78" t="str">
            <v>PO</v>
          </cell>
          <cell r="C78">
            <v>502</v>
          </cell>
          <cell r="D78" t="str">
            <v xml:space="preserve"> Ammonia Expense</v>
          </cell>
          <cell r="E78">
            <v>367910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73582</v>
          </cell>
          <cell r="K78">
            <v>73582</v>
          </cell>
          <cell r="L78">
            <v>73582</v>
          </cell>
          <cell r="M78">
            <v>73582</v>
          </cell>
          <cell r="N78">
            <v>73582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502040</v>
          </cell>
          <cell r="B79" t="str">
            <v>PO</v>
          </cell>
          <cell r="C79">
            <v>502</v>
          </cell>
          <cell r="D79" t="str">
            <v xml:space="preserve"> Cost of Lime</v>
          </cell>
          <cell r="E79">
            <v>6693001</v>
          </cell>
          <cell r="F79">
            <v>660774</v>
          </cell>
          <cell r="G79">
            <v>596828</v>
          </cell>
          <cell r="H79">
            <v>319729</v>
          </cell>
          <cell r="I79">
            <v>0</v>
          </cell>
          <cell r="J79">
            <v>554197</v>
          </cell>
          <cell r="K79">
            <v>639459</v>
          </cell>
          <cell r="L79">
            <v>660774</v>
          </cell>
          <cell r="M79">
            <v>660774</v>
          </cell>
          <cell r="N79">
            <v>639459</v>
          </cell>
          <cell r="O79">
            <v>660774</v>
          </cell>
          <cell r="P79">
            <v>639459</v>
          </cell>
          <cell r="Q79">
            <v>660774</v>
          </cell>
        </row>
        <row r="80">
          <cell r="A80">
            <v>505000</v>
          </cell>
          <cell r="B80" t="str">
            <v>PO</v>
          </cell>
          <cell r="C80">
            <v>505</v>
          </cell>
          <cell r="D80" t="str">
            <v xml:space="preserve"> Electric Expenses</v>
          </cell>
          <cell r="E80">
            <v>347413</v>
          </cell>
          <cell r="F80">
            <v>28806</v>
          </cell>
          <cell r="G80">
            <v>28451</v>
          </cell>
          <cell r="H80">
            <v>28772</v>
          </cell>
          <cell r="I80">
            <v>27766</v>
          </cell>
          <cell r="J80">
            <v>30559</v>
          </cell>
          <cell r="K80">
            <v>29360</v>
          </cell>
          <cell r="L80">
            <v>26563</v>
          </cell>
          <cell r="M80">
            <v>27231</v>
          </cell>
          <cell r="N80">
            <v>29084</v>
          </cell>
          <cell r="O80">
            <v>31371</v>
          </cell>
          <cell r="P80">
            <v>30366</v>
          </cell>
          <cell r="Q80">
            <v>29084</v>
          </cell>
        </row>
        <row r="81">
          <cell r="A81">
            <v>506000</v>
          </cell>
          <cell r="B81" t="str">
            <v>PO</v>
          </cell>
          <cell r="C81">
            <v>506</v>
          </cell>
          <cell r="D81" t="str">
            <v xml:space="preserve"> Miscellaneous Steam Power Exp</v>
          </cell>
          <cell r="E81">
            <v>3451177</v>
          </cell>
          <cell r="F81">
            <v>287294</v>
          </cell>
          <cell r="G81">
            <v>255967</v>
          </cell>
          <cell r="H81">
            <v>287728</v>
          </cell>
          <cell r="I81">
            <v>275111</v>
          </cell>
          <cell r="J81">
            <v>251316</v>
          </cell>
          <cell r="K81">
            <v>258933</v>
          </cell>
          <cell r="L81">
            <v>250663</v>
          </cell>
          <cell r="M81">
            <v>300204</v>
          </cell>
          <cell r="N81">
            <v>251829</v>
          </cell>
          <cell r="O81">
            <v>264367</v>
          </cell>
          <cell r="P81">
            <v>505166</v>
          </cell>
          <cell r="Q81">
            <v>262599</v>
          </cell>
        </row>
        <row r="82">
          <cell r="A82">
            <v>509010</v>
          </cell>
          <cell r="B82" t="str">
            <v>EA</v>
          </cell>
          <cell r="C82">
            <v>509</v>
          </cell>
          <cell r="D82" t="str">
            <v xml:space="preserve"> SO2 Emission Expense - Native</v>
          </cell>
          <cell r="E82">
            <v>3547448</v>
          </cell>
          <cell r="F82">
            <v>250611</v>
          </cell>
          <cell r="G82">
            <v>224721</v>
          </cell>
          <cell r="H82">
            <v>238520</v>
          </cell>
          <cell r="I82">
            <v>233959</v>
          </cell>
          <cell r="J82">
            <v>246842</v>
          </cell>
          <cell r="K82">
            <v>294985</v>
          </cell>
          <cell r="L82">
            <v>349603</v>
          </cell>
          <cell r="M82">
            <v>369351</v>
          </cell>
          <cell r="N82">
            <v>315833</v>
          </cell>
          <cell r="O82">
            <v>288095</v>
          </cell>
          <cell r="P82">
            <v>310613</v>
          </cell>
          <cell r="Q82">
            <v>424315</v>
          </cell>
        </row>
        <row r="83">
          <cell r="A83">
            <v>509030</v>
          </cell>
          <cell r="B83" t="str">
            <v>EA</v>
          </cell>
          <cell r="C83">
            <v>509</v>
          </cell>
          <cell r="D83" t="str">
            <v xml:space="preserve"> SO2 Emission Expense - NonNative</v>
          </cell>
          <cell r="E83">
            <v>1442248</v>
          </cell>
          <cell r="F83">
            <v>119371</v>
          </cell>
          <cell r="G83">
            <v>144762</v>
          </cell>
          <cell r="H83">
            <v>70586</v>
          </cell>
          <cell r="I83">
            <v>0</v>
          </cell>
          <cell r="J83">
            <v>131482</v>
          </cell>
          <cell r="K83">
            <v>99203</v>
          </cell>
          <cell r="L83">
            <v>97952</v>
          </cell>
          <cell r="M83">
            <v>119103</v>
          </cell>
          <cell r="N83">
            <v>137471</v>
          </cell>
          <cell r="O83">
            <v>164540</v>
          </cell>
          <cell r="P83">
            <v>182751</v>
          </cell>
          <cell r="Q83">
            <v>175027</v>
          </cell>
        </row>
        <row r="84">
          <cell r="A84">
            <v>509210</v>
          </cell>
          <cell r="B84" t="str">
            <v>EA</v>
          </cell>
          <cell r="C84">
            <v>509</v>
          </cell>
          <cell r="D84" t="str">
            <v xml:space="preserve"> Nox Emission Expense - Native</v>
          </cell>
          <cell r="E84">
            <v>346054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36864</v>
          </cell>
          <cell r="K84">
            <v>55086</v>
          </cell>
          <cell r="L84">
            <v>76765</v>
          </cell>
          <cell r="M84">
            <v>92822</v>
          </cell>
          <cell r="N84">
            <v>84517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509230</v>
          </cell>
          <cell r="B85" t="str">
            <v>EA</v>
          </cell>
          <cell r="C85">
            <v>509</v>
          </cell>
          <cell r="D85" t="str">
            <v xml:space="preserve"> Nox Emission Expense - NonNative</v>
          </cell>
          <cell r="E85">
            <v>100701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16198</v>
          </cell>
          <cell r="K85">
            <v>14854</v>
          </cell>
          <cell r="L85">
            <v>16885</v>
          </cell>
          <cell r="M85">
            <v>23239</v>
          </cell>
          <cell r="N85">
            <v>29525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510000</v>
          </cell>
          <cell r="B86" t="str">
            <v>PM</v>
          </cell>
          <cell r="C86">
            <v>510</v>
          </cell>
          <cell r="D86" t="str">
            <v xml:space="preserve"> Maint - Supervision/Engineer</v>
          </cell>
          <cell r="E86">
            <v>1101214</v>
          </cell>
          <cell r="F86">
            <v>90871</v>
          </cell>
          <cell r="G86">
            <v>90473</v>
          </cell>
          <cell r="H86">
            <v>92777</v>
          </cell>
          <cell r="I86">
            <v>92824</v>
          </cell>
          <cell r="J86">
            <v>92172</v>
          </cell>
          <cell r="K86">
            <v>91794</v>
          </cell>
          <cell r="L86">
            <v>90755</v>
          </cell>
          <cell r="M86">
            <v>90778</v>
          </cell>
          <cell r="N86">
            <v>91889</v>
          </cell>
          <cell r="O86">
            <v>92712</v>
          </cell>
          <cell r="P86">
            <v>92280</v>
          </cell>
          <cell r="Q86">
            <v>91889</v>
          </cell>
        </row>
        <row r="87">
          <cell r="A87">
            <v>511000</v>
          </cell>
          <cell r="B87" t="str">
            <v>PM</v>
          </cell>
          <cell r="C87">
            <v>511</v>
          </cell>
          <cell r="D87" t="str">
            <v xml:space="preserve"> Maintenance of Structures</v>
          </cell>
          <cell r="E87">
            <v>1123164</v>
          </cell>
          <cell r="F87">
            <v>86414</v>
          </cell>
          <cell r="G87">
            <v>91160</v>
          </cell>
          <cell r="H87">
            <v>100357</v>
          </cell>
          <cell r="I87">
            <v>105775</v>
          </cell>
          <cell r="J87">
            <v>109113</v>
          </cell>
          <cell r="K87">
            <v>103606</v>
          </cell>
          <cell r="L87">
            <v>90486</v>
          </cell>
          <cell r="M87">
            <v>90610</v>
          </cell>
          <cell r="N87">
            <v>90320</v>
          </cell>
          <cell r="O87">
            <v>85501</v>
          </cell>
          <cell r="P87">
            <v>84737</v>
          </cell>
          <cell r="Q87">
            <v>85085</v>
          </cell>
        </row>
        <row r="88">
          <cell r="A88">
            <v>512000</v>
          </cell>
          <cell r="B88" t="str">
            <v>PM</v>
          </cell>
          <cell r="C88">
            <v>512</v>
          </cell>
          <cell r="D88" t="str">
            <v xml:space="preserve"> Maintenance of Boiler Plant</v>
          </cell>
          <cell r="E88">
            <v>8421763</v>
          </cell>
          <cell r="F88">
            <v>337358</v>
          </cell>
          <cell r="G88">
            <v>336775</v>
          </cell>
          <cell r="H88">
            <v>922378</v>
          </cell>
          <cell r="I88">
            <v>1931303</v>
          </cell>
          <cell r="J88">
            <v>1615454</v>
          </cell>
          <cell r="K88">
            <v>966703</v>
          </cell>
          <cell r="L88">
            <v>315117</v>
          </cell>
          <cell r="M88">
            <v>322112</v>
          </cell>
          <cell r="N88">
            <v>325636</v>
          </cell>
          <cell r="O88">
            <v>684399</v>
          </cell>
          <cell r="P88">
            <v>346684</v>
          </cell>
          <cell r="Q88">
            <v>317844</v>
          </cell>
        </row>
        <row r="89">
          <cell r="A89">
            <v>512251</v>
          </cell>
          <cell r="B89" t="str">
            <v>PM</v>
          </cell>
          <cell r="C89">
            <v>512</v>
          </cell>
          <cell r="D89" t="str">
            <v xml:space="preserve"> Maintenance of Boiler Plant - TM Over</v>
          </cell>
          <cell r="E89">
            <v>5983</v>
          </cell>
          <cell r="F89">
            <v>0</v>
          </cell>
          <cell r="G89">
            <v>0</v>
          </cell>
          <cell r="H89">
            <v>0</v>
          </cell>
          <cell r="I89">
            <v>3200</v>
          </cell>
          <cell r="J89">
            <v>2783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513000</v>
          </cell>
          <cell r="B90" t="str">
            <v>PM</v>
          </cell>
          <cell r="C90">
            <v>513</v>
          </cell>
          <cell r="D90" t="str">
            <v xml:space="preserve"> Maintenance of Electric Plant</v>
          </cell>
          <cell r="E90">
            <v>1277199</v>
          </cell>
          <cell r="F90">
            <v>27677</v>
          </cell>
          <cell r="G90">
            <v>27885</v>
          </cell>
          <cell r="H90">
            <v>143372</v>
          </cell>
          <cell r="I90">
            <v>302815</v>
          </cell>
          <cell r="J90">
            <v>232807</v>
          </cell>
          <cell r="K90">
            <v>128569</v>
          </cell>
          <cell r="L90">
            <v>65446</v>
          </cell>
          <cell r="M90">
            <v>65407</v>
          </cell>
          <cell r="N90">
            <v>67170</v>
          </cell>
          <cell r="O90">
            <v>80864</v>
          </cell>
          <cell r="P90">
            <v>68017</v>
          </cell>
          <cell r="Q90">
            <v>67170</v>
          </cell>
        </row>
        <row r="91">
          <cell r="A91">
            <v>513100</v>
          </cell>
          <cell r="B91" t="str">
            <v>PM</v>
          </cell>
          <cell r="C91">
            <v>513</v>
          </cell>
          <cell r="D91" t="str">
            <v xml:space="preserve"> Removal - Electric Plant</v>
          </cell>
          <cell r="E91">
            <v>-179</v>
          </cell>
          <cell r="F91">
            <v>0</v>
          </cell>
          <cell r="G91">
            <v>0</v>
          </cell>
          <cell r="H91">
            <v>0</v>
          </cell>
          <cell r="I91">
            <v>-179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514000</v>
          </cell>
          <cell r="B92" t="str">
            <v>PM</v>
          </cell>
          <cell r="C92">
            <v>514</v>
          </cell>
          <cell r="D92" t="str">
            <v xml:space="preserve"> Maint Misc Steam Plant</v>
          </cell>
          <cell r="E92">
            <v>611746</v>
          </cell>
          <cell r="F92">
            <v>46549</v>
          </cell>
          <cell r="G92">
            <v>47469</v>
          </cell>
          <cell r="H92">
            <v>55581</v>
          </cell>
          <cell r="I92">
            <v>65907</v>
          </cell>
          <cell r="J92">
            <v>66722</v>
          </cell>
          <cell r="K92">
            <v>55438</v>
          </cell>
          <cell r="L92">
            <v>44635</v>
          </cell>
          <cell r="M92">
            <v>44334</v>
          </cell>
          <cell r="N92">
            <v>45886</v>
          </cell>
          <cell r="O92">
            <v>46754</v>
          </cell>
          <cell r="P92">
            <v>46517</v>
          </cell>
          <cell r="Q92">
            <v>45954</v>
          </cell>
        </row>
        <row r="93">
          <cell r="A93">
            <v>514100</v>
          </cell>
          <cell r="B93" t="str">
            <v>PM</v>
          </cell>
          <cell r="C93">
            <v>514</v>
          </cell>
          <cell r="D93" t="str">
            <v xml:space="preserve"> Removal - Misc Steam Plant</v>
          </cell>
          <cell r="E93">
            <v>179</v>
          </cell>
          <cell r="F93">
            <v>0</v>
          </cell>
          <cell r="G93">
            <v>0</v>
          </cell>
          <cell r="H93">
            <v>0</v>
          </cell>
          <cell r="I93">
            <v>179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546000</v>
          </cell>
          <cell r="B94" t="str">
            <v>PO</v>
          </cell>
          <cell r="C94">
            <v>546</v>
          </cell>
          <cell r="D94" t="str">
            <v xml:space="preserve"> Other Power - Supv/Engr Labor</v>
          </cell>
          <cell r="E94">
            <v>419770</v>
          </cell>
          <cell r="F94">
            <v>48965</v>
          </cell>
          <cell r="G94">
            <v>32260</v>
          </cell>
          <cell r="H94">
            <v>32191</v>
          </cell>
          <cell r="I94">
            <v>33465</v>
          </cell>
          <cell r="J94">
            <v>34525</v>
          </cell>
          <cell r="K94">
            <v>35015</v>
          </cell>
          <cell r="L94">
            <v>35557</v>
          </cell>
          <cell r="M94">
            <v>34525</v>
          </cell>
          <cell r="N94">
            <v>35117</v>
          </cell>
          <cell r="O94">
            <v>32575</v>
          </cell>
          <cell r="P94">
            <v>32575</v>
          </cell>
          <cell r="Q94">
            <v>33000</v>
          </cell>
        </row>
        <row r="95">
          <cell r="A95">
            <v>547501</v>
          </cell>
          <cell r="B95" t="str">
            <v>FUEL</v>
          </cell>
          <cell r="C95">
            <v>547</v>
          </cell>
          <cell r="D95" t="str">
            <v xml:space="preserve"> Woodsdale Gas</v>
          </cell>
          <cell r="E95">
            <v>7398465</v>
          </cell>
          <cell r="F95">
            <v>734634</v>
          </cell>
          <cell r="G95">
            <v>574781</v>
          </cell>
          <cell r="H95">
            <v>590580</v>
          </cell>
          <cell r="I95">
            <v>788619</v>
          </cell>
          <cell r="J95">
            <v>283804</v>
          </cell>
          <cell r="K95">
            <v>541148</v>
          </cell>
          <cell r="L95">
            <v>1416406</v>
          </cell>
          <cell r="M95">
            <v>1605371</v>
          </cell>
          <cell r="N95">
            <v>234416</v>
          </cell>
          <cell r="O95">
            <v>105939</v>
          </cell>
          <cell r="P95">
            <v>149661</v>
          </cell>
          <cell r="Q95">
            <v>373106</v>
          </cell>
        </row>
        <row r="96">
          <cell r="A96">
            <v>548000</v>
          </cell>
          <cell r="B96" t="str">
            <v>PO</v>
          </cell>
          <cell r="C96">
            <v>548</v>
          </cell>
          <cell r="D96" t="str">
            <v xml:space="preserve"> Other Power-Ops Generation Exp</v>
          </cell>
          <cell r="E96">
            <v>498166</v>
          </cell>
          <cell r="F96">
            <v>40578</v>
          </cell>
          <cell r="G96">
            <v>41077</v>
          </cell>
          <cell r="H96">
            <v>40188</v>
          </cell>
          <cell r="I96">
            <v>42426</v>
          </cell>
          <cell r="J96">
            <v>41383</v>
          </cell>
          <cell r="K96">
            <v>41660</v>
          </cell>
          <cell r="L96">
            <v>42090</v>
          </cell>
          <cell r="M96">
            <v>41383</v>
          </cell>
          <cell r="N96">
            <v>41963</v>
          </cell>
          <cell r="O96">
            <v>41795</v>
          </cell>
          <cell r="P96">
            <v>41660</v>
          </cell>
          <cell r="Q96">
            <v>41963</v>
          </cell>
        </row>
        <row r="97">
          <cell r="A97">
            <v>549000</v>
          </cell>
          <cell r="B97" t="str">
            <v>PO</v>
          </cell>
          <cell r="C97">
            <v>549</v>
          </cell>
          <cell r="D97" t="str">
            <v xml:space="preserve"> Misc Other Power Gen Exp</v>
          </cell>
          <cell r="E97">
            <v>1077549</v>
          </cell>
          <cell r="F97">
            <v>103602</v>
          </cell>
          <cell r="G97">
            <v>90006</v>
          </cell>
          <cell r="H97">
            <v>87798</v>
          </cell>
          <cell r="I97">
            <v>85732</v>
          </cell>
          <cell r="J97">
            <v>89166</v>
          </cell>
          <cell r="K97">
            <v>92797</v>
          </cell>
          <cell r="L97">
            <v>93404</v>
          </cell>
          <cell r="M97">
            <v>88050</v>
          </cell>
          <cell r="N97">
            <v>93927</v>
          </cell>
          <cell r="O97">
            <v>80080</v>
          </cell>
          <cell r="P97">
            <v>82646</v>
          </cell>
          <cell r="Q97">
            <v>90341</v>
          </cell>
        </row>
        <row r="98">
          <cell r="A98">
            <v>549115</v>
          </cell>
          <cell r="B98" t="str">
            <v>PO</v>
          </cell>
          <cell r="C98">
            <v>549</v>
          </cell>
          <cell r="D98" t="str">
            <v xml:space="preserve"> Misc Other Power Gen Exp I/C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551000</v>
          </cell>
          <cell r="B99" t="str">
            <v>PM</v>
          </cell>
          <cell r="C99">
            <v>551</v>
          </cell>
          <cell r="D99" t="str">
            <v xml:space="preserve"> Other Pwr - Maint Supv/Engr</v>
          </cell>
          <cell r="E99">
            <v>36584</v>
          </cell>
          <cell r="F99">
            <v>3038</v>
          </cell>
          <cell r="G99">
            <v>3038</v>
          </cell>
          <cell r="H99">
            <v>3112</v>
          </cell>
          <cell r="I99">
            <v>3044</v>
          </cell>
          <cell r="J99">
            <v>3044</v>
          </cell>
          <cell r="K99">
            <v>3044</v>
          </cell>
          <cell r="L99">
            <v>3044</v>
          </cell>
          <cell r="M99">
            <v>3044</v>
          </cell>
          <cell r="N99">
            <v>3044</v>
          </cell>
          <cell r="O99">
            <v>3044</v>
          </cell>
          <cell r="P99">
            <v>3044</v>
          </cell>
          <cell r="Q99">
            <v>3044</v>
          </cell>
        </row>
        <row r="100">
          <cell r="A100">
            <v>552000</v>
          </cell>
          <cell r="B100" t="str">
            <v>PM</v>
          </cell>
          <cell r="C100">
            <v>552</v>
          </cell>
          <cell r="D100" t="str">
            <v xml:space="preserve"> Other Pwr - Maint of Structure</v>
          </cell>
          <cell r="E100">
            <v>23700</v>
          </cell>
          <cell r="F100">
            <v>0</v>
          </cell>
          <cell r="G100">
            <v>0</v>
          </cell>
          <cell r="H100">
            <v>0</v>
          </cell>
          <cell r="I100">
            <v>4060</v>
          </cell>
          <cell r="J100">
            <v>4060</v>
          </cell>
          <cell r="K100">
            <v>3045</v>
          </cell>
          <cell r="L100">
            <v>4060</v>
          </cell>
          <cell r="M100">
            <v>3045</v>
          </cell>
          <cell r="N100">
            <v>3045</v>
          </cell>
          <cell r="O100">
            <v>2385</v>
          </cell>
          <cell r="P100">
            <v>0</v>
          </cell>
          <cell r="Q100">
            <v>0</v>
          </cell>
        </row>
        <row r="101">
          <cell r="A101">
            <v>553000</v>
          </cell>
          <cell r="B101" t="str">
            <v>PM</v>
          </cell>
          <cell r="C101">
            <v>553</v>
          </cell>
          <cell r="D101" t="str">
            <v xml:space="preserve"> Other Pwr-Maint Generating</v>
          </cell>
          <cell r="E101">
            <v>482483</v>
          </cell>
          <cell r="F101">
            <v>27069</v>
          </cell>
          <cell r="G101">
            <v>27238</v>
          </cell>
          <cell r="H101">
            <v>89023</v>
          </cell>
          <cell r="I101">
            <v>87545</v>
          </cell>
          <cell r="J101">
            <v>27440</v>
          </cell>
          <cell r="K101">
            <v>38507</v>
          </cell>
          <cell r="L101">
            <v>27371</v>
          </cell>
          <cell r="M101">
            <v>35770</v>
          </cell>
          <cell r="N101">
            <v>29350</v>
          </cell>
          <cell r="O101">
            <v>27875</v>
          </cell>
          <cell r="P101">
            <v>27520</v>
          </cell>
          <cell r="Q101">
            <v>37775</v>
          </cell>
        </row>
        <row r="102">
          <cell r="A102">
            <v>554000</v>
          </cell>
          <cell r="B102" t="str">
            <v>PM</v>
          </cell>
          <cell r="C102">
            <v>554</v>
          </cell>
          <cell r="D102" t="str">
            <v xml:space="preserve"> Other Pwr-Maint Misc Equip</v>
          </cell>
          <cell r="E102">
            <v>36876</v>
          </cell>
          <cell r="F102">
            <v>2472</v>
          </cell>
          <cell r="G102">
            <v>2472</v>
          </cell>
          <cell r="H102">
            <v>6055</v>
          </cell>
          <cell r="I102">
            <v>2472</v>
          </cell>
          <cell r="J102">
            <v>2472</v>
          </cell>
          <cell r="K102">
            <v>2472</v>
          </cell>
          <cell r="L102">
            <v>4502</v>
          </cell>
          <cell r="M102">
            <v>2472</v>
          </cell>
          <cell r="N102">
            <v>2472</v>
          </cell>
          <cell r="O102">
            <v>4071</v>
          </cell>
          <cell r="P102">
            <v>2472</v>
          </cell>
          <cell r="Q102">
            <v>2472</v>
          </cell>
        </row>
        <row r="103">
          <cell r="A103">
            <v>555200</v>
          </cell>
          <cell r="B103" t="str">
            <v>PP</v>
          </cell>
          <cell r="C103">
            <v>555</v>
          </cell>
          <cell r="D103" t="str">
            <v xml:space="preserve"> Purchased Power - Native Load</v>
          </cell>
          <cell r="E103">
            <v>50776977</v>
          </cell>
          <cell r="F103">
            <v>3005021</v>
          </cell>
          <cell r="G103">
            <v>2410477</v>
          </cell>
          <cell r="H103">
            <v>6735933</v>
          </cell>
          <cell r="I103">
            <v>10337100</v>
          </cell>
          <cell r="J103">
            <v>4020133</v>
          </cell>
          <cell r="K103">
            <v>3995191</v>
          </cell>
          <cell r="L103">
            <v>5059605</v>
          </cell>
          <cell r="M103">
            <v>4968371</v>
          </cell>
          <cell r="N103">
            <v>3248377</v>
          </cell>
          <cell r="O103">
            <v>2049104</v>
          </cell>
          <cell r="P103">
            <v>2215787</v>
          </cell>
          <cell r="Q103">
            <v>2731878</v>
          </cell>
        </row>
        <row r="104">
          <cell r="A104">
            <v>556000</v>
          </cell>
          <cell r="B104" t="str">
            <v>PO</v>
          </cell>
          <cell r="C104">
            <v>556</v>
          </cell>
          <cell r="D104" t="str">
            <v xml:space="preserve"> Electric System Operatns Dept</v>
          </cell>
          <cell r="E104">
            <v>39466</v>
          </cell>
          <cell r="F104">
            <v>3188</v>
          </cell>
          <cell r="G104">
            <v>3188</v>
          </cell>
          <cell r="H104">
            <v>3309</v>
          </cell>
          <cell r="I104">
            <v>3309</v>
          </cell>
          <cell r="J104">
            <v>3309</v>
          </cell>
          <cell r="K104">
            <v>3309</v>
          </cell>
          <cell r="L104">
            <v>3309</v>
          </cell>
          <cell r="M104">
            <v>3309</v>
          </cell>
          <cell r="N104">
            <v>3309</v>
          </cell>
          <cell r="O104">
            <v>3309</v>
          </cell>
          <cell r="P104">
            <v>3309</v>
          </cell>
          <cell r="Q104">
            <v>3309</v>
          </cell>
        </row>
        <row r="105">
          <cell r="A105">
            <v>560000</v>
          </cell>
          <cell r="B105" t="str">
            <v>TO</v>
          </cell>
          <cell r="C105">
            <v>560</v>
          </cell>
          <cell r="D105" t="str">
            <v xml:space="preserve"> Operation Supervision &amp; Engine</v>
          </cell>
          <cell r="E105">
            <v>59231</v>
          </cell>
          <cell r="F105">
            <v>5583</v>
          </cell>
          <cell r="G105">
            <v>4761</v>
          </cell>
          <cell r="H105">
            <v>4876</v>
          </cell>
          <cell r="I105">
            <v>4891</v>
          </cell>
          <cell r="J105">
            <v>4890</v>
          </cell>
          <cell r="K105">
            <v>4890</v>
          </cell>
          <cell r="L105">
            <v>4890</v>
          </cell>
          <cell r="M105">
            <v>4890</v>
          </cell>
          <cell r="N105">
            <v>4890</v>
          </cell>
          <cell r="O105">
            <v>4890</v>
          </cell>
          <cell r="P105">
            <v>4890</v>
          </cell>
          <cell r="Q105">
            <v>4890</v>
          </cell>
        </row>
        <row r="106">
          <cell r="A106">
            <v>561000</v>
          </cell>
          <cell r="B106" t="str">
            <v>TO</v>
          </cell>
          <cell r="C106">
            <v>561</v>
          </cell>
          <cell r="D106" t="str">
            <v xml:space="preserve"> Load Dispatching</v>
          </cell>
          <cell r="E106">
            <v>1891531</v>
          </cell>
          <cell r="F106">
            <v>189442</v>
          </cell>
          <cell r="G106">
            <v>147755</v>
          </cell>
          <cell r="H106">
            <v>146340</v>
          </cell>
          <cell r="I106">
            <v>131073</v>
          </cell>
          <cell r="J106">
            <v>143272</v>
          </cell>
          <cell r="K106">
            <v>173525</v>
          </cell>
          <cell r="L106">
            <v>180418</v>
          </cell>
          <cell r="M106">
            <v>179474</v>
          </cell>
          <cell r="N106">
            <v>162071</v>
          </cell>
          <cell r="O106">
            <v>137661</v>
          </cell>
          <cell r="P106">
            <v>141885</v>
          </cell>
          <cell r="Q106">
            <v>158615</v>
          </cell>
        </row>
        <row r="107">
          <cell r="A107">
            <v>562000</v>
          </cell>
          <cell r="B107" t="str">
            <v>TO</v>
          </cell>
          <cell r="C107">
            <v>562</v>
          </cell>
          <cell r="D107" t="str">
            <v xml:space="preserve"> Station Expenses</v>
          </cell>
          <cell r="E107">
            <v>4064</v>
          </cell>
          <cell r="F107">
            <v>349</v>
          </cell>
          <cell r="G107">
            <v>348</v>
          </cell>
          <cell r="H107">
            <v>358</v>
          </cell>
          <cell r="I107">
            <v>350</v>
          </cell>
          <cell r="J107">
            <v>343</v>
          </cell>
          <cell r="K107">
            <v>336</v>
          </cell>
          <cell r="L107">
            <v>312</v>
          </cell>
          <cell r="M107">
            <v>318</v>
          </cell>
          <cell r="N107">
            <v>332</v>
          </cell>
          <cell r="O107">
            <v>347</v>
          </cell>
          <cell r="P107">
            <v>339</v>
          </cell>
          <cell r="Q107">
            <v>332</v>
          </cell>
        </row>
        <row r="108">
          <cell r="A108">
            <v>563000</v>
          </cell>
          <cell r="B108" t="str">
            <v>TO</v>
          </cell>
          <cell r="C108">
            <v>563</v>
          </cell>
          <cell r="D108" t="str">
            <v xml:space="preserve"> Overhead Line Expenses</v>
          </cell>
          <cell r="E108">
            <v>12180</v>
          </cell>
          <cell r="F108">
            <v>1015</v>
          </cell>
          <cell r="G108">
            <v>1015</v>
          </cell>
          <cell r="H108">
            <v>1015</v>
          </cell>
          <cell r="I108">
            <v>1015</v>
          </cell>
          <cell r="J108">
            <v>1015</v>
          </cell>
          <cell r="K108">
            <v>1015</v>
          </cell>
          <cell r="L108">
            <v>1015</v>
          </cell>
          <cell r="M108">
            <v>1015</v>
          </cell>
          <cell r="N108">
            <v>1015</v>
          </cell>
          <cell r="O108">
            <v>1015</v>
          </cell>
          <cell r="P108">
            <v>1015</v>
          </cell>
          <cell r="Q108">
            <v>1015</v>
          </cell>
        </row>
        <row r="109">
          <cell r="A109">
            <v>565855</v>
          </cell>
          <cell r="B109" t="str">
            <v>TO</v>
          </cell>
          <cell r="C109">
            <v>565</v>
          </cell>
          <cell r="D109" t="str">
            <v xml:space="preserve"> Transmission &amp; Ancillary Services</v>
          </cell>
          <cell r="E109">
            <v>14853462</v>
          </cell>
          <cell r="F109">
            <v>1308533</v>
          </cell>
          <cell r="G109">
            <v>1093681</v>
          </cell>
          <cell r="H109">
            <v>1093833</v>
          </cell>
          <cell r="I109">
            <v>991465</v>
          </cell>
          <cell r="J109">
            <v>975343</v>
          </cell>
          <cell r="K109">
            <v>1733768</v>
          </cell>
          <cell r="L109">
            <v>1651235</v>
          </cell>
          <cell r="M109">
            <v>1423337</v>
          </cell>
          <cell r="N109">
            <v>1368427</v>
          </cell>
          <cell r="O109">
            <v>1102901</v>
          </cell>
          <cell r="P109">
            <v>995599</v>
          </cell>
          <cell r="Q109">
            <v>1115340</v>
          </cell>
        </row>
        <row r="110">
          <cell r="A110">
            <v>566000</v>
          </cell>
          <cell r="B110" t="str">
            <v>TO</v>
          </cell>
          <cell r="C110">
            <v>566</v>
          </cell>
          <cell r="D110" t="str">
            <v xml:space="preserve"> Miscellaneous Transmission Exp</v>
          </cell>
          <cell r="E110">
            <v>42517</v>
          </cell>
          <cell r="F110">
            <v>13234</v>
          </cell>
          <cell r="G110">
            <v>3227</v>
          </cell>
          <cell r="H110">
            <v>3206</v>
          </cell>
          <cell r="I110">
            <v>2453</v>
          </cell>
          <cell r="J110">
            <v>2439</v>
          </cell>
          <cell r="K110">
            <v>2306</v>
          </cell>
          <cell r="L110">
            <v>3846</v>
          </cell>
          <cell r="M110">
            <v>2242</v>
          </cell>
          <cell r="N110">
            <v>2376</v>
          </cell>
          <cell r="O110">
            <v>2309</v>
          </cell>
          <cell r="P110">
            <v>2309</v>
          </cell>
          <cell r="Q110">
            <v>2570</v>
          </cell>
        </row>
        <row r="111">
          <cell r="A111">
            <v>567010</v>
          </cell>
          <cell r="B111" t="str">
            <v>TO</v>
          </cell>
          <cell r="C111">
            <v>567</v>
          </cell>
          <cell r="D111" t="str">
            <v xml:space="preserve"> Rents - Interco - CG&amp;E</v>
          </cell>
          <cell r="E111">
            <v>1933776</v>
          </cell>
          <cell r="F111">
            <v>161148</v>
          </cell>
          <cell r="G111">
            <v>161148</v>
          </cell>
          <cell r="H111">
            <v>161148</v>
          </cell>
          <cell r="I111">
            <v>161148</v>
          </cell>
          <cell r="J111">
            <v>161148</v>
          </cell>
          <cell r="K111">
            <v>161148</v>
          </cell>
          <cell r="L111">
            <v>161148</v>
          </cell>
          <cell r="M111">
            <v>161148</v>
          </cell>
          <cell r="N111">
            <v>161148</v>
          </cell>
          <cell r="O111">
            <v>161148</v>
          </cell>
          <cell r="P111">
            <v>161148</v>
          </cell>
          <cell r="Q111">
            <v>161148</v>
          </cell>
        </row>
        <row r="112">
          <cell r="A112">
            <v>568000</v>
          </cell>
          <cell r="B112" t="str">
            <v>TM</v>
          </cell>
          <cell r="C112">
            <v>568</v>
          </cell>
          <cell r="D112" t="str">
            <v xml:space="preserve"> Maintenance Superv &amp; Engineering</v>
          </cell>
          <cell r="E112">
            <v>79147</v>
          </cell>
          <cell r="F112">
            <v>6461</v>
          </cell>
          <cell r="G112">
            <v>6421</v>
          </cell>
          <cell r="H112">
            <v>6564</v>
          </cell>
          <cell r="I112">
            <v>6601</v>
          </cell>
          <cell r="J112">
            <v>6660</v>
          </cell>
          <cell r="K112">
            <v>6640</v>
          </cell>
          <cell r="L112">
            <v>6620</v>
          </cell>
          <cell r="M112">
            <v>6660</v>
          </cell>
          <cell r="N112">
            <v>6620</v>
          </cell>
          <cell r="O112">
            <v>6640</v>
          </cell>
          <cell r="P112">
            <v>6640</v>
          </cell>
          <cell r="Q112">
            <v>6620</v>
          </cell>
        </row>
        <row r="113">
          <cell r="A113">
            <v>569000</v>
          </cell>
          <cell r="B113" t="str">
            <v>TM</v>
          </cell>
          <cell r="C113">
            <v>569</v>
          </cell>
          <cell r="D113" t="str">
            <v xml:space="preserve"> Maintenance of Structures</v>
          </cell>
          <cell r="E113">
            <v>59045</v>
          </cell>
          <cell r="F113">
            <v>4728</v>
          </cell>
          <cell r="G113">
            <v>5201</v>
          </cell>
          <cell r="H113">
            <v>4522</v>
          </cell>
          <cell r="I113">
            <v>5357</v>
          </cell>
          <cell r="J113">
            <v>4659</v>
          </cell>
          <cell r="K113">
            <v>4870</v>
          </cell>
          <cell r="L113">
            <v>5103</v>
          </cell>
          <cell r="M113">
            <v>4659</v>
          </cell>
          <cell r="N113">
            <v>5103</v>
          </cell>
          <cell r="O113">
            <v>4870</v>
          </cell>
          <cell r="P113">
            <v>4870</v>
          </cell>
          <cell r="Q113">
            <v>5103</v>
          </cell>
        </row>
        <row r="114">
          <cell r="A114">
            <v>570000</v>
          </cell>
          <cell r="B114" t="str">
            <v>TM</v>
          </cell>
          <cell r="C114">
            <v>570</v>
          </cell>
          <cell r="D114" t="str">
            <v xml:space="preserve"> Maintenance of Station Equipment</v>
          </cell>
          <cell r="E114">
            <v>8340</v>
          </cell>
          <cell r="F114">
            <v>692</v>
          </cell>
          <cell r="G114">
            <v>692</v>
          </cell>
          <cell r="H114">
            <v>692</v>
          </cell>
          <cell r="I114">
            <v>696</v>
          </cell>
          <cell r="J114">
            <v>696</v>
          </cell>
          <cell r="K114">
            <v>696</v>
          </cell>
          <cell r="L114">
            <v>696</v>
          </cell>
          <cell r="M114">
            <v>696</v>
          </cell>
          <cell r="N114">
            <v>696</v>
          </cell>
          <cell r="O114">
            <v>696</v>
          </cell>
          <cell r="P114">
            <v>696</v>
          </cell>
          <cell r="Q114">
            <v>696</v>
          </cell>
        </row>
        <row r="115">
          <cell r="A115">
            <v>571000</v>
          </cell>
          <cell r="B115" t="str">
            <v>TM</v>
          </cell>
          <cell r="C115">
            <v>571</v>
          </cell>
          <cell r="D115" t="str">
            <v xml:space="preserve"> Maintenance of Overhead Lines</v>
          </cell>
          <cell r="E115">
            <v>806712</v>
          </cell>
          <cell r="F115">
            <v>67166</v>
          </cell>
          <cell r="G115">
            <v>67547</v>
          </cell>
          <cell r="H115">
            <v>66677</v>
          </cell>
          <cell r="I115">
            <v>67801</v>
          </cell>
          <cell r="J115">
            <v>66859</v>
          </cell>
          <cell r="K115">
            <v>67144</v>
          </cell>
          <cell r="L115">
            <v>67457</v>
          </cell>
          <cell r="M115">
            <v>66859</v>
          </cell>
          <cell r="N115">
            <v>67457</v>
          </cell>
          <cell r="O115">
            <v>67144</v>
          </cell>
          <cell r="P115">
            <v>67144</v>
          </cell>
          <cell r="Q115">
            <v>67457</v>
          </cell>
        </row>
        <row r="116">
          <cell r="A116">
            <v>573000</v>
          </cell>
          <cell r="B116" t="str">
            <v>TM</v>
          </cell>
          <cell r="C116">
            <v>573</v>
          </cell>
          <cell r="D116" t="str">
            <v xml:space="preserve"> Maint of Misc Transmission Plant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580000</v>
          </cell>
          <cell r="B117" t="str">
            <v>DO</v>
          </cell>
          <cell r="C117">
            <v>580</v>
          </cell>
          <cell r="D117" t="str">
            <v xml:space="preserve"> Operation Supervision &amp; Engine</v>
          </cell>
          <cell r="E117">
            <v>429530</v>
          </cell>
          <cell r="F117">
            <v>35679</v>
          </cell>
          <cell r="G117">
            <v>35546</v>
          </cell>
          <cell r="H117">
            <v>35419</v>
          </cell>
          <cell r="I117">
            <v>36422</v>
          </cell>
          <cell r="J117">
            <v>35481</v>
          </cell>
          <cell r="K117">
            <v>35760</v>
          </cell>
          <cell r="L117">
            <v>36074</v>
          </cell>
          <cell r="M117">
            <v>35481</v>
          </cell>
          <cell r="N117">
            <v>36074</v>
          </cell>
          <cell r="O117">
            <v>35760</v>
          </cell>
          <cell r="P117">
            <v>35760</v>
          </cell>
          <cell r="Q117">
            <v>36074</v>
          </cell>
        </row>
        <row r="118">
          <cell r="A118">
            <v>581000</v>
          </cell>
          <cell r="B118" t="str">
            <v>DO</v>
          </cell>
          <cell r="C118">
            <v>581</v>
          </cell>
          <cell r="D118" t="str">
            <v xml:space="preserve"> Load Dispatching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582000</v>
          </cell>
          <cell r="B119" t="str">
            <v>DO</v>
          </cell>
          <cell r="C119">
            <v>582</v>
          </cell>
          <cell r="D119" t="str">
            <v xml:space="preserve"> Station Expenses</v>
          </cell>
          <cell r="E119">
            <v>53542</v>
          </cell>
          <cell r="F119">
            <v>4430</v>
          </cell>
          <cell r="G119">
            <v>4410</v>
          </cell>
          <cell r="H119">
            <v>4439</v>
          </cell>
          <cell r="I119">
            <v>4457</v>
          </cell>
          <cell r="J119">
            <v>4487</v>
          </cell>
          <cell r="K119">
            <v>4477</v>
          </cell>
          <cell r="L119">
            <v>4467</v>
          </cell>
          <cell r="M119">
            <v>4487</v>
          </cell>
          <cell r="N119">
            <v>4467</v>
          </cell>
          <cell r="O119">
            <v>4477</v>
          </cell>
          <cell r="P119">
            <v>4477</v>
          </cell>
          <cell r="Q119">
            <v>4467</v>
          </cell>
        </row>
        <row r="120">
          <cell r="A120">
            <v>583000</v>
          </cell>
          <cell r="B120" t="str">
            <v>DO</v>
          </cell>
          <cell r="C120">
            <v>583</v>
          </cell>
          <cell r="D120" t="str">
            <v xml:space="preserve"> Overhead Line Expenses</v>
          </cell>
          <cell r="E120">
            <v>508240</v>
          </cell>
          <cell r="F120">
            <v>41237</v>
          </cell>
          <cell r="G120">
            <v>43352</v>
          </cell>
          <cell r="H120">
            <v>40816</v>
          </cell>
          <cell r="I120">
            <v>45014</v>
          </cell>
          <cell r="J120">
            <v>41982</v>
          </cell>
          <cell r="K120">
            <v>42838</v>
          </cell>
          <cell r="L120">
            <v>42745</v>
          </cell>
          <cell r="M120">
            <v>41157</v>
          </cell>
          <cell r="N120">
            <v>42333</v>
          </cell>
          <cell r="O120">
            <v>42424</v>
          </cell>
          <cell r="P120">
            <v>41599</v>
          </cell>
          <cell r="Q120">
            <v>42743</v>
          </cell>
        </row>
        <row r="121">
          <cell r="A121">
            <v>584000</v>
          </cell>
          <cell r="B121" t="str">
            <v>DO</v>
          </cell>
          <cell r="C121">
            <v>584</v>
          </cell>
          <cell r="D121" t="str">
            <v xml:space="preserve"> Underground Line Expenses</v>
          </cell>
          <cell r="E121">
            <v>147609</v>
          </cell>
          <cell r="F121">
            <v>11984</v>
          </cell>
          <cell r="G121">
            <v>12252</v>
          </cell>
          <cell r="H121">
            <v>12237</v>
          </cell>
          <cell r="I121">
            <v>13319</v>
          </cell>
          <cell r="J121">
            <v>12871</v>
          </cell>
          <cell r="K121">
            <v>12965</v>
          </cell>
          <cell r="L121">
            <v>12019</v>
          </cell>
          <cell r="M121">
            <v>12060</v>
          </cell>
          <cell r="N121">
            <v>11607</v>
          </cell>
          <cell r="O121">
            <v>12551</v>
          </cell>
          <cell r="P121">
            <v>11726</v>
          </cell>
          <cell r="Q121">
            <v>12018</v>
          </cell>
        </row>
        <row r="122">
          <cell r="A122">
            <v>585000</v>
          </cell>
          <cell r="B122" t="str">
            <v>DO</v>
          </cell>
          <cell r="C122">
            <v>585</v>
          </cell>
          <cell r="D122" t="str">
            <v xml:space="preserve"> Street Lighting &amp; Signal System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586000</v>
          </cell>
          <cell r="B123" t="str">
            <v>DO</v>
          </cell>
          <cell r="C123">
            <v>586</v>
          </cell>
          <cell r="D123" t="str">
            <v xml:space="preserve"> Meter Expenses</v>
          </cell>
          <cell r="E123">
            <v>270352</v>
          </cell>
          <cell r="F123">
            <v>20374</v>
          </cell>
          <cell r="G123">
            <v>27672</v>
          </cell>
          <cell r="H123">
            <v>16209</v>
          </cell>
          <cell r="I123">
            <v>28191</v>
          </cell>
          <cell r="J123">
            <v>18378</v>
          </cell>
          <cell r="K123">
            <v>21263</v>
          </cell>
          <cell r="L123">
            <v>13998</v>
          </cell>
          <cell r="M123">
            <v>28618</v>
          </cell>
          <cell r="N123">
            <v>22374</v>
          </cell>
          <cell r="O123">
            <v>26288</v>
          </cell>
          <cell r="P123">
            <v>22938</v>
          </cell>
          <cell r="Q123">
            <v>24049</v>
          </cell>
        </row>
        <row r="124">
          <cell r="A124">
            <v>587000</v>
          </cell>
          <cell r="B124" t="str">
            <v>DO</v>
          </cell>
          <cell r="C124">
            <v>587</v>
          </cell>
          <cell r="D124" t="str">
            <v xml:space="preserve"> Customer Installations Expense</v>
          </cell>
          <cell r="E124">
            <v>235900</v>
          </cell>
          <cell r="F124">
            <v>28338</v>
          </cell>
          <cell r="G124">
            <v>19700</v>
          </cell>
          <cell r="H124">
            <v>17629</v>
          </cell>
          <cell r="I124">
            <v>19915</v>
          </cell>
          <cell r="J124">
            <v>17933</v>
          </cell>
          <cell r="K124">
            <v>18703</v>
          </cell>
          <cell r="L124">
            <v>19408</v>
          </cell>
          <cell r="M124">
            <v>18052</v>
          </cell>
          <cell r="N124">
            <v>19408</v>
          </cell>
          <cell r="O124">
            <v>18703</v>
          </cell>
          <cell r="P124">
            <v>18703</v>
          </cell>
          <cell r="Q124">
            <v>19408</v>
          </cell>
        </row>
        <row r="125">
          <cell r="A125">
            <v>588000</v>
          </cell>
          <cell r="B125" t="str">
            <v>DO</v>
          </cell>
          <cell r="C125">
            <v>588</v>
          </cell>
          <cell r="D125" t="str">
            <v xml:space="preserve"> Miscellaneous Distribution Exp</v>
          </cell>
          <cell r="E125">
            <v>289614</v>
          </cell>
          <cell r="F125">
            <v>29674</v>
          </cell>
          <cell r="G125">
            <v>24022</v>
          </cell>
          <cell r="H125">
            <v>23906</v>
          </cell>
          <cell r="I125">
            <v>23957</v>
          </cell>
          <cell r="J125">
            <v>23301</v>
          </cell>
          <cell r="K125">
            <v>23527</v>
          </cell>
          <cell r="L125">
            <v>24045</v>
          </cell>
          <cell r="M125">
            <v>23116</v>
          </cell>
          <cell r="N125">
            <v>23677</v>
          </cell>
          <cell r="O125">
            <v>23367</v>
          </cell>
          <cell r="P125">
            <v>23367</v>
          </cell>
          <cell r="Q125">
            <v>23655</v>
          </cell>
        </row>
        <row r="126">
          <cell r="A126">
            <v>589010</v>
          </cell>
          <cell r="B126" t="str">
            <v>DO</v>
          </cell>
          <cell r="C126">
            <v>589</v>
          </cell>
          <cell r="D126" t="str">
            <v xml:space="preserve"> Rents - Interco - CG&amp;E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590000</v>
          </cell>
          <cell r="B127" t="str">
            <v>DM</v>
          </cell>
          <cell r="C127">
            <v>590</v>
          </cell>
          <cell r="D127" t="str">
            <v xml:space="preserve"> Maintenance Superv &amp; Engineering</v>
          </cell>
          <cell r="E127">
            <v>315690</v>
          </cell>
          <cell r="F127">
            <v>25513</v>
          </cell>
          <cell r="G127">
            <v>26129</v>
          </cell>
          <cell r="H127">
            <v>25957</v>
          </cell>
          <cell r="I127">
            <v>26989</v>
          </cell>
          <cell r="J127">
            <v>26072</v>
          </cell>
          <cell r="K127">
            <v>26341</v>
          </cell>
          <cell r="L127">
            <v>26645</v>
          </cell>
          <cell r="M127">
            <v>26072</v>
          </cell>
          <cell r="N127">
            <v>26645</v>
          </cell>
          <cell r="O127">
            <v>26341</v>
          </cell>
          <cell r="P127">
            <v>26341</v>
          </cell>
          <cell r="Q127">
            <v>26645</v>
          </cell>
        </row>
        <row r="128">
          <cell r="A128">
            <v>591000</v>
          </cell>
          <cell r="B128" t="str">
            <v>DM</v>
          </cell>
          <cell r="C128">
            <v>591</v>
          </cell>
          <cell r="D128" t="str">
            <v xml:space="preserve"> Maintenance of Structures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592000</v>
          </cell>
          <cell r="B129" t="str">
            <v>DM</v>
          </cell>
          <cell r="C129">
            <v>592</v>
          </cell>
          <cell r="D129" t="str">
            <v xml:space="preserve"> Maintenance of Station Equipment</v>
          </cell>
          <cell r="E129">
            <v>51171</v>
          </cell>
          <cell r="F129">
            <v>4198</v>
          </cell>
          <cell r="G129">
            <v>4162</v>
          </cell>
          <cell r="H129">
            <v>4218</v>
          </cell>
          <cell r="I129">
            <v>4259</v>
          </cell>
          <cell r="J129">
            <v>4312</v>
          </cell>
          <cell r="K129">
            <v>4294</v>
          </cell>
          <cell r="L129">
            <v>4276</v>
          </cell>
          <cell r="M129">
            <v>4312</v>
          </cell>
          <cell r="N129">
            <v>4276</v>
          </cell>
          <cell r="O129">
            <v>4294</v>
          </cell>
          <cell r="P129">
            <v>4294</v>
          </cell>
          <cell r="Q129">
            <v>4276</v>
          </cell>
        </row>
        <row r="130">
          <cell r="A130">
            <v>593000</v>
          </cell>
          <cell r="B130" t="str">
            <v>DM</v>
          </cell>
          <cell r="C130">
            <v>593</v>
          </cell>
          <cell r="D130" t="str">
            <v xml:space="preserve"> Maintenance of Overhead Lines</v>
          </cell>
          <cell r="E130">
            <v>3929706</v>
          </cell>
          <cell r="F130">
            <v>324126</v>
          </cell>
          <cell r="G130">
            <v>332393</v>
          </cell>
          <cell r="H130">
            <v>320510</v>
          </cell>
          <cell r="I130">
            <v>335133</v>
          </cell>
          <cell r="J130">
            <v>322885</v>
          </cell>
          <cell r="K130">
            <v>326593</v>
          </cell>
          <cell r="L130">
            <v>330665</v>
          </cell>
          <cell r="M130">
            <v>322885</v>
          </cell>
          <cell r="N130">
            <v>330665</v>
          </cell>
          <cell r="O130">
            <v>326593</v>
          </cell>
          <cell r="P130">
            <v>326593</v>
          </cell>
          <cell r="Q130">
            <v>330665</v>
          </cell>
        </row>
        <row r="131">
          <cell r="A131">
            <v>594000</v>
          </cell>
          <cell r="B131" t="str">
            <v>DM</v>
          </cell>
          <cell r="C131">
            <v>594</v>
          </cell>
          <cell r="D131" t="str">
            <v xml:space="preserve"> Maintenance of Underground Lines</v>
          </cell>
          <cell r="E131">
            <v>192300</v>
          </cell>
          <cell r="F131">
            <v>15510</v>
          </cell>
          <cell r="G131">
            <v>16782</v>
          </cell>
          <cell r="H131">
            <v>14954</v>
          </cell>
          <cell r="I131">
            <v>17203</v>
          </cell>
          <cell r="J131">
            <v>15318</v>
          </cell>
          <cell r="K131">
            <v>15889</v>
          </cell>
          <cell r="L131">
            <v>16516</v>
          </cell>
          <cell r="M131">
            <v>15318</v>
          </cell>
          <cell r="N131">
            <v>16516</v>
          </cell>
          <cell r="O131">
            <v>15889</v>
          </cell>
          <cell r="P131">
            <v>15889</v>
          </cell>
          <cell r="Q131">
            <v>16516</v>
          </cell>
        </row>
        <row r="132">
          <cell r="A132">
            <v>595000</v>
          </cell>
          <cell r="B132" t="str">
            <v>DM</v>
          </cell>
          <cell r="C132">
            <v>595</v>
          </cell>
          <cell r="D132" t="str">
            <v xml:space="preserve"> Maintenance of Line Transformers</v>
          </cell>
          <cell r="E132">
            <v>79636</v>
          </cell>
          <cell r="F132">
            <v>6379</v>
          </cell>
          <cell r="G132">
            <v>7015</v>
          </cell>
          <cell r="H132">
            <v>6101</v>
          </cell>
          <cell r="I132">
            <v>7225</v>
          </cell>
          <cell r="J132">
            <v>6283</v>
          </cell>
          <cell r="K132">
            <v>6568</v>
          </cell>
          <cell r="L132">
            <v>6882</v>
          </cell>
          <cell r="M132">
            <v>6283</v>
          </cell>
          <cell r="N132">
            <v>6882</v>
          </cell>
          <cell r="O132">
            <v>6568</v>
          </cell>
          <cell r="P132">
            <v>6568</v>
          </cell>
          <cell r="Q132">
            <v>6882</v>
          </cell>
        </row>
        <row r="133">
          <cell r="A133">
            <v>596000</v>
          </cell>
          <cell r="B133" t="str">
            <v>DM</v>
          </cell>
          <cell r="C133">
            <v>596</v>
          </cell>
          <cell r="D133" t="str">
            <v xml:space="preserve"> Maint of Street Lighting &amp; Signals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597000</v>
          </cell>
          <cell r="B134" t="str">
            <v>DM</v>
          </cell>
          <cell r="C134">
            <v>597</v>
          </cell>
          <cell r="D134" t="str">
            <v xml:space="preserve"> Maintenance of Meters</v>
          </cell>
          <cell r="E134">
            <v>165418</v>
          </cell>
          <cell r="F134">
            <v>13444</v>
          </cell>
          <cell r="G134">
            <v>14040</v>
          </cell>
          <cell r="H134">
            <v>13186</v>
          </cell>
          <cell r="I134">
            <v>14263</v>
          </cell>
          <cell r="J134">
            <v>13457</v>
          </cell>
          <cell r="K134">
            <v>13775</v>
          </cell>
          <cell r="L134">
            <v>14066</v>
          </cell>
          <cell r="M134">
            <v>13505</v>
          </cell>
          <cell r="N134">
            <v>14066</v>
          </cell>
          <cell r="O134">
            <v>13775</v>
          </cell>
          <cell r="P134">
            <v>13775</v>
          </cell>
          <cell r="Q134">
            <v>14066</v>
          </cell>
        </row>
        <row r="135">
          <cell r="A135">
            <v>598000</v>
          </cell>
          <cell r="B135" t="str">
            <v>DM</v>
          </cell>
          <cell r="C135">
            <v>598</v>
          </cell>
          <cell r="D135" t="str">
            <v xml:space="preserve"> Maint of Misc Distribution Plant</v>
          </cell>
          <cell r="E135">
            <v>24516</v>
          </cell>
          <cell r="F135">
            <v>2043</v>
          </cell>
          <cell r="G135">
            <v>2043</v>
          </cell>
          <cell r="H135">
            <v>2043</v>
          </cell>
          <cell r="I135">
            <v>2043</v>
          </cell>
          <cell r="J135">
            <v>2043</v>
          </cell>
          <cell r="K135">
            <v>2043</v>
          </cell>
          <cell r="L135">
            <v>2043</v>
          </cell>
          <cell r="M135">
            <v>2043</v>
          </cell>
          <cell r="N135">
            <v>2043</v>
          </cell>
          <cell r="O135">
            <v>2043</v>
          </cell>
          <cell r="P135">
            <v>2043</v>
          </cell>
          <cell r="Q135">
            <v>2043</v>
          </cell>
        </row>
        <row r="136">
          <cell r="A136">
            <v>901000</v>
          </cell>
          <cell r="B136" t="str">
            <v>AGO</v>
          </cell>
          <cell r="C136">
            <v>901</v>
          </cell>
          <cell r="D136" t="str">
            <v xml:space="preserve"> Supvn Cust Bill &amp; Coll</v>
          </cell>
          <cell r="E136">
            <v>54326</v>
          </cell>
          <cell r="F136">
            <v>6773</v>
          </cell>
          <cell r="G136">
            <v>4259</v>
          </cell>
          <cell r="H136">
            <v>4398</v>
          </cell>
          <cell r="I136">
            <v>4500</v>
          </cell>
          <cell r="J136">
            <v>4339</v>
          </cell>
          <cell r="K136">
            <v>4338</v>
          </cell>
          <cell r="L136">
            <v>4206</v>
          </cell>
          <cell r="M136">
            <v>4237</v>
          </cell>
          <cell r="N136">
            <v>4290</v>
          </cell>
          <cell r="O136">
            <v>4363</v>
          </cell>
          <cell r="P136">
            <v>4329</v>
          </cell>
          <cell r="Q136">
            <v>4294</v>
          </cell>
        </row>
        <row r="137">
          <cell r="A137">
            <v>902000</v>
          </cell>
          <cell r="B137" t="str">
            <v>AGO</v>
          </cell>
          <cell r="C137">
            <v>902</v>
          </cell>
          <cell r="D137" t="str">
            <v xml:space="preserve"> Billg Cltns Meter Reading</v>
          </cell>
          <cell r="E137">
            <v>1067382</v>
          </cell>
          <cell r="F137">
            <v>92363</v>
          </cell>
          <cell r="G137">
            <v>90762</v>
          </cell>
          <cell r="H137">
            <v>90614</v>
          </cell>
          <cell r="I137">
            <v>90778</v>
          </cell>
          <cell r="J137">
            <v>88728</v>
          </cell>
          <cell r="K137">
            <v>87000</v>
          </cell>
          <cell r="L137">
            <v>82207</v>
          </cell>
          <cell r="M137">
            <v>82741</v>
          </cell>
          <cell r="N137">
            <v>86929</v>
          </cell>
          <cell r="O137">
            <v>90609</v>
          </cell>
          <cell r="P137">
            <v>97677</v>
          </cell>
          <cell r="Q137">
            <v>86974</v>
          </cell>
        </row>
        <row r="138">
          <cell r="A138">
            <v>903000</v>
          </cell>
          <cell r="B138" t="str">
            <v>AGO</v>
          </cell>
          <cell r="C138">
            <v>903</v>
          </cell>
          <cell r="D138" t="str">
            <v xml:space="preserve"> Marketing Operations</v>
          </cell>
          <cell r="E138">
            <v>3670030</v>
          </cell>
          <cell r="F138">
            <v>309388</v>
          </cell>
          <cell r="G138">
            <v>308246</v>
          </cell>
          <cell r="H138">
            <v>311511</v>
          </cell>
          <cell r="I138">
            <v>315009</v>
          </cell>
          <cell r="J138">
            <v>296242</v>
          </cell>
          <cell r="K138">
            <v>303982</v>
          </cell>
          <cell r="L138">
            <v>304968</v>
          </cell>
          <cell r="M138">
            <v>297350</v>
          </cell>
          <cell r="N138">
            <v>308542</v>
          </cell>
          <cell r="O138">
            <v>304494</v>
          </cell>
          <cell r="P138">
            <v>299747</v>
          </cell>
          <cell r="Q138">
            <v>310551</v>
          </cell>
        </row>
        <row r="139">
          <cell r="A139">
            <v>904000</v>
          </cell>
          <cell r="B139" t="str">
            <v>AGO</v>
          </cell>
          <cell r="C139">
            <v>904</v>
          </cell>
          <cell r="D139" t="str">
            <v xml:space="preserve"> Cust Acctg Uncol Acts Prv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904002</v>
          </cell>
          <cell r="B140" t="str">
            <v>AGO</v>
          </cell>
          <cell r="C140">
            <v>904</v>
          </cell>
          <cell r="D140" t="str">
            <v xml:space="preserve"> Loss on Sale of A/R </v>
          </cell>
          <cell r="E140">
            <v>3157234</v>
          </cell>
          <cell r="F140">
            <v>513008</v>
          </cell>
          <cell r="G140">
            <v>357036</v>
          </cell>
          <cell r="H140">
            <v>251496</v>
          </cell>
          <cell r="I140">
            <v>152088</v>
          </cell>
          <cell r="J140">
            <v>107231</v>
          </cell>
          <cell r="K140">
            <v>162917</v>
          </cell>
          <cell r="L140">
            <v>209461</v>
          </cell>
          <cell r="M140">
            <v>215925</v>
          </cell>
          <cell r="N140">
            <v>190260</v>
          </cell>
          <cell r="O140">
            <v>205643</v>
          </cell>
          <cell r="P140">
            <v>306393</v>
          </cell>
          <cell r="Q140">
            <v>485776</v>
          </cell>
        </row>
        <row r="141">
          <cell r="A141">
            <v>905000</v>
          </cell>
          <cell r="B141" t="str">
            <v>AGO</v>
          </cell>
          <cell r="C141">
            <v>905</v>
          </cell>
          <cell r="D141" t="str">
            <v xml:space="preserve"> Cust Reltns Billg &amp; Coll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908000</v>
          </cell>
          <cell r="B142" t="str">
            <v>AGO</v>
          </cell>
          <cell r="C142">
            <v>908</v>
          </cell>
          <cell r="D142" t="str">
            <v xml:space="preserve"> Customer Assistance</v>
          </cell>
          <cell r="E142">
            <v>72746</v>
          </cell>
          <cell r="F142">
            <v>6003</v>
          </cell>
          <cell r="G142">
            <v>6373</v>
          </cell>
          <cell r="H142">
            <v>5622</v>
          </cell>
          <cell r="I142">
            <v>6542</v>
          </cell>
          <cell r="J142">
            <v>5746</v>
          </cell>
          <cell r="K142">
            <v>5987</v>
          </cell>
          <cell r="L142">
            <v>6251</v>
          </cell>
          <cell r="M142">
            <v>5746</v>
          </cell>
          <cell r="N142">
            <v>6251</v>
          </cell>
          <cell r="O142">
            <v>5987</v>
          </cell>
          <cell r="P142">
            <v>5987</v>
          </cell>
          <cell r="Q142">
            <v>6251</v>
          </cell>
        </row>
        <row r="143">
          <cell r="A143">
            <v>909000</v>
          </cell>
          <cell r="B143" t="str">
            <v>AGO</v>
          </cell>
          <cell r="C143">
            <v>909</v>
          </cell>
          <cell r="D143" t="str">
            <v xml:space="preserve"> Info/Instr Advs-Community Affairs</v>
          </cell>
          <cell r="E143">
            <v>107067</v>
          </cell>
          <cell r="F143">
            <v>13109</v>
          </cell>
          <cell r="G143">
            <v>13109</v>
          </cell>
          <cell r="H143">
            <v>13109</v>
          </cell>
          <cell r="I143">
            <v>13109</v>
          </cell>
          <cell r="J143">
            <v>6047</v>
          </cell>
          <cell r="K143">
            <v>7762</v>
          </cell>
          <cell r="L143">
            <v>6047</v>
          </cell>
          <cell r="M143">
            <v>6047</v>
          </cell>
          <cell r="N143">
            <v>6047</v>
          </cell>
          <cell r="O143">
            <v>6047</v>
          </cell>
          <cell r="P143">
            <v>6047</v>
          </cell>
          <cell r="Q143">
            <v>10587</v>
          </cell>
        </row>
        <row r="144">
          <cell r="A144">
            <v>910000</v>
          </cell>
          <cell r="B144" t="str">
            <v>AGO</v>
          </cell>
          <cell r="C144">
            <v>910</v>
          </cell>
          <cell r="D144" t="str">
            <v xml:space="preserve"> Misc Cust Serv and Info</v>
          </cell>
          <cell r="E144">
            <v>499355</v>
          </cell>
          <cell r="F144">
            <v>44969</v>
          </cell>
          <cell r="G144">
            <v>37119</v>
          </cell>
          <cell r="H144">
            <v>40451</v>
          </cell>
          <cell r="I144">
            <v>37800</v>
          </cell>
          <cell r="J144">
            <v>45296</v>
          </cell>
          <cell r="K144">
            <v>38889</v>
          </cell>
          <cell r="L144">
            <v>37160</v>
          </cell>
          <cell r="M144">
            <v>38044</v>
          </cell>
          <cell r="N144">
            <v>38785</v>
          </cell>
          <cell r="O144">
            <v>44812</v>
          </cell>
          <cell r="P144">
            <v>46353</v>
          </cell>
          <cell r="Q144">
            <v>49677</v>
          </cell>
        </row>
        <row r="145">
          <cell r="A145">
            <v>911000</v>
          </cell>
          <cell r="B145" t="str">
            <v>AGO</v>
          </cell>
          <cell r="C145">
            <v>911</v>
          </cell>
          <cell r="D145" t="str">
            <v xml:space="preserve"> Marketing Operations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912000</v>
          </cell>
          <cell r="B146" t="str">
            <v>AGO</v>
          </cell>
          <cell r="C146">
            <v>912</v>
          </cell>
          <cell r="D146" t="str">
            <v xml:space="preserve"> Energy Marketing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913000</v>
          </cell>
          <cell r="B147" t="str">
            <v>AGO</v>
          </cell>
          <cell r="C147">
            <v>913</v>
          </cell>
          <cell r="D147" t="str">
            <v xml:space="preserve"> Marketing/Customer Reltns</v>
          </cell>
          <cell r="E147">
            <v>3204</v>
          </cell>
          <cell r="F147">
            <v>267</v>
          </cell>
          <cell r="G147">
            <v>267</v>
          </cell>
          <cell r="H147">
            <v>267</v>
          </cell>
          <cell r="I147">
            <v>267</v>
          </cell>
          <cell r="J147">
            <v>267</v>
          </cell>
          <cell r="K147">
            <v>267</v>
          </cell>
          <cell r="L147">
            <v>267</v>
          </cell>
          <cell r="M147">
            <v>267</v>
          </cell>
          <cell r="N147">
            <v>267</v>
          </cell>
          <cell r="O147">
            <v>267</v>
          </cell>
          <cell r="P147">
            <v>267</v>
          </cell>
          <cell r="Q147">
            <v>267</v>
          </cell>
        </row>
        <row r="148">
          <cell r="A148">
            <v>916000</v>
          </cell>
          <cell r="B148" t="str">
            <v>AGO</v>
          </cell>
          <cell r="C148">
            <v>916</v>
          </cell>
          <cell r="D148" t="str">
            <v xml:space="preserve"> Miscellaneous Sales Exps</v>
          </cell>
          <cell r="E148">
            <v>2020000</v>
          </cell>
          <cell r="F148">
            <v>224000</v>
          </cell>
          <cell r="G148">
            <v>198000</v>
          </cell>
          <cell r="H148">
            <v>171000</v>
          </cell>
          <cell r="I148">
            <v>136000</v>
          </cell>
          <cell r="J148">
            <v>117000</v>
          </cell>
          <cell r="K148">
            <v>145000</v>
          </cell>
          <cell r="L148">
            <v>196000</v>
          </cell>
          <cell r="M148">
            <v>207000</v>
          </cell>
          <cell r="N148">
            <v>184000</v>
          </cell>
          <cell r="O148">
            <v>125000</v>
          </cell>
          <cell r="P148">
            <v>132000</v>
          </cell>
          <cell r="Q148">
            <v>185000</v>
          </cell>
        </row>
        <row r="149">
          <cell r="A149">
            <v>920000</v>
          </cell>
          <cell r="B149" t="str">
            <v>AGO</v>
          </cell>
          <cell r="C149">
            <v>920</v>
          </cell>
          <cell r="D149" t="str">
            <v xml:space="preserve"> Admin &amp; General Labor</v>
          </cell>
          <cell r="E149">
            <v>8524058</v>
          </cell>
          <cell r="F149">
            <v>757766</v>
          </cell>
          <cell r="G149">
            <v>709510</v>
          </cell>
          <cell r="H149">
            <v>700255</v>
          </cell>
          <cell r="I149">
            <v>748510</v>
          </cell>
          <cell r="J149">
            <v>690941</v>
          </cell>
          <cell r="K149">
            <v>696049</v>
          </cell>
          <cell r="L149">
            <v>718745</v>
          </cell>
          <cell r="M149">
            <v>677432</v>
          </cell>
          <cell r="N149">
            <v>703161</v>
          </cell>
          <cell r="O149">
            <v>732428</v>
          </cell>
          <cell r="P149">
            <v>700159</v>
          </cell>
          <cell r="Q149">
            <v>689102</v>
          </cell>
        </row>
        <row r="150">
          <cell r="A150">
            <v>920450</v>
          </cell>
          <cell r="B150" t="str">
            <v>AGO</v>
          </cell>
          <cell r="C150">
            <v>920</v>
          </cell>
          <cell r="D150" t="str">
            <v xml:space="preserve"> Admin &amp; General Labor - Billed DP&amp;L</v>
          </cell>
          <cell r="E150">
            <v>-244740</v>
          </cell>
          <cell r="F150">
            <v>-20395</v>
          </cell>
          <cell r="G150">
            <v>-20395</v>
          </cell>
          <cell r="H150">
            <v>-20395</v>
          </cell>
          <cell r="I150">
            <v>-20395</v>
          </cell>
          <cell r="J150">
            <v>-20395</v>
          </cell>
          <cell r="K150">
            <v>-20395</v>
          </cell>
          <cell r="L150">
            <v>-20395</v>
          </cell>
          <cell r="M150">
            <v>-20395</v>
          </cell>
          <cell r="N150">
            <v>-20395</v>
          </cell>
          <cell r="O150">
            <v>-20395</v>
          </cell>
          <cell r="P150">
            <v>-20395</v>
          </cell>
          <cell r="Q150">
            <v>-20395</v>
          </cell>
        </row>
        <row r="151">
          <cell r="A151">
            <v>921000</v>
          </cell>
          <cell r="B151" t="str">
            <v>AGO</v>
          </cell>
          <cell r="C151">
            <v>921</v>
          </cell>
          <cell r="D151" t="str">
            <v xml:space="preserve"> Admin &amp; Gen Office Suppl &amp; Exp </v>
          </cell>
          <cell r="E151">
            <v>2646281</v>
          </cell>
          <cell r="F151">
            <v>327420</v>
          </cell>
          <cell r="G151">
            <v>218319</v>
          </cell>
          <cell r="H151">
            <v>249147</v>
          </cell>
          <cell r="I151">
            <v>211581</v>
          </cell>
          <cell r="J151">
            <v>210160</v>
          </cell>
          <cell r="K151">
            <v>230698</v>
          </cell>
          <cell r="L151">
            <v>202252</v>
          </cell>
          <cell r="M151">
            <v>202836</v>
          </cell>
          <cell r="N151">
            <v>220659</v>
          </cell>
          <cell r="O151">
            <v>202337</v>
          </cell>
          <cell r="P151">
            <v>206499</v>
          </cell>
          <cell r="Q151">
            <v>164373</v>
          </cell>
        </row>
        <row r="152">
          <cell r="A152">
            <v>921450</v>
          </cell>
          <cell r="B152" t="str">
            <v>AGO</v>
          </cell>
          <cell r="C152">
            <v>921</v>
          </cell>
          <cell r="D152" t="str">
            <v xml:space="preserve"> A&amp;G Office Suppl &amp; Exp - Billed DP&amp;L</v>
          </cell>
          <cell r="E152">
            <v>-115428</v>
          </cell>
          <cell r="F152">
            <v>-9619</v>
          </cell>
          <cell r="G152">
            <v>-9619</v>
          </cell>
          <cell r="H152">
            <v>-9619</v>
          </cell>
          <cell r="I152">
            <v>-9619</v>
          </cell>
          <cell r="J152">
            <v>-9619</v>
          </cell>
          <cell r="K152">
            <v>-9619</v>
          </cell>
          <cell r="L152">
            <v>-9619</v>
          </cell>
          <cell r="M152">
            <v>-9619</v>
          </cell>
          <cell r="N152">
            <v>-9619</v>
          </cell>
          <cell r="O152">
            <v>-9619</v>
          </cell>
          <cell r="P152">
            <v>-9619</v>
          </cell>
          <cell r="Q152">
            <v>-9619</v>
          </cell>
        </row>
        <row r="153">
          <cell r="A153">
            <v>922000</v>
          </cell>
          <cell r="B153" t="str">
            <v>AGO</v>
          </cell>
          <cell r="C153">
            <v>922</v>
          </cell>
          <cell r="D153" t="str">
            <v xml:space="preserve"> Duplicate Charges Credit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923000</v>
          </cell>
          <cell r="B154" t="str">
            <v>AGO</v>
          </cell>
          <cell r="C154">
            <v>923</v>
          </cell>
          <cell r="D154" t="str">
            <v xml:space="preserve"> Special Services</v>
          </cell>
          <cell r="E154">
            <v>1894366</v>
          </cell>
          <cell r="F154">
            <v>175304</v>
          </cell>
          <cell r="G154">
            <v>175304</v>
          </cell>
          <cell r="H154">
            <v>175304</v>
          </cell>
          <cell r="I154">
            <v>176868</v>
          </cell>
          <cell r="J154">
            <v>175304</v>
          </cell>
          <cell r="K154">
            <v>175304</v>
          </cell>
          <cell r="L154">
            <v>140163</v>
          </cell>
          <cell r="M154">
            <v>140163</v>
          </cell>
          <cell r="N154">
            <v>140163</v>
          </cell>
          <cell r="O154">
            <v>140163</v>
          </cell>
          <cell r="P154">
            <v>140163</v>
          </cell>
          <cell r="Q154">
            <v>140163</v>
          </cell>
        </row>
        <row r="155">
          <cell r="A155">
            <v>924000</v>
          </cell>
          <cell r="B155" t="str">
            <v>AGO</v>
          </cell>
          <cell r="C155">
            <v>924</v>
          </cell>
          <cell r="D155" t="str">
            <v xml:space="preserve"> Property Insurance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925000</v>
          </cell>
          <cell r="B156" t="str">
            <v>AGO</v>
          </cell>
          <cell r="C156">
            <v>925</v>
          </cell>
          <cell r="D156" t="str">
            <v xml:space="preserve"> Injuries &amp; Damages</v>
          </cell>
          <cell r="E156">
            <v>680058</v>
          </cell>
          <cell r="F156">
            <v>56672</v>
          </cell>
          <cell r="G156">
            <v>56671</v>
          </cell>
          <cell r="H156">
            <v>56672</v>
          </cell>
          <cell r="I156">
            <v>56671</v>
          </cell>
          <cell r="J156">
            <v>56672</v>
          </cell>
          <cell r="K156">
            <v>56671</v>
          </cell>
          <cell r="L156">
            <v>56672</v>
          </cell>
          <cell r="M156">
            <v>56671</v>
          </cell>
          <cell r="N156">
            <v>56672</v>
          </cell>
          <cell r="O156">
            <v>56671</v>
          </cell>
          <cell r="P156">
            <v>56672</v>
          </cell>
          <cell r="Q156">
            <v>56671</v>
          </cell>
        </row>
        <row r="157">
          <cell r="A157">
            <v>925990</v>
          </cell>
          <cell r="B157" t="str">
            <v>AGO</v>
          </cell>
          <cell r="C157">
            <v>925</v>
          </cell>
          <cell r="D157" t="str">
            <v xml:space="preserve"> Genl Frng Benfts Frm PSI-Joint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926000</v>
          </cell>
          <cell r="B158" t="str">
            <v>AGO</v>
          </cell>
          <cell r="C158">
            <v>926</v>
          </cell>
          <cell r="D158" t="str">
            <v xml:space="preserve"> Empl Pension &amp; Benefits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926110</v>
          </cell>
          <cell r="B159" t="str">
            <v>AGO</v>
          </cell>
          <cell r="C159">
            <v>926</v>
          </cell>
          <cell r="D159" t="str">
            <v xml:space="preserve"> Employee Fringe Benefits</v>
          </cell>
          <cell r="E159">
            <v>10525746</v>
          </cell>
          <cell r="F159">
            <v>885990</v>
          </cell>
          <cell r="G159">
            <v>905372</v>
          </cell>
          <cell r="H159">
            <v>888522</v>
          </cell>
          <cell r="I159">
            <v>901273</v>
          </cell>
          <cell r="J159">
            <v>878074</v>
          </cell>
          <cell r="K159">
            <v>870970</v>
          </cell>
          <cell r="L159">
            <v>841930</v>
          </cell>
          <cell r="M159">
            <v>828347</v>
          </cell>
          <cell r="N159">
            <v>876679</v>
          </cell>
          <cell r="O159">
            <v>897814</v>
          </cell>
          <cell r="P159">
            <v>881595</v>
          </cell>
          <cell r="Q159">
            <v>869180</v>
          </cell>
        </row>
        <row r="160">
          <cell r="A160">
            <v>926590</v>
          </cell>
          <cell r="B160" t="str">
            <v>AGO</v>
          </cell>
          <cell r="C160">
            <v>926</v>
          </cell>
          <cell r="D160" t="str">
            <v xml:space="preserve"> Employee Fringe Benefits - Billed DP&amp;L, CSP</v>
          </cell>
          <cell r="E160">
            <v>-1115591</v>
          </cell>
          <cell r="F160">
            <v>-96216</v>
          </cell>
          <cell r="G160">
            <v>-95983</v>
          </cell>
          <cell r="H160">
            <v>-97239</v>
          </cell>
          <cell r="I160">
            <v>-92563</v>
          </cell>
          <cell r="J160">
            <v>-95682</v>
          </cell>
          <cell r="K160">
            <v>-92327</v>
          </cell>
          <cell r="L160">
            <v>-84831</v>
          </cell>
          <cell r="M160">
            <v>-86348</v>
          </cell>
          <cell r="N160">
            <v>-91305</v>
          </cell>
          <cell r="O160">
            <v>-97509</v>
          </cell>
          <cell r="P160">
            <v>-94457</v>
          </cell>
          <cell r="Q160">
            <v>-91131</v>
          </cell>
        </row>
        <row r="161">
          <cell r="A161">
            <v>928000</v>
          </cell>
          <cell r="B161" t="str">
            <v>AGO</v>
          </cell>
          <cell r="C161">
            <v>928</v>
          </cell>
          <cell r="D161" t="str">
            <v xml:space="preserve"> State Reg Comm Proceeding</v>
          </cell>
          <cell r="E161">
            <v>390780</v>
          </cell>
          <cell r="F161">
            <v>32565</v>
          </cell>
          <cell r="G161">
            <v>32565</v>
          </cell>
          <cell r="H161">
            <v>32565</v>
          </cell>
          <cell r="I161">
            <v>32565</v>
          </cell>
          <cell r="J161">
            <v>32565</v>
          </cell>
          <cell r="K161">
            <v>32565</v>
          </cell>
          <cell r="L161">
            <v>32565</v>
          </cell>
          <cell r="M161">
            <v>32565</v>
          </cell>
          <cell r="N161">
            <v>32565</v>
          </cell>
          <cell r="O161">
            <v>32565</v>
          </cell>
          <cell r="P161">
            <v>32565</v>
          </cell>
          <cell r="Q161">
            <v>32565</v>
          </cell>
        </row>
        <row r="162">
          <cell r="A162">
            <v>928020</v>
          </cell>
          <cell r="B162" t="str">
            <v>AGO</v>
          </cell>
          <cell r="C162">
            <v>928</v>
          </cell>
          <cell r="D162" t="str">
            <v xml:space="preserve"> Fed Energy Reg Com Proceed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929010</v>
          </cell>
          <cell r="B163" t="str">
            <v>AGO</v>
          </cell>
          <cell r="C163">
            <v>929</v>
          </cell>
          <cell r="D163" t="str">
            <v xml:space="preserve"> Service Used Own Dept Cr 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929030</v>
          </cell>
          <cell r="B164" t="str">
            <v>AGO</v>
          </cell>
          <cell r="C164">
            <v>929</v>
          </cell>
          <cell r="D164" t="str">
            <v xml:space="preserve"> Jobbing Overheads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930000</v>
          </cell>
          <cell r="B165" t="str">
            <v>AGO</v>
          </cell>
          <cell r="C165">
            <v>930</v>
          </cell>
          <cell r="D165" t="str">
            <v xml:space="preserve"> General &amp; Misc Media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930100</v>
          </cell>
          <cell r="B166" t="str">
            <v>AGO</v>
          </cell>
          <cell r="C166">
            <v>930</v>
          </cell>
          <cell r="D166" t="str">
            <v xml:space="preserve"> General Advertising Expenses</v>
          </cell>
          <cell r="E166">
            <v>16848</v>
          </cell>
          <cell r="F166">
            <v>1404</v>
          </cell>
          <cell r="G166">
            <v>1404</v>
          </cell>
          <cell r="H166">
            <v>1404</v>
          </cell>
          <cell r="I166">
            <v>1404</v>
          </cell>
          <cell r="J166">
            <v>1404</v>
          </cell>
          <cell r="K166">
            <v>1404</v>
          </cell>
          <cell r="L166">
            <v>1404</v>
          </cell>
          <cell r="M166">
            <v>1404</v>
          </cell>
          <cell r="N166">
            <v>1404</v>
          </cell>
          <cell r="O166">
            <v>1404</v>
          </cell>
          <cell r="P166">
            <v>1404</v>
          </cell>
          <cell r="Q166">
            <v>1404</v>
          </cell>
        </row>
        <row r="167">
          <cell r="A167">
            <v>930200</v>
          </cell>
          <cell r="B167" t="str">
            <v>AGO</v>
          </cell>
          <cell r="C167">
            <v>930</v>
          </cell>
          <cell r="D167" t="str">
            <v xml:space="preserve"> General Misc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930202</v>
          </cell>
          <cell r="B168" t="str">
            <v>AGO</v>
          </cell>
          <cell r="C168">
            <v>930</v>
          </cell>
          <cell r="D168" t="str">
            <v xml:space="preserve"> A&amp;G Misc General Expense</v>
          </cell>
          <cell r="E168">
            <v>602868</v>
          </cell>
          <cell r="F168">
            <v>50239</v>
          </cell>
          <cell r="G168">
            <v>50239</v>
          </cell>
          <cell r="H168">
            <v>50239</v>
          </cell>
          <cell r="I168">
            <v>50239</v>
          </cell>
          <cell r="J168">
            <v>50239</v>
          </cell>
          <cell r="K168">
            <v>50239</v>
          </cell>
          <cell r="L168">
            <v>50239</v>
          </cell>
          <cell r="M168">
            <v>50239</v>
          </cell>
          <cell r="N168">
            <v>50239</v>
          </cell>
          <cell r="O168">
            <v>50239</v>
          </cell>
          <cell r="P168">
            <v>50239</v>
          </cell>
          <cell r="Q168">
            <v>50239</v>
          </cell>
        </row>
        <row r="169">
          <cell r="A169">
            <v>931000</v>
          </cell>
          <cell r="B169" t="str">
            <v>AGO</v>
          </cell>
          <cell r="C169">
            <v>931</v>
          </cell>
          <cell r="D169" t="str">
            <v xml:space="preserve"> Rents</v>
          </cell>
          <cell r="E169">
            <v>1701754</v>
          </cell>
          <cell r="F169">
            <v>167434</v>
          </cell>
          <cell r="G169">
            <v>145234</v>
          </cell>
          <cell r="H169">
            <v>147750</v>
          </cell>
          <cell r="I169">
            <v>145940</v>
          </cell>
          <cell r="J169">
            <v>145279</v>
          </cell>
          <cell r="K169">
            <v>146371</v>
          </cell>
          <cell r="L169">
            <v>147846</v>
          </cell>
          <cell r="M169">
            <v>147512</v>
          </cell>
          <cell r="N169">
            <v>148053</v>
          </cell>
          <cell r="O169">
            <v>147447</v>
          </cell>
          <cell r="P169">
            <v>147447</v>
          </cell>
          <cell r="Q169">
            <v>65441</v>
          </cell>
        </row>
        <row r="170">
          <cell r="A170">
            <v>931200</v>
          </cell>
          <cell r="B170" t="str">
            <v>DO</v>
          </cell>
          <cell r="C170">
            <v>931</v>
          </cell>
          <cell r="D170" t="str">
            <v xml:space="preserve"> Rents - Interco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931400</v>
          </cell>
          <cell r="B171" t="str">
            <v>AGO</v>
          </cell>
          <cell r="C171">
            <v>931</v>
          </cell>
          <cell r="D171" t="str">
            <v xml:space="preserve"> Rents - Electric - Billed DP&amp;L</v>
          </cell>
          <cell r="E171">
            <v>-21672</v>
          </cell>
          <cell r="F171">
            <v>-1806</v>
          </cell>
          <cell r="G171">
            <v>-1806</v>
          </cell>
          <cell r="H171">
            <v>-1806</v>
          </cell>
          <cell r="I171">
            <v>-1806</v>
          </cell>
          <cell r="J171">
            <v>-1806</v>
          </cell>
          <cell r="K171">
            <v>-1806</v>
          </cell>
          <cell r="L171">
            <v>-1806</v>
          </cell>
          <cell r="M171">
            <v>-1806</v>
          </cell>
          <cell r="N171">
            <v>-1806</v>
          </cell>
          <cell r="O171">
            <v>-1806</v>
          </cell>
          <cell r="P171">
            <v>-1806</v>
          </cell>
          <cell r="Q171">
            <v>-1806</v>
          </cell>
        </row>
        <row r="172">
          <cell r="A172">
            <v>931500</v>
          </cell>
          <cell r="B172" t="str">
            <v>AGO</v>
          </cell>
          <cell r="C172">
            <v>931</v>
          </cell>
          <cell r="D172" t="str">
            <v xml:space="preserve"> Rents - Affiliated Company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935000</v>
          </cell>
          <cell r="B173" t="str">
            <v>AGM</v>
          </cell>
          <cell r="C173">
            <v>935</v>
          </cell>
          <cell r="D173" t="str">
            <v xml:space="preserve"> Maint of General Plant</v>
          </cell>
          <cell r="E173">
            <v>498371</v>
          </cell>
          <cell r="F173">
            <v>41660</v>
          </cell>
          <cell r="G173">
            <v>41953</v>
          </cell>
          <cell r="H173">
            <v>41533</v>
          </cell>
          <cell r="I173">
            <v>42011</v>
          </cell>
          <cell r="J173">
            <v>41615</v>
          </cell>
          <cell r="K173">
            <v>41746</v>
          </cell>
          <cell r="L173">
            <v>41445</v>
          </cell>
          <cell r="M173">
            <v>41159</v>
          </cell>
          <cell r="N173">
            <v>41481</v>
          </cell>
          <cell r="O173">
            <v>41240</v>
          </cell>
          <cell r="P173">
            <v>41230</v>
          </cell>
          <cell r="Q173">
            <v>41298</v>
          </cell>
        </row>
      </sheetData>
      <sheetData sheetId="8">
        <row r="1">
          <cell r="A1" t="str">
            <v>C319</v>
          </cell>
          <cell r="B1">
            <v>100</v>
          </cell>
          <cell r="D1" t="str">
            <v>Customer Accounts Expenses</v>
          </cell>
        </row>
        <row r="2">
          <cell r="A2" t="str">
            <v>D149</v>
          </cell>
          <cell r="B2">
            <v>100</v>
          </cell>
          <cell r="D2" t="str">
            <v>Distribution gross plant factor</v>
          </cell>
        </row>
        <row r="3">
          <cell r="A3" t="str">
            <v>D249</v>
          </cell>
          <cell r="B3">
            <v>100</v>
          </cell>
          <cell r="D3" t="str">
            <v>Distribution net plant factor</v>
          </cell>
        </row>
        <row r="4">
          <cell r="A4" t="str">
            <v>DALL</v>
          </cell>
          <cell r="B4">
            <v>100</v>
          </cell>
          <cell r="D4" t="str">
            <v>Direct Assign</v>
          </cell>
        </row>
        <row r="5">
          <cell r="A5" t="str">
            <v>DE49</v>
          </cell>
          <cell r="B5">
            <v>100</v>
          </cell>
          <cell r="D5" t="str">
            <v>Depreciation expense factor</v>
          </cell>
        </row>
        <row r="6">
          <cell r="A6" t="str">
            <v>DEA</v>
          </cell>
          <cell r="B6">
            <v>100</v>
          </cell>
          <cell r="D6" t="str">
            <v>Emission Allowance - Native</v>
          </cell>
        </row>
        <row r="7">
          <cell r="A7" t="str">
            <v>DNON</v>
          </cell>
          <cell r="B7">
            <v>0</v>
          </cell>
          <cell r="D7" t="str">
            <v>Direct Assign</v>
          </cell>
        </row>
        <row r="8">
          <cell r="A8" t="str">
            <v>K201</v>
          </cell>
          <cell r="B8">
            <v>100</v>
          </cell>
          <cell r="D8" t="str">
            <v>Average of 12 months demand factor</v>
          </cell>
        </row>
        <row r="9">
          <cell r="A9" t="str">
            <v>K209</v>
          </cell>
          <cell r="B9">
            <v>100</v>
          </cell>
          <cell r="D9" t="str">
            <v>Average of 12 months demand factor less lighting</v>
          </cell>
        </row>
        <row r="10">
          <cell r="A10" t="str">
            <v>K301</v>
          </cell>
          <cell r="B10">
            <v>100</v>
          </cell>
          <cell r="D10" t="str">
            <v>Total kWh energy factor</v>
          </cell>
        </row>
        <row r="11">
          <cell r="A11" t="str">
            <v>K305</v>
          </cell>
          <cell r="B11">
            <v>100</v>
          </cell>
          <cell r="D11" t="str">
            <v>Total kWh energy factor less lighting</v>
          </cell>
        </row>
        <row r="12">
          <cell r="A12" t="str">
            <v>K411</v>
          </cell>
          <cell r="B12">
            <v>100</v>
          </cell>
          <cell r="D12" t="str">
            <v>Administrative &amp; General</v>
          </cell>
        </row>
        <row r="13">
          <cell r="A13" t="str">
            <v>NP29</v>
          </cell>
          <cell r="B13">
            <v>100</v>
          </cell>
          <cell r="D13" t="str">
            <v>Total net plant factor</v>
          </cell>
        </row>
        <row r="14">
          <cell r="A14" t="str">
            <v>UNBL</v>
          </cell>
          <cell r="B14">
            <v>100</v>
          </cell>
          <cell r="D14" t="str">
            <v>Unbilled revenue factor - directly assigned</v>
          </cell>
        </row>
      </sheetData>
      <sheetData sheetId="9"/>
      <sheetData sheetId="10">
        <row r="49">
          <cell r="J49">
            <v>0.75544999999999995</v>
          </cell>
        </row>
        <row r="108">
          <cell r="W108">
            <v>0.74419000000000002</v>
          </cell>
        </row>
      </sheetData>
      <sheetData sheetId="11">
        <row r="18">
          <cell r="I18">
            <v>1122822000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7">
          <cell r="G17">
            <v>28881714</v>
          </cell>
        </row>
        <row r="23">
          <cell r="G23">
            <v>206870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A3">
            <v>403</v>
          </cell>
          <cell r="B3">
            <v>6229499</v>
          </cell>
          <cell r="G3">
            <v>403</v>
          </cell>
          <cell r="H3">
            <v>17540407.579984806</v>
          </cell>
        </row>
        <row r="4">
          <cell r="A4">
            <v>404</v>
          </cell>
          <cell r="B4">
            <v>3032</v>
          </cell>
          <cell r="G4">
            <v>404</v>
          </cell>
          <cell r="H4">
            <v>3790</v>
          </cell>
        </row>
        <row r="5">
          <cell r="A5">
            <v>408</v>
          </cell>
          <cell r="B5">
            <v>1155674</v>
          </cell>
          <cell r="G5">
            <v>408</v>
          </cell>
          <cell r="H5">
            <v>2580352</v>
          </cell>
        </row>
        <row r="6">
          <cell r="A6">
            <v>411</v>
          </cell>
          <cell r="B6">
            <v>14033</v>
          </cell>
          <cell r="G6">
            <v>411</v>
          </cell>
          <cell r="H6">
            <v>17219</v>
          </cell>
        </row>
        <row r="7">
          <cell r="G7">
            <v>453</v>
          </cell>
          <cell r="H7">
            <v>12500</v>
          </cell>
        </row>
        <row r="8">
          <cell r="A8">
            <v>454</v>
          </cell>
          <cell r="B8">
            <v>390074</v>
          </cell>
          <cell r="G8">
            <v>454</v>
          </cell>
          <cell r="H8">
            <v>1079243</v>
          </cell>
        </row>
        <row r="9">
          <cell r="A9">
            <v>456</v>
          </cell>
          <cell r="B9">
            <v>88669</v>
          </cell>
          <cell r="G9">
            <v>456</v>
          </cell>
          <cell r="H9">
            <v>248875</v>
          </cell>
        </row>
        <row r="10">
          <cell r="A10">
            <v>457</v>
          </cell>
          <cell r="B10">
            <v>1686935</v>
          </cell>
          <cell r="G10">
            <v>457</v>
          </cell>
          <cell r="H10">
            <v>2252800</v>
          </cell>
        </row>
        <row r="11">
          <cell r="A11">
            <v>500</v>
          </cell>
          <cell r="B11">
            <v>1103700</v>
          </cell>
          <cell r="G11">
            <v>500</v>
          </cell>
          <cell r="H11">
            <v>2054607</v>
          </cell>
        </row>
        <row r="12">
          <cell r="A12">
            <v>501</v>
          </cell>
          <cell r="B12">
            <v>23585285</v>
          </cell>
          <cell r="G12">
            <v>501</v>
          </cell>
          <cell r="H12">
            <v>47683969</v>
          </cell>
        </row>
        <row r="13">
          <cell r="A13">
            <v>502</v>
          </cell>
          <cell r="B13">
            <v>3032057</v>
          </cell>
          <cell r="G13">
            <v>502</v>
          </cell>
          <cell r="H13">
            <v>6639686</v>
          </cell>
        </row>
        <row r="14">
          <cell r="A14">
            <v>505</v>
          </cell>
          <cell r="B14">
            <v>225182</v>
          </cell>
          <cell r="G14">
            <v>505</v>
          </cell>
          <cell r="H14">
            <v>661247</v>
          </cell>
        </row>
        <row r="15">
          <cell r="A15">
            <v>506</v>
          </cell>
          <cell r="B15">
            <v>850115</v>
          </cell>
          <cell r="G15">
            <v>506</v>
          </cell>
          <cell r="H15">
            <v>2231793</v>
          </cell>
        </row>
        <row r="16">
          <cell r="A16">
            <v>507</v>
          </cell>
          <cell r="B16">
            <v>66</v>
          </cell>
          <cell r="G16">
            <v>507</v>
          </cell>
          <cell r="H16">
            <v>10</v>
          </cell>
        </row>
        <row r="17">
          <cell r="A17">
            <v>510</v>
          </cell>
          <cell r="B17">
            <v>477587</v>
          </cell>
          <cell r="G17">
            <v>510</v>
          </cell>
          <cell r="H17">
            <v>1069964</v>
          </cell>
        </row>
        <row r="18">
          <cell r="A18">
            <v>511</v>
          </cell>
          <cell r="B18">
            <v>599312</v>
          </cell>
          <cell r="G18">
            <v>511</v>
          </cell>
          <cell r="H18">
            <v>1295690</v>
          </cell>
        </row>
        <row r="19">
          <cell r="A19">
            <v>512</v>
          </cell>
          <cell r="B19">
            <v>2261602</v>
          </cell>
          <cell r="G19">
            <v>512</v>
          </cell>
          <cell r="H19">
            <v>9831309</v>
          </cell>
        </row>
        <row r="20">
          <cell r="A20">
            <v>513</v>
          </cell>
          <cell r="B20">
            <v>278643</v>
          </cell>
          <cell r="G20">
            <v>513</v>
          </cell>
          <cell r="H20">
            <v>4130356</v>
          </cell>
        </row>
        <row r="21">
          <cell r="A21">
            <v>514</v>
          </cell>
          <cell r="B21">
            <v>141702</v>
          </cell>
          <cell r="G21">
            <v>514</v>
          </cell>
          <cell r="H21">
            <v>1144693</v>
          </cell>
        </row>
        <row r="22">
          <cell r="A22">
            <v>546</v>
          </cell>
          <cell r="B22">
            <v>98986</v>
          </cell>
          <cell r="G22">
            <v>546</v>
          </cell>
          <cell r="H22">
            <v>297764</v>
          </cell>
        </row>
        <row r="23">
          <cell r="A23">
            <v>547</v>
          </cell>
          <cell r="B23">
            <v>2710639</v>
          </cell>
          <cell r="G23">
            <v>547</v>
          </cell>
          <cell r="H23">
            <v>7687485</v>
          </cell>
        </row>
        <row r="24">
          <cell r="A24">
            <v>548</v>
          </cell>
          <cell r="B24">
            <v>124832</v>
          </cell>
          <cell r="G24">
            <v>548</v>
          </cell>
          <cell r="H24">
            <v>342498</v>
          </cell>
        </row>
        <row r="25">
          <cell r="A25">
            <v>549</v>
          </cell>
          <cell r="B25">
            <v>184358</v>
          </cell>
          <cell r="G25">
            <v>549</v>
          </cell>
          <cell r="H25">
            <v>515933</v>
          </cell>
        </row>
        <row r="26">
          <cell r="A26">
            <v>551</v>
          </cell>
          <cell r="B26">
            <v>25221</v>
          </cell>
          <cell r="G26">
            <v>551</v>
          </cell>
          <cell r="H26">
            <v>68099</v>
          </cell>
        </row>
        <row r="27">
          <cell r="A27">
            <v>552</v>
          </cell>
          <cell r="B27">
            <v>9057</v>
          </cell>
          <cell r="G27">
            <v>552</v>
          </cell>
          <cell r="H27">
            <v>121729</v>
          </cell>
        </row>
        <row r="28">
          <cell r="A28">
            <v>553</v>
          </cell>
          <cell r="B28">
            <v>175534</v>
          </cell>
          <cell r="G28">
            <v>553</v>
          </cell>
          <cell r="H28">
            <v>592740</v>
          </cell>
        </row>
        <row r="29">
          <cell r="A29">
            <v>554</v>
          </cell>
          <cell r="B29">
            <v>66091</v>
          </cell>
          <cell r="G29">
            <v>554</v>
          </cell>
          <cell r="H29">
            <v>38064</v>
          </cell>
        </row>
        <row r="30">
          <cell r="A30">
            <v>557</v>
          </cell>
          <cell r="B30">
            <v>135</v>
          </cell>
          <cell r="G30">
            <v>557</v>
          </cell>
          <cell r="H30">
            <v>663</v>
          </cell>
        </row>
        <row r="31">
          <cell r="G31">
            <v>561</v>
          </cell>
          <cell r="H31">
            <v>389</v>
          </cell>
        </row>
        <row r="32">
          <cell r="G32">
            <v>566</v>
          </cell>
          <cell r="H32">
            <v>123</v>
          </cell>
        </row>
        <row r="33">
          <cell r="A33">
            <v>570</v>
          </cell>
          <cell r="B33">
            <v>1371</v>
          </cell>
          <cell r="G33">
            <v>570</v>
          </cell>
          <cell r="H33">
            <v>1809</v>
          </cell>
        </row>
        <row r="34">
          <cell r="G34">
            <v>571</v>
          </cell>
          <cell r="H34">
            <v>149</v>
          </cell>
        </row>
        <row r="35">
          <cell r="G35">
            <v>581</v>
          </cell>
          <cell r="H35">
            <v>386</v>
          </cell>
        </row>
        <row r="36">
          <cell r="G36">
            <v>583</v>
          </cell>
          <cell r="H36">
            <v>2</v>
          </cell>
        </row>
        <row r="37">
          <cell r="G37">
            <v>588</v>
          </cell>
          <cell r="H37">
            <v>493</v>
          </cell>
        </row>
        <row r="38">
          <cell r="A38">
            <v>592</v>
          </cell>
          <cell r="B38">
            <v>79</v>
          </cell>
          <cell r="G38">
            <v>592</v>
          </cell>
          <cell r="H38">
            <v>594</v>
          </cell>
        </row>
        <row r="39">
          <cell r="A39">
            <v>903</v>
          </cell>
          <cell r="B39">
            <v>96</v>
          </cell>
          <cell r="G39">
            <v>903</v>
          </cell>
          <cell r="H39">
            <v>458</v>
          </cell>
        </row>
        <row r="40">
          <cell r="A40">
            <v>920</v>
          </cell>
          <cell r="B40">
            <v>-51183</v>
          </cell>
          <cell r="G40">
            <v>920</v>
          </cell>
          <cell r="H40">
            <v>-128189</v>
          </cell>
        </row>
        <row r="41">
          <cell r="A41">
            <v>921</v>
          </cell>
          <cell r="B41">
            <v>-16394</v>
          </cell>
          <cell r="G41">
            <v>921</v>
          </cell>
          <cell r="H41">
            <v>-32260</v>
          </cell>
        </row>
        <row r="42">
          <cell r="A42">
            <v>923</v>
          </cell>
          <cell r="B42">
            <v>-13130</v>
          </cell>
          <cell r="G42">
            <v>923</v>
          </cell>
          <cell r="H42">
            <v>38570</v>
          </cell>
        </row>
        <row r="43">
          <cell r="G43">
            <v>924</v>
          </cell>
          <cell r="H43">
            <v>36000</v>
          </cell>
        </row>
        <row r="44">
          <cell r="A44">
            <v>925</v>
          </cell>
          <cell r="B44">
            <v>0</v>
          </cell>
          <cell r="G44">
            <v>925</v>
          </cell>
          <cell r="H44">
            <v>3159</v>
          </cell>
        </row>
        <row r="45">
          <cell r="A45">
            <v>926</v>
          </cell>
          <cell r="B45">
            <v>1484843</v>
          </cell>
          <cell r="G45">
            <v>926</v>
          </cell>
          <cell r="H45">
            <v>4478434</v>
          </cell>
        </row>
        <row r="46">
          <cell r="A46">
            <v>930</v>
          </cell>
          <cell r="B46">
            <v>20286</v>
          </cell>
          <cell r="G46">
            <v>930</v>
          </cell>
          <cell r="H46">
            <v>74322</v>
          </cell>
        </row>
        <row r="47">
          <cell r="A47">
            <v>931</v>
          </cell>
          <cell r="B47">
            <v>-4801</v>
          </cell>
          <cell r="G47">
            <v>931</v>
          </cell>
          <cell r="H47">
            <v>-17081</v>
          </cell>
        </row>
        <row r="48">
          <cell r="A48">
            <v>935</v>
          </cell>
          <cell r="B48">
            <v>-938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99">
          <cell r="AF99">
            <v>2157312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3">
          <cell r="AB3">
            <v>7.4999999999999997E-2</v>
          </cell>
        </row>
      </sheetData>
      <sheetData sheetId="95">
        <row r="1">
          <cell r="O1">
            <v>0.04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70"/>
  <sheetViews>
    <sheetView tabSelected="1" zoomScale="80" zoomScaleNormal="80" workbookViewId="0">
      <selection activeCell="G4" sqref="G4"/>
    </sheetView>
  </sheetViews>
  <sheetFormatPr defaultColWidth="8" defaultRowHeight="15" x14ac:dyDescent="0.2"/>
  <cols>
    <col min="1" max="1" width="6.42578125" style="1" customWidth="1"/>
    <col min="2" max="2" width="1.28515625" style="1" customWidth="1"/>
    <col min="3" max="3" width="60.7109375" style="1" customWidth="1"/>
    <col min="4" max="4" width="1.85546875" style="1" customWidth="1"/>
    <col min="5" max="5" width="20.28515625" style="1" customWidth="1"/>
    <col min="6" max="6" width="1.5703125" style="1" customWidth="1"/>
    <col min="7" max="7" width="22" style="1" customWidth="1"/>
    <col min="8" max="8" width="1.85546875" style="1" customWidth="1"/>
    <col min="9" max="9" width="19" style="1" customWidth="1"/>
    <col min="10" max="10" width="1.85546875" style="1" customWidth="1"/>
    <col min="11" max="11" width="17.85546875" style="1" customWidth="1"/>
    <col min="12" max="12" width="7" style="94" customWidth="1"/>
    <col min="13" max="16384" width="8" style="1"/>
  </cols>
  <sheetData>
    <row r="1" spans="1:12" ht="15.75" x14ac:dyDescent="0.25">
      <c r="A1" s="8" t="s">
        <v>141</v>
      </c>
      <c r="B1" s="74"/>
      <c r="C1" s="74"/>
      <c r="D1" s="74"/>
      <c r="E1" s="74"/>
      <c r="F1" s="74"/>
      <c r="G1" s="74"/>
      <c r="H1" s="74"/>
      <c r="I1" s="163" t="s">
        <v>159</v>
      </c>
      <c r="J1" s="74"/>
      <c r="K1" s="93"/>
    </row>
    <row r="2" spans="1:12" ht="15.75" x14ac:dyDescent="0.25">
      <c r="A2" s="93" t="s">
        <v>143</v>
      </c>
      <c r="B2" s="74"/>
      <c r="C2" s="74"/>
      <c r="D2" s="74"/>
      <c r="E2" s="74"/>
      <c r="F2" s="74"/>
      <c r="G2" s="74"/>
      <c r="H2" s="74"/>
      <c r="I2" s="164" t="s">
        <v>160</v>
      </c>
      <c r="J2" s="74"/>
      <c r="K2" s="8"/>
    </row>
    <row r="3" spans="1:12" ht="15.75" x14ac:dyDescent="0.25">
      <c r="B3" s="74"/>
      <c r="C3" s="74"/>
      <c r="D3" s="74"/>
      <c r="E3" s="74"/>
      <c r="F3" s="74"/>
      <c r="G3" s="74"/>
      <c r="H3" s="74"/>
      <c r="I3" s="165" t="s">
        <v>161</v>
      </c>
      <c r="J3" s="74"/>
      <c r="K3" s="74"/>
    </row>
    <row r="4" spans="1:12" x14ac:dyDescent="0.2">
      <c r="B4" s="74"/>
      <c r="C4" s="74"/>
      <c r="D4" s="74"/>
      <c r="E4" s="74"/>
      <c r="F4" s="74"/>
      <c r="G4" s="74"/>
      <c r="H4" s="74"/>
      <c r="J4" s="74"/>
      <c r="K4" s="74"/>
    </row>
    <row r="5" spans="1:12" x14ac:dyDescent="0.2">
      <c r="A5" s="8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2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95"/>
    </row>
    <row r="7" spans="1:12" x14ac:dyDescent="0.2">
      <c r="K7" s="96"/>
      <c r="L7" s="97"/>
    </row>
    <row r="8" spans="1:12" x14ac:dyDescent="0.2">
      <c r="E8" s="96" t="s">
        <v>0</v>
      </c>
      <c r="G8" s="74"/>
      <c r="H8" s="98"/>
      <c r="I8" s="74"/>
      <c r="K8" s="99"/>
      <c r="L8" s="97"/>
    </row>
    <row r="9" spans="1:12" x14ac:dyDescent="0.2">
      <c r="A9" s="96" t="s">
        <v>1</v>
      </c>
      <c r="E9" s="96" t="s">
        <v>2</v>
      </c>
      <c r="G9" s="94" t="s">
        <v>22</v>
      </c>
      <c r="H9" s="94"/>
      <c r="I9" s="94" t="s">
        <v>3</v>
      </c>
      <c r="K9" s="96"/>
      <c r="L9" s="97"/>
    </row>
    <row r="10" spans="1:12" ht="15.75" x14ac:dyDescent="0.25">
      <c r="A10" s="96" t="s">
        <v>4</v>
      </c>
      <c r="C10" s="93" t="s">
        <v>5</v>
      </c>
      <c r="E10" s="96" t="s">
        <v>6</v>
      </c>
      <c r="G10" s="106">
        <v>43434</v>
      </c>
      <c r="H10" s="94"/>
      <c r="I10" s="94" t="s">
        <v>7</v>
      </c>
      <c r="K10" s="96" t="s">
        <v>21</v>
      </c>
      <c r="L10" s="97"/>
    </row>
    <row r="11" spans="1:12" x14ac:dyDescent="0.2">
      <c r="A11" s="100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95"/>
    </row>
    <row r="12" spans="1:12" x14ac:dyDescent="0.2">
      <c r="A12" s="94"/>
      <c r="L12" s="97"/>
    </row>
    <row r="13" spans="1:12" x14ac:dyDescent="0.2">
      <c r="A13" s="96">
        <v>1</v>
      </c>
      <c r="C13" s="1" t="s">
        <v>97</v>
      </c>
      <c r="E13" s="55" t="s">
        <v>98</v>
      </c>
      <c r="F13" s="3"/>
      <c r="G13" s="121">
        <v>1732795072</v>
      </c>
      <c r="H13" s="113"/>
      <c r="I13" s="121">
        <v>1842849263</v>
      </c>
      <c r="J13" s="113"/>
      <c r="K13" s="115">
        <f>I13-G13</f>
        <v>110054191</v>
      </c>
      <c r="L13" s="124" t="s">
        <v>134</v>
      </c>
    </row>
    <row r="14" spans="1:12" x14ac:dyDescent="0.2">
      <c r="A14" s="94">
        <v>2</v>
      </c>
      <c r="E14" s="55"/>
      <c r="F14" s="3"/>
      <c r="G14" s="115"/>
      <c r="H14" s="113"/>
      <c r="I14" s="115"/>
      <c r="J14" s="113"/>
      <c r="K14" s="115"/>
      <c r="L14" s="125"/>
    </row>
    <row r="15" spans="1:12" x14ac:dyDescent="0.2">
      <c r="A15" s="94">
        <v>3</v>
      </c>
      <c r="C15" s="1" t="s">
        <v>99</v>
      </c>
      <c r="E15" s="27"/>
      <c r="F15" s="3"/>
      <c r="G15" s="116"/>
      <c r="H15" s="113"/>
      <c r="I15" s="116"/>
      <c r="J15" s="113"/>
      <c r="K15" s="116"/>
      <c r="L15" s="125"/>
    </row>
    <row r="16" spans="1:12" x14ac:dyDescent="0.2">
      <c r="A16" s="94">
        <v>4</v>
      </c>
      <c r="C16" s="1" t="s">
        <v>100</v>
      </c>
      <c r="E16" s="55" t="s">
        <v>101</v>
      </c>
      <c r="F16" s="3"/>
      <c r="G16" s="121">
        <v>0</v>
      </c>
      <c r="H16" s="113"/>
      <c r="I16" s="121">
        <v>0</v>
      </c>
      <c r="J16" s="113"/>
      <c r="K16" s="115">
        <f>I16-G16</f>
        <v>0</v>
      </c>
      <c r="L16" s="124"/>
    </row>
    <row r="17" spans="1:14" x14ac:dyDescent="0.2">
      <c r="A17" s="94">
        <v>5</v>
      </c>
      <c r="E17" s="27"/>
      <c r="F17" s="3"/>
      <c r="G17" s="117"/>
      <c r="H17" s="113"/>
      <c r="I17" s="117"/>
      <c r="J17" s="113"/>
      <c r="K17" s="117"/>
      <c r="L17" s="125"/>
    </row>
    <row r="18" spans="1:14" x14ac:dyDescent="0.2">
      <c r="A18" s="94">
        <v>6</v>
      </c>
      <c r="C18" s="1" t="s">
        <v>102</v>
      </c>
      <c r="E18" s="55" t="s">
        <v>103</v>
      </c>
      <c r="F18" s="3"/>
      <c r="G18" s="115">
        <v>17118836</v>
      </c>
      <c r="H18" s="113"/>
      <c r="I18" s="121">
        <v>19518014</v>
      </c>
      <c r="J18" s="113"/>
      <c r="K18" s="115">
        <f>I18-G18</f>
        <v>2399178</v>
      </c>
      <c r="L18" s="124" t="s">
        <v>135</v>
      </c>
    </row>
    <row r="19" spans="1:14" x14ac:dyDescent="0.2">
      <c r="A19" s="96">
        <v>7</v>
      </c>
      <c r="E19" s="27"/>
      <c r="G19" s="117"/>
      <c r="H19" s="127"/>
      <c r="I19" s="117"/>
      <c r="J19" s="112"/>
      <c r="K19" s="117"/>
      <c r="L19" s="125"/>
    </row>
    <row r="20" spans="1:14" x14ac:dyDescent="0.2">
      <c r="A20" s="94">
        <v>8</v>
      </c>
      <c r="C20" s="1" t="s">
        <v>104</v>
      </c>
      <c r="E20" s="27"/>
      <c r="F20" s="3"/>
      <c r="G20" s="118"/>
      <c r="H20" s="113"/>
      <c r="I20" s="118"/>
      <c r="J20" s="113"/>
      <c r="K20" s="118"/>
      <c r="L20" s="125"/>
    </row>
    <row r="21" spans="1:14" x14ac:dyDescent="0.2">
      <c r="A21" s="94">
        <v>9</v>
      </c>
      <c r="C21" s="1" t="s">
        <v>105</v>
      </c>
      <c r="E21" s="55" t="s">
        <v>106</v>
      </c>
      <c r="F21" s="3"/>
      <c r="G21" s="122">
        <v>0</v>
      </c>
      <c r="H21" s="113"/>
      <c r="I21" s="122">
        <v>0</v>
      </c>
      <c r="J21" s="113"/>
      <c r="K21" s="116">
        <f t="shared" ref="K21:K22" si="0">I21-G21</f>
        <v>0</v>
      </c>
      <c r="L21" s="125"/>
    </row>
    <row r="22" spans="1:14" x14ac:dyDescent="0.2">
      <c r="A22" s="94">
        <v>10</v>
      </c>
      <c r="C22" s="1" t="s">
        <v>107</v>
      </c>
      <c r="E22" s="55" t="s">
        <v>103</v>
      </c>
      <c r="F22" s="3"/>
      <c r="G22" s="115">
        <v>18282731</v>
      </c>
      <c r="H22" s="113"/>
      <c r="I22" s="121">
        <v>18759249</v>
      </c>
      <c r="J22" s="113"/>
      <c r="K22" s="115">
        <f t="shared" si="0"/>
        <v>476518</v>
      </c>
      <c r="L22" s="124"/>
    </row>
    <row r="23" spans="1:14" x14ac:dyDescent="0.2">
      <c r="A23" s="94">
        <v>11</v>
      </c>
      <c r="C23" s="1" t="s">
        <v>108</v>
      </c>
      <c r="E23" s="27"/>
      <c r="F23" s="3"/>
      <c r="G23" s="119">
        <f>SUM(G21:G22)</f>
        <v>18282731</v>
      </c>
      <c r="H23" s="113"/>
      <c r="I23" s="119">
        <f>SUM(I21:I22)</f>
        <v>18759249</v>
      </c>
      <c r="J23" s="113"/>
      <c r="K23" s="119">
        <f>SUM(K21:K22)</f>
        <v>476518</v>
      </c>
      <c r="L23" s="125"/>
    </row>
    <row r="24" spans="1:14" x14ac:dyDescent="0.2">
      <c r="A24" s="96">
        <v>12</v>
      </c>
      <c r="E24" s="27"/>
      <c r="F24" s="3"/>
      <c r="G24" s="116"/>
      <c r="H24" s="113"/>
      <c r="I24" s="116"/>
      <c r="J24" s="113"/>
      <c r="K24" s="116"/>
      <c r="L24" s="125"/>
    </row>
    <row r="25" spans="1:14" x14ac:dyDescent="0.2">
      <c r="A25" s="94">
        <v>13</v>
      </c>
      <c r="C25" s="1" t="s">
        <v>109</v>
      </c>
      <c r="E25" s="55" t="s">
        <v>110</v>
      </c>
      <c r="G25" s="121">
        <v>0</v>
      </c>
      <c r="H25" s="127"/>
      <c r="I25" s="121">
        <v>0</v>
      </c>
      <c r="J25" s="112"/>
      <c r="K25" s="115">
        <f>I25-G25</f>
        <v>0</v>
      </c>
      <c r="L25" s="125"/>
    </row>
    <row r="26" spans="1:14" x14ac:dyDescent="0.2">
      <c r="A26" s="94">
        <v>14</v>
      </c>
      <c r="E26" s="27"/>
      <c r="G26" s="123"/>
      <c r="H26" s="127"/>
      <c r="I26" s="123"/>
      <c r="J26" s="112"/>
      <c r="K26" s="118"/>
      <c r="L26" s="125"/>
    </row>
    <row r="27" spans="1:14" x14ac:dyDescent="0.2">
      <c r="A27" s="94">
        <v>15</v>
      </c>
      <c r="C27" s="1" t="s">
        <v>111</v>
      </c>
      <c r="E27" s="55" t="s">
        <v>112</v>
      </c>
      <c r="G27" s="115">
        <v>-3013</v>
      </c>
      <c r="H27" s="127"/>
      <c r="I27" s="121">
        <v>236038</v>
      </c>
      <c r="J27" s="112"/>
      <c r="K27" s="115">
        <f>I27-G27</f>
        <v>239051</v>
      </c>
      <c r="L27" s="124"/>
    </row>
    <row r="28" spans="1:14" x14ac:dyDescent="0.2">
      <c r="A28" s="94">
        <v>16</v>
      </c>
      <c r="E28" s="27"/>
      <c r="G28" s="123"/>
      <c r="H28" s="127"/>
      <c r="I28" s="123"/>
      <c r="J28" s="112"/>
      <c r="K28" s="118"/>
      <c r="L28" s="125"/>
      <c r="M28" s="127"/>
      <c r="N28" s="127"/>
    </row>
    <row r="29" spans="1:14" x14ac:dyDescent="0.2">
      <c r="A29" s="96">
        <v>17</v>
      </c>
      <c r="C29" s="1" t="s">
        <v>113</v>
      </c>
      <c r="E29" s="55" t="s">
        <v>112</v>
      </c>
      <c r="F29" s="3"/>
      <c r="G29" s="121">
        <v>0</v>
      </c>
      <c r="H29" s="113"/>
      <c r="I29" s="121">
        <v>0</v>
      </c>
      <c r="J29" s="113"/>
      <c r="K29" s="115">
        <f>I29-G29</f>
        <v>0</v>
      </c>
      <c r="L29" s="125"/>
      <c r="M29" s="127"/>
      <c r="N29" s="127"/>
    </row>
    <row r="30" spans="1:14" x14ac:dyDescent="0.2">
      <c r="A30" s="94">
        <v>18</v>
      </c>
      <c r="E30" s="27"/>
      <c r="G30" s="123"/>
      <c r="H30" s="127"/>
      <c r="I30" s="123"/>
      <c r="J30" s="112"/>
      <c r="K30" s="118"/>
      <c r="L30" s="125"/>
    </row>
    <row r="31" spans="1:14" x14ac:dyDescent="0.2">
      <c r="A31" s="96">
        <v>19</v>
      </c>
      <c r="C31" s="1" t="s">
        <v>8</v>
      </c>
      <c r="E31" s="55" t="s">
        <v>114</v>
      </c>
      <c r="F31" s="3"/>
      <c r="G31" s="115">
        <v>15554836</v>
      </c>
      <c r="H31" s="113"/>
      <c r="I31" s="121">
        <v>17650833</v>
      </c>
      <c r="J31" s="113"/>
      <c r="K31" s="115">
        <f>I31-G31</f>
        <v>2095997</v>
      </c>
      <c r="L31" s="124">
        <v>-3</v>
      </c>
    </row>
    <row r="32" spans="1:14" x14ac:dyDescent="0.2">
      <c r="A32" s="94">
        <v>20</v>
      </c>
      <c r="E32" s="55"/>
      <c r="G32" s="121"/>
      <c r="H32" s="127"/>
      <c r="I32" s="121"/>
      <c r="J32" s="112"/>
      <c r="K32" s="115"/>
      <c r="L32" s="125"/>
    </row>
    <row r="33" spans="1:12" x14ac:dyDescent="0.2">
      <c r="A33" s="94">
        <v>21</v>
      </c>
      <c r="C33" s="1" t="s">
        <v>115</v>
      </c>
      <c r="E33" s="55" t="s">
        <v>116</v>
      </c>
      <c r="F33" s="3"/>
      <c r="G33" s="121">
        <v>580733</v>
      </c>
      <c r="H33" s="113"/>
      <c r="I33" s="121">
        <v>449251</v>
      </c>
      <c r="J33" s="113"/>
      <c r="K33" s="115">
        <f>I33-G33</f>
        <v>-131482</v>
      </c>
      <c r="L33" s="125"/>
    </row>
    <row r="34" spans="1:12" x14ac:dyDescent="0.2">
      <c r="A34" s="94">
        <v>22</v>
      </c>
      <c r="C34" s="1" t="s">
        <v>117</v>
      </c>
      <c r="E34" s="27"/>
      <c r="F34" s="3"/>
      <c r="G34" s="120">
        <f>G16+G18+G23+SUM(G25:G33)</f>
        <v>51534123</v>
      </c>
      <c r="H34" s="113"/>
      <c r="I34" s="120">
        <f>I16+I18+I23+SUM(I25:I33)</f>
        <v>56613385</v>
      </c>
      <c r="J34" s="113"/>
      <c r="K34" s="120">
        <f>K16+K18+K23+SUM(K25:K33)</f>
        <v>5079262</v>
      </c>
      <c r="L34" s="125"/>
    </row>
    <row r="35" spans="1:12" x14ac:dyDescent="0.2">
      <c r="A35" s="94">
        <v>23</v>
      </c>
      <c r="E35" s="27"/>
      <c r="F35" s="3"/>
      <c r="G35" s="116"/>
      <c r="H35" s="113"/>
      <c r="I35" s="116"/>
      <c r="J35" s="113"/>
      <c r="K35" s="116"/>
      <c r="L35" s="125"/>
    </row>
    <row r="36" spans="1:12" x14ac:dyDescent="0.2">
      <c r="A36" s="94">
        <v>24</v>
      </c>
      <c r="C36" s="1" t="s">
        <v>118</v>
      </c>
      <c r="E36" s="27"/>
      <c r="F36" s="3"/>
      <c r="G36" s="116"/>
      <c r="H36" s="113"/>
      <c r="I36" s="116"/>
      <c r="J36" s="113"/>
      <c r="K36" s="116"/>
      <c r="L36" s="125"/>
    </row>
    <row r="37" spans="1:12" x14ac:dyDescent="0.2">
      <c r="A37" s="96">
        <v>25</v>
      </c>
      <c r="C37" s="1" t="s">
        <v>119</v>
      </c>
      <c r="E37" s="55" t="s">
        <v>120</v>
      </c>
      <c r="F37" s="3"/>
      <c r="G37" s="121">
        <v>779619953</v>
      </c>
      <c r="H37" s="113"/>
      <c r="I37" s="121">
        <v>785055340</v>
      </c>
      <c r="J37" s="113"/>
      <c r="K37" s="115">
        <f>I37-G37</f>
        <v>5435387</v>
      </c>
      <c r="L37" s="124" t="s">
        <v>134</v>
      </c>
    </row>
    <row r="38" spans="1:12" x14ac:dyDescent="0.2">
      <c r="A38" s="94">
        <v>26</v>
      </c>
      <c r="E38" s="27"/>
      <c r="F38" s="3"/>
      <c r="G38" s="123"/>
      <c r="H38" s="113"/>
      <c r="I38" s="123"/>
      <c r="J38" s="113"/>
      <c r="K38" s="118"/>
      <c r="L38" s="125"/>
    </row>
    <row r="39" spans="1:12" x14ac:dyDescent="0.2">
      <c r="A39" s="94">
        <v>27</v>
      </c>
      <c r="C39" s="1" t="s">
        <v>121</v>
      </c>
      <c r="E39" s="55" t="s">
        <v>116</v>
      </c>
      <c r="F39" s="3"/>
      <c r="G39" s="121">
        <v>164745621</v>
      </c>
      <c r="H39" s="113"/>
      <c r="I39" s="121">
        <v>169836375</v>
      </c>
      <c r="J39" s="113"/>
      <c r="K39" s="115">
        <f>I39-G39</f>
        <v>5090754</v>
      </c>
      <c r="L39" s="124" t="s">
        <v>137</v>
      </c>
    </row>
    <row r="40" spans="1:12" x14ac:dyDescent="0.2">
      <c r="A40" s="94">
        <v>28</v>
      </c>
      <c r="E40" s="18"/>
      <c r="F40" s="3"/>
      <c r="G40" s="123"/>
      <c r="H40" s="113"/>
      <c r="I40" s="123"/>
      <c r="J40" s="113"/>
      <c r="K40" s="118"/>
      <c r="L40" s="125"/>
    </row>
    <row r="41" spans="1:12" x14ac:dyDescent="0.2">
      <c r="A41" s="94">
        <v>29</v>
      </c>
      <c r="C41" s="1" t="s">
        <v>122</v>
      </c>
      <c r="E41" s="55" t="s">
        <v>116</v>
      </c>
      <c r="F41" s="3"/>
      <c r="G41" s="121">
        <v>0</v>
      </c>
      <c r="H41" s="113"/>
      <c r="I41" s="121">
        <v>0</v>
      </c>
      <c r="J41" s="113"/>
      <c r="K41" s="115">
        <f>I41-G41</f>
        <v>0</v>
      </c>
      <c r="L41" s="125"/>
    </row>
    <row r="42" spans="1:12" x14ac:dyDescent="0.2">
      <c r="A42" s="94">
        <v>30</v>
      </c>
      <c r="E42" s="55"/>
      <c r="F42" s="3"/>
      <c r="G42" s="121"/>
      <c r="H42" s="113"/>
      <c r="I42" s="121"/>
      <c r="J42" s="113"/>
      <c r="K42" s="115"/>
      <c r="L42" s="125"/>
    </row>
    <row r="43" spans="1:12" s="127" customFormat="1" x14ac:dyDescent="0.2">
      <c r="A43" s="94">
        <v>31</v>
      </c>
      <c r="C43" s="127" t="s">
        <v>155</v>
      </c>
      <c r="E43" s="55" t="s">
        <v>116</v>
      </c>
      <c r="F43" s="113"/>
      <c r="G43" s="121">
        <v>66920310</v>
      </c>
      <c r="H43" s="113"/>
      <c r="I43" s="121">
        <v>68641581</v>
      </c>
      <c r="J43" s="113"/>
      <c r="K43" s="115">
        <f>I43-G43</f>
        <v>1721271</v>
      </c>
      <c r="L43" s="124" t="s">
        <v>137</v>
      </c>
    </row>
    <row r="44" spans="1:12" s="127" customFormat="1" x14ac:dyDescent="0.2">
      <c r="A44" s="94">
        <v>32</v>
      </c>
      <c r="E44" s="55"/>
      <c r="F44" s="113"/>
      <c r="G44" s="121"/>
      <c r="H44" s="113"/>
      <c r="I44" s="121"/>
      <c r="J44" s="113"/>
      <c r="K44" s="115"/>
      <c r="L44" s="125"/>
    </row>
    <row r="45" spans="1:12" x14ac:dyDescent="0.2">
      <c r="A45" s="94">
        <v>33</v>
      </c>
      <c r="C45" s="1" t="s">
        <v>133</v>
      </c>
      <c r="E45" s="55" t="s">
        <v>116</v>
      </c>
      <c r="F45" s="3"/>
      <c r="G45" s="122">
        <v>0</v>
      </c>
      <c r="H45" s="113"/>
      <c r="I45" s="122">
        <v>0</v>
      </c>
      <c r="J45" s="113"/>
      <c r="K45" s="116">
        <f>I45-G45</f>
        <v>0</v>
      </c>
      <c r="L45" s="124"/>
    </row>
    <row r="46" spans="1:12" x14ac:dyDescent="0.2">
      <c r="A46" s="94">
        <v>34</v>
      </c>
      <c r="C46" s="1" t="s">
        <v>123</v>
      </c>
      <c r="E46" s="27"/>
      <c r="F46" s="3"/>
      <c r="G46" s="120">
        <f>SUM(G37:G45)</f>
        <v>1011285884</v>
      </c>
      <c r="H46" s="113"/>
      <c r="I46" s="120">
        <f>SUM(I37:I45)</f>
        <v>1023533296</v>
      </c>
      <c r="J46" s="113"/>
      <c r="K46" s="120">
        <f>SUM(K37:K45)</f>
        <v>12247412</v>
      </c>
      <c r="L46" s="125"/>
    </row>
    <row r="47" spans="1:12" x14ac:dyDescent="0.2">
      <c r="A47" s="94">
        <v>35</v>
      </c>
      <c r="C47" s="102"/>
      <c r="E47" s="101"/>
      <c r="F47" s="3"/>
      <c r="G47" s="116"/>
      <c r="H47" s="113"/>
      <c r="I47" s="116"/>
      <c r="J47" s="113"/>
      <c r="K47" s="116"/>
      <c r="L47" s="125"/>
    </row>
    <row r="48" spans="1:12" ht="15.75" thickBot="1" x14ac:dyDescent="0.25">
      <c r="A48" s="94">
        <v>36</v>
      </c>
      <c r="C48" s="102" t="s">
        <v>142</v>
      </c>
      <c r="E48" s="3"/>
      <c r="F48" s="3"/>
      <c r="G48" s="114">
        <f>G13+G34-G46</f>
        <v>773043311</v>
      </c>
      <c r="H48" s="113"/>
      <c r="I48" s="114">
        <f>I13+I34-I46</f>
        <v>875929352</v>
      </c>
      <c r="J48" s="113"/>
      <c r="K48" s="114">
        <f>K13+K34-K46</f>
        <v>102886041</v>
      </c>
      <c r="L48" s="125"/>
    </row>
    <row r="49" spans="1:12" ht="15.75" thickTop="1" x14ac:dyDescent="0.2">
      <c r="A49" s="94"/>
      <c r="C49" s="103"/>
      <c r="G49" s="71"/>
      <c r="L49" s="125"/>
    </row>
    <row r="50" spans="1:12" x14ac:dyDescent="0.2">
      <c r="A50" s="96"/>
    </row>
    <row r="51" spans="1:12" x14ac:dyDescent="0.2">
      <c r="A51" s="94"/>
      <c r="C51" s="145" t="s">
        <v>154</v>
      </c>
      <c r="D51" s="127"/>
      <c r="E51" s="127"/>
      <c r="F51" s="127"/>
      <c r="G51" s="71"/>
      <c r="H51" s="127"/>
      <c r="I51" s="127"/>
      <c r="J51" s="127"/>
      <c r="K51" s="127"/>
      <c r="L51" s="101"/>
    </row>
    <row r="52" spans="1:12" x14ac:dyDescent="0.2">
      <c r="A52" s="94"/>
      <c r="C52" s="127" t="s">
        <v>173</v>
      </c>
      <c r="D52" s="127"/>
      <c r="E52" s="127"/>
      <c r="F52" s="127"/>
      <c r="G52" s="71"/>
      <c r="H52" s="127"/>
      <c r="I52" s="127"/>
      <c r="J52" s="127"/>
      <c r="K52" s="127"/>
      <c r="L52" s="101"/>
    </row>
    <row r="53" spans="1:12" x14ac:dyDescent="0.2">
      <c r="A53" s="94"/>
      <c r="C53" s="145" t="s">
        <v>174</v>
      </c>
      <c r="D53" s="127"/>
      <c r="E53" s="127"/>
      <c r="F53" s="127"/>
      <c r="G53" s="71"/>
      <c r="H53" s="127"/>
      <c r="I53" s="127"/>
      <c r="J53" s="127"/>
      <c r="K53" s="127"/>
      <c r="L53" s="101"/>
    </row>
    <row r="54" spans="1:12" x14ac:dyDescent="0.2">
      <c r="A54" s="94"/>
      <c r="C54" s="145" t="s">
        <v>177</v>
      </c>
      <c r="D54" s="127"/>
      <c r="E54" s="127"/>
      <c r="F54" s="127"/>
      <c r="G54" s="71"/>
      <c r="H54" s="127"/>
      <c r="I54" s="127"/>
      <c r="J54" s="127"/>
      <c r="K54" s="127"/>
      <c r="L54" s="101"/>
    </row>
    <row r="55" spans="1:12" x14ac:dyDescent="0.2">
      <c r="A55" s="94"/>
      <c r="C55" s="145" t="s">
        <v>175</v>
      </c>
      <c r="D55" s="127"/>
      <c r="E55" s="127"/>
      <c r="F55" s="127"/>
      <c r="G55" s="71"/>
      <c r="H55" s="127"/>
      <c r="I55" s="127"/>
      <c r="J55" s="127"/>
      <c r="K55" s="127"/>
      <c r="L55" s="101"/>
    </row>
    <row r="56" spans="1:12" x14ac:dyDescent="0.2">
      <c r="A56" s="94"/>
      <c r="C56" s="145" t="s">
        <v>176</v>
      </c>
      <c r="D56" s="127"/>
      <c r="E56" s="127"/>
      <c r="F56" s="127"/>
      <c r="G56" s="71"/>
      <c r="H56" s="127"/>
      <c r="I56" s="127"/>
      <c r="J56" s="127"/>
      <c r="K56" s="127"/>
      <c r="L56" s="101"/>
    </row>
    <row r="57" spans="1:12" x14ac:dyDescent="0.2">
      <c r="A57" s="94"/>
      <c r="G57" s="71"/>
      <c r="L57" s="101"/>
    </row>
    <row r="58" spans="1:12" x14ac:dyDescent="0.2">
      <c r="A58" s="94"/>
      <c r="G58" s="71"/>
      <c r="L58" s="101"/>
    </row>
    <row r="59" spans="1:12" x14ac:dyDescent="0.2">
      <c r="G59" s="71"/>
    </row>
    <row r="60" spans="1:12" x14ac:dyDescent="0.2">
      <c r="G60" s="71"/>
    </row>
    <row r="61" spans="1:12" x14ac:dyDescent="0.2">
      <c r="G61" s="71"/>
    </row>
    <row r="62" spans="1:12" x14ac:dyDescent="0.2">
      <c r="G62" s="71"/>
    </row>
    <row r="63" spans="1:12" x14ac:dyDescent="0.2">
      <c r="G63" s="71"/>
    </row>
    <row r="64" spans="1:12" x14ac:dyDescent="0.2">
      <c r="G64" s="71"/>
    </row>
    <row r="65" spans="7:7" x14ac:dyDescent="0.2">
      <c r="G65" s="71"/>
    </row>
    <row r="66" spans="7:7" x14ac:dyDescent="0.2">
      <c r="G66" s="71"/>
    </row>
    <row r="67" spans="7:7" x14ac:dyDescent="0.2">
      <c r="G67" s="71"/>
    </row>
    <row r="68" spans="7:7" x14ac:dyDescent="0.2">
      <c r="G68" s="71"/>
    </row>
    <row r="69" spans="7:7" x14ac:dyDescent="0.2">
      <c r="G69" s="71"/>
    </row>
    <row r="70" spans="7:7" x14ac:dyDescent="0.2">
      <c r="G70" s="71"/>
    </row>
  </sheetData>
  <phoneticPr fontId="6" type="noConversion"/>
  <pageMargins left="1" right="0.75" top="0.98425196850393704" bottom="0" header="0.5" footer="0"/>
  <pageSetup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0">
    <tabColor rgb="FFFF0000"/>
    <pageSetUpPr fitToPage="1"/>
  </sheetPr>
  <dimension ref="A1:L101"/>
  <sheetViews>
    <sheetView zoomScale="90" zoomScaleNormal="90" workbookViewId="0">
      <selection activeCell="I1" sqref="I1:I3"/>
    </sheetView>
  </sheetViews>
  <sheetFormatPr defaultColWidth="8" defaultRowHeight="15" x14ac:dyDescent="0.2"/>
  <cols>
    <col min="1" max="1" width="6.5703125" style="6" customWidth="1"/>
    <col min="2" max="2" width="0.85546875" style="6" customWidth="1"/>
    <col min="3" max="3" width="27.5703125" style="6" customWidth="1"/>
    <col min="4" max="4" width="1.140625" style="6" customWidth="1"/>
    <col min="5" max="5" width="14.140625" style="6" customWidth="1"/>
    <col min="6" max="6" width="1.140625" style="6" customWidth="1"/>
    <col min="7" max="7" width="20.5703125" style="6" customWidth="1"/>
    <col min="8" max="8" width="0.85546875" style="19" customWidth="1"/>
    <col min="9" max="9" width="17.85546875" style="6" customWidth="1"/>
    <col min="10" max="10" width="1.42578125" style="6" customWidth="1"/>
    <col min="11" max="11" width="18.28515625" style="6" customWidth="1"/>
    <col min="12" max="12" width="5.28515625" style="6" customWidth="1"/>
    <col min="13" max="16384" width="8" style="6"/>
  </cols>
  <sheetData>
    <row r="1" spans="1:12" ht="15.75" x14ac:dyDescent="0.25">
      <c r="A1" s="8" t="str">
        <f>'SCH_B1- Elec'!A1</f>
        <v>DUKE ENERGY KENTUCKY, INC.</v>
      </c>
      <c r="B1" s="4"/>
      <c r="C1" s="4"/>
      <c r="D1" s="4"/>
      <c r="E1" s="4"/>
      <c r="F1" s="4"/>
      <c r="G1" s="4"/>
      <c r="H1" s="51"/>
      <c r="I1" s="165" t="str">
        <f>'SCH_B1- Elec'!I1</f>
        <v>KyPSC Case No. 2019-00271</v>
      </c>
      <c r="L1" s="4"/>
    </row>
    <row r="2" spans="1:12" ht="15.75" x14ac:dyDescent="0.25">
      <c r="A2" s="8" t="s">
        <v>23</v>
      </c>
      <c r="B2" s="4"/>
      <c r="C2" s="4"/>
      <c r="D2" s="4"/>
      <c r="E2" s="4"/>
      <c r="F2" s="4"/>
      <c r="G2" s="4"/>
      <c r="H2" s="51"/>
      <c r="I2" s="164" t="s">
        <v>160</v>
      </c>
      <c r="J2" s="4"/>
      <c r="K2" s="8"/>
      <c r="L2" s="5"/>
    </row>
    <row r="3" spans="1:12" ht="15.75" x14ac:dyDescent="0.25">
      <c r="B3" s="4"/>
      <c r="C3" s="4"/>
      <c r="D3" s="4"/>
      <c r="E3" s="4"/>
      <c r="F3" s="4"/>
      <c r="G3" s="4"/>
      <c r="H3" s="51"/>
      <c r="I3" s="165" t="s">
        <v>162</v>
      </c>
      <c r="J3" s="4"/>
      <c r="K3" s="4"/>
      <c r="L3" s="5"/>
    </row>
    <row r="4" spans="1:12" x14ac:dyDescent="0.2">
      <c r="B4" s="4"/>
      <c r="C4" s="4"/>
      <c r="D4" s="4"/>
      <c r="E4" s="4"/>
      <c r="F4" s="4"/>
      <c r="G4" s="4"/>
      <c r="H4" s="51"/>
      <c r="I4" s="8"/>
      <c r="J4" s="4"/>
      <c r="K4" s="4"/>
      <c r="L4" s="5"/>
    </row>
    <row r="5" spans="1:12" x14ac:dyDescent="0.2">
      <c r="A5" s="7"/>
      <c r="B5" s="7"/>
      <c r="C5" s="7"/>
      <c r="D5" s="7"/>
      <c r="E5" s="7"/>
      <c r="F5" s="7"/>
      <c r="G5" s="7"/>
      <c r="H5" s="52"/>
      <c r="I5" s="7"/>
      <c r="J5" s="7"/>
      <c r="K5" s="7"/>
      <c r="L5" s="7"/>
    </row>
    <row r="6" spans="1:12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x14ac:dyDescent="0.2">
      <c r="A8" s="10" t="s">
        <v>1</v>
      </c>
      <c r="G8" s="10" t="s">
        <v>22</v>
      </c>
      <c r="H8" s="11"/>
      <c r="I8" s="10" t="s">
        <v>3</v>
      </c>
      <c r="K8" s="10"/>
    </row>
    <row r="9" spans="1:12" x14ac:dyDescent="0.2">
      <c r="A9" s="10" t="s">
        <v>4</v>
      </c>
      <c r="C9" s="10" t="s">
        <v>10</v>
      </c>
      <c r="E9" s="10" t="s">
        <v>6</v>
      </c>
      <c r="F9" s="10"/>
      <c r="G9" s="50">
        <f>'SCH_B1- Elec'!G10</f>
        <v>43434</v>
      </c>
      <c r="H9" s="50"/>
      <c r="I9" s="11" t="s">
        <v>7</v>
      </c>
      <c r="J9" s="10"/>
      <c r="K9" s="10" t="s">
        <v>21</v>
      </c>
    </row>
    <row r="10" spans="1:12" x14ac:dyDescent="0.2">
      <c r="A10" s="9"/>
      <c r="B10" s="9"/>
      <c r="C10" s="9"/>
      <c r="D10" s="9"/>
      <c r="E10" s="9"/>
      <c r="F10" s="9"/>
      <c r="G10" s="49"/>
      <c r="H10" s="49"/>
      <c r="I10" s="49"/>
      <c r="J10" s="12"/>
      <c r="K10" s="49"/>
    </row>
    <row r="12" spans="1:12" ht="15.75" x14ac:dyDescent="0.25">
      <c r="A12" s="10">
        <v>1</v>
      </c>
      <c r="C12" s="54" t="s">
        <v>26</v>
      </c>
      <c r="D12" s="139"/>
      <c r="E12" s="139"/>
      <c r="F12" s="139"/>
      <c r="G12" s="139"/>
      <c r="H12" s="133"/>
      <c r="I12" s="139"/>
      <c r="J12" s="139"/>
      <c r="K12" s="139"/>
    </row>
    <row r="13" spans="1:12" x14ac:dyDescent="0.2">
      <c r="A13" s="10">
        <v>2</v>
      </c>
      <c r="C13" s="13" t="s">
        <v>11</v>
      </c>
      <c r="D13" s="139"/>
      <c r="E13" s="10"/>
      <c r="F13" s="10"/>
      <c r="G13" s="147">
        <v>594426495</v>
      </c>
      <c r="H13" s="137"/>
      <c r="I13" s="147">
        <v>640890996</v>
      </c>
      <c r="J13" s="130"/>
      <c r="K13" s="126">
        <f>I13-G13</f>
        <v>46464501</v>
      </c>
      <c r="L13" s="136" t="s">
        <v>134</v>
      </c>
    </row>
    <row r="14" spans="1:12" x14ac:dyDescent="0.2">
      <c r="A14" s="10">
        <v>3</v>
      </c>
      <c r="C14" s="13" t="s">
        <v>12</v>
      </c>
      <c r="D14" s="139"/>
      <c r="E14" s="10" t="s">
        <v>13</v>
      </c>
      <c r="F14" s="10"/>
      <c r="G14" s="148">
        <v>413610628</v>
      </c>
      <c r="H14" s="134"/>
      <c r="I14" s="148">
        <v>657872209</v>
      </c>
      <c r="J14" s="130"/>
      <c r="K14" s="126">
        <f>I14-G14</f>
        <v>244261581</v>
      </c>
      <c r="L14" s="136" t="s">
        <v>135</v>
      </c>
    </row>
    <row r="15" spans="1:12" x14ac:dyDescent="0.2">
      <c r="A15" s="10">
        <v>4</v>
      </c>
      <c r="C15" s="14" t="s">
        <v>14</v>
      </c>
      <c r="D15" s="139"/>
      <c r="E15" s="15" t="s">
        <v>15</v>
      </c>
      <c r="F15" s="16"/>
      <c r="G15" s="149">
        <v>204043917</v>
      </c>
      <c r="H15" s="134"/>
      <c r="I15" s="149">
        <v>58755530</v>
      </c>
      <c r="J15" s="131"/>
      <c r="K15" s="111">
        <f>I15-G15</f>
        <v>-145288387</v>
      </c>
      <c r="L15" s="136" t="s">
        <v>136</v>
      </c>
    </row>
    <row r="16" spans="1:12" x14ac:dyDescent="0.2">
      <c r="A16" s="10">
        <v>5</v>
      </c>
      <c r="C16" s="139"/>
      <c r="D16" s="139"/>
      <c r="E16" s="139"/>
      <c r="F16" s="139"/>
      <c r="G16" s="139"/>
      <c r="H16" s="133"/>
      <c r="I16" s="139"/>
      <c r="J16" s="139"/>
      <c r="K16" s="139"/>
      <c r="L16" s="129"/>
    </row>
    <row r="17" spans="1:12" ht="15.75" thickBot="1" x14ac:dyDescent="0.25">
      <c r="A17" s="10">
        <v>6</v>
      </c>
      <c r="C17" s="13" t="s">
        <v>16</v>
      </c>
      <c r="D17" s="139"/>
      <c r="E17" s="139"/>
      <c r="F17" s="139"/>
      <c r="G17" s="109">
        <f>SUM(G13:G15)</f>
        <v>1212081040</v>
      </c>
      <c r="H17" s="138"/>
      <c r="I17" s="109">
        <f>SUM(I13:I15)</f>
        <v>1357518735</v>
      </c>
      <c r="J17" s="130"/>
      <c r="K17" s="109">
        <f>SUM(K13:K15)</f>
        <v>145437695</v>
      </c>
      <c r="L17" s="129"/>
    </row>
    <row r="18" spans="1:12" ht="15.75" thickTop="1" x14ac:dyDescent="0.2">
      <c r="A18" s="10">
        <v>7</v>
      </c>
      <c r="C18" s="139"/>
      <c r="D18" s="139"/>
      <c r="E18" s="139"/>
      <c r="F18" s="139"/>
      <c r="G18" s="110"/>
      <c r="H18" s="135"/>
      <c r="I18" s="139"/>
      <c r="J18" s="139"/>
      <c r="K18" s="139"/>
      <c r="L18" s="129"/>
    </row>
    <row r="19" spans="1:12" ht="15.75" x14ac:dyDescent="0.25">
      <c r="A19" s="10">
        <v>8</v>
      </c>
      <c r="C19" s="54" t="s">
        <v>144</v>
      </c>
      <c r="D19" s="139"/>
      <c r="E19" s="139"/>
      <c r="F19" s="139"/>
      <c r="G19" s="139"/>
      <c r="H19" s="133"/>
      <c r="I19" s="139"/>
      <c r="J19" s="139"/>
      <c r="K19" s="139"/>
      <c r="L19" s="129"/>
    </row>
    <row r="20" spans="1:12" x14ac:dyDescent="0.2">
      <c r="A20" s="10">
        <v>9</v>
      </c>
      <c r="C20" s="13" t="s">
        <v>11</v>
      </c>
      <c r="D20" s="139"/>
      <c r="E20" s="10"/>
      <c r="F20" s="10"/>
      <c r="G20" s="155">
        <v>420668283</v>
      </c>
      <c r="H20" s="156"/>
      <c r="I20" s="155">
        <v>467002360</v>
      </c>
      <c r="J20" s="130"/>
      <c r="K20" s="126">
        <f>I20-G20</f>
        <v>46334077</v>
      </c>
      <c r="L20" s="136" t="s">
        <v>134</v>
      </c>
    </row>
    <row r="21" spans="1:12" x14ac:dyDescent="0.2">
      <c r="A21" s="10">
        <v>10</v>
      </c>
      <c r="C21" s="13" t="s">
        <v>12</v>
      </c>
      <c r="D21" s="139"/>
      <c r="E21" s="10"/>
      <c r="F21" s="10"/>
      <c r="G21" s="155">
        <v>292704068</v>
      </c>
      <c r="H21" s="157"/>
      <c r="I21" s="155">
        <v>479376030</v>
      </c>
      <c r="J21" s="130"/>
      <c r="K21" s="126">
        <f>I21-G21</f>
        <v>186671962</v>
      </c>
      <c r="L21" s="136" t="s">
        <v>135</v>
      </c>
    </row>
    <row r="22" spans="1:12" x14ac:dyDescent="0.2">
      <c r="A22" s="10">
        <v>11</v>
      </c>
      <c r="C22" s="14" t="s">
        <v>14</v>
      </c>
      <c r="D22" s="139"/>
      <c r="E22" s="15"/>
      <c r="F22" s="16"/>
      <c r="G22" s="158">
        <v>144397152</v>
      </c>
      <c r="H22" s="157"/>
      <c r="I22" s="158">
        <v>42814095</v>
      </c>
      <c r="J22" s="131"/>
      <c r="K22" s="111">
        <f>I22-G22</f>
        <v>-101583057</v>
      </c>
      <c r="L22" s="136" t="s">
        <v>136</v>
      </c>
    </row>
    <row r="23" spans="1:12" x14ac:dyDescent="0.2">
      <c r="A23" s="10">
        <v>12</v>
      </c>
      <c r="C23" s="139"/>
      <c r="D23" s="139"/>
      <c r="E23" s="139"/>
      <c r="F23" s="139"/>
      <c r="G23" s="139"/>
      <c r="H23" s="133"/>
      <c r="I23" s="139"/>
      <c r="J23" s="139"/>
      <c r="K23" s="139"/>
      <c r="L23" s="128"/>
    </row>
    <row r="24" spans="1:12" ht="15.75" thickBot="1" x14ac:dyDescent="0.25">
      <c r="A24" s="10">
        <v>13</v>
      </c>
      <c r="C24" s="13" t="s">
        <v>150</v>
      </c>
      <c r="D24" s="139"/>
      <c r="E24" s="139"/>
      <c r="F24" s="139"/>
      <c r="G24" s="109">
        <f>SUM(G20:G22)</f>
        <v>857769503</v>
      </c>
      <c r="H24" s="138"/>
      <c r="I24" s="109">
        <f>SUM(I20:I22)</f>
        <v>989192485</v>
      </c>
      <c r="J24" s="130"/>
      <c r="K24" s="109">
        <f>SUM(K20:K22)</f>
        <v>131422982</v>
      </c>
      <c r="L24" s="128"/>
    </row>
    <row r="25" spans="1:12" ht="15.75" thickTop="1" x14ac:dyDescent="0.2">
      <c r="C25" s="139"/>
      <c r="D25" s="139"/>
      <c r="E25" s="139"/>
      <c r="F25" s="139"/>
      <c r="G25" s="139"/>
      <c r="H25" s="133"/>
      <c r="I25" s="162"/>
      <c r="J25" s="139"/>
      <c r="K25" s="139"/>
      <c r="L25" s="132"/>
    </row>
    <row r="26" spans="1:12" x14ac:dyDescent="0.2">
      <c r="C26" s="139"/>
      <c r="D26" s="139"/>
      <c r="E26" s="139"/>
      <c r="F26" s="139"/>
      <c r="G26" s="139"/>
      <c r="H26" s="133"/>
      <c r="I26" s="162"/>
      <c r="J26" s="139"/>
      <c r="K26" s="139"/>
      <c r="L26" s="17"/>
    </row>
    <row r="27" spans="1:12" x14ac:dyDescent="0.2">
      <c r="C27" s="139" t="s">
        <v>169</v>
      </c>
      <c r="D27" s="139"/>
      <c r="E27" s="139"/>
      <c r="F27" s="139"/>
      <c r="G27" s="139"/>
      <c r="H27" s="133"/>
      <c r="I27" s="139"/>
      <c r="J27" s="139"/>
      <c r="K27" s="139"/>
      <c r="L27" s="17"/>
    </row>
    <row r="28" spans="1:12" x14ac:dyDescent="0.2">
      <c r="C28" s="139" t="s">
        <v>156</v>
      </c>
      <c r="D28" s="139"/>
      <c r="E28" s="139"/>
      <c r="F28" s="139"/>
      <c r="G28" s="139"/>
      <c r="H28" s="133"/>
      <c r="I28" s="139"/>
      <c r="J28" s="139"/>
      <c r="K28" s="139"/>
      <c r="L28" s="17"/>
    </row>
    <row r="29" spans="1:12" x14ac:dyDescent="0.2">
      <c r="C29" s="140" t="s">
        <v>170</v>
      </c>
      <c r="D29" s="139"/>
      <c r="E29" s="139"/>
      <c r="F29" s="139"/>
      <c r="G29" s="139"/>
      <c r="H29" s="133"/>
      <c r="I29" s="139"/>
      <c r="J29" s="139"/>
      <c r="K29" s="139"/>
      <c r="L29" s="17"/>
    </row>
    <row r="30" spans="1:12" x14ac:dyDescent="0.2">
      <c r="C30" s="150" t="s">
        <v>171</v>
      </c>
      <c r="D30" s="139"/>
      <c r="E30" s="139"/>
      <c r="F30" s="139"/>
      <c r="G30" s="139"/>
      <c r="H30" s="133"/>
      <c r="I30" s="127"/>
      <c r="J30" s="139"/>
      <c r="K30" s="139"/>
      <c r="L30" s="17"/>
    </row>
    <row r="31" spans="1:12" x14ac:dyDescent="0.2">
      <c r="C31" s="139" t="s">
        <v>172</v>
      </c>
      <c r="D31" s="139"/>
      <c r="E31" s="139"/>
      <c r="F31" s="139"/>
      <c r="G31" s="139"/>
      <c r="H31" s="133"/>
      <c r="I31" s="127"/>
      <c r="J31" s="139"/>
      <c r="K31" s="139"/>
      <c r="L31" s="17"/>
    </row>
    <row r="32" spans="1:12" x14ac:dyDescent="0.2">
      <c r="C32" s="139"/>
      <c r="D32" s="139"/>
      <c r="E32" s="139"/>
      <c r="F32" s="139"/>
      <c r="G32" s="139"/>
      <c r="H32" s="133"/>
      <c r="I32" s="94"/>
      <c r="J32" s="139"/>
      <c r="K32" s="139"/>
      <c r="L32" s="19"/>
    </row>
    <row r="33" spans="3:12" x14ac:dyDescent="0.2">
      <c r="C33" s="139"/>
      <c r="D33" s="139"/>
      <c r="E33" s="139"/>
      <c r="F33" s="139"/>
      <c r="G33" s="139"/>
      <c r="H33" s="133"/>
      <c r="I33" s="139"/>
      <c r="J33" s="139"/>
      <c r="K33" s="139"/>
      <c r="L33" s="19"/>
    </row>
    <row r="34" spans="3:12" x14ac:dyDescent="0.2">
      <c r="L34" s="19"/>
    </row>
    <row r="35" spans="3:12" x14ac:dyDescent="0.2">
      <c r="L35" s="19"/>
    </row>
    <row r="36" spans="3:12" x14ac:dyDescent="0.2">
      <c r="L36" s="11"/>
    </row>
    <row r="37" spans="3:12" x14ac:dyDescent="0.2">
      <c r="L37" s="20"/>
    </row>
    <row r="38" spans="3:12" x14ac:dyDescent="0.2">
      <c r="L38" s="11"/>
    </row>
    <row r="39" spans="3:12" x14ac:dyDescent="0.2">
      <c r="L39" s="11"/>
    </row>
    <row r="40" spans="3:12" x14ac:dyDescent="0.2">
      <c r="L40" s="11"/>
    </row>
    <row r="41" spans="3:12" x14ac:dyDescent="0.2">
      <c r="L41" s="11"/>
    </row>
    <row r="42" spans="3:12" x14ac:dyDescent="0.2">
      <c r="L42" s="11"/>
    </row>
    <row r="43" spans="3:12" x14ac:dyDescent="0.2">
      <c r="L43" s="11"/>
    </row>
    <row r="44" spans="3:12" x14ac:dyDescent="0.2">
      <c r="L44" s="11"/>
    </row>
    <row r="45" spans="3:12" x14ac:dyDescent="0.2">
      <c r="L45" s="11"/>
    </row>
    <row r="46" spans="3:12" x14ac:dyDescent="0.2">
      <c r="L46" s="11"/>
    </row>
    <row r="47" spans="3:12" x14ac:dyDescent="0.2">
      <c r="L47" s="11"/>
    </row>
    <row r="48" spans="3:12" x14ac:dyDescent="0.2">
      <c r="L48" s="11"/>
    </row>
    <row r="49" spans="12:12" x14ac:dyDescent="0.2">
      <c r="L49" s="11"/>
    </row>
    <row r="50" spans="12:12" x14ac:dyDescent="0.2">
      <c r="L50" s="11"/>
    </row>
    <row r="51" spans="12:12" x14ac:dyDescent="0.2">
      <c r="L51" s="11"/>
    </row>
    <row r="52" spans="12:12" x14ac:dyDescent="0.2">
      <c r="L52" s="11"/>
    </row>
    <row r="53" spans="12:12" x14ac:dyDescent="0.2">
      <c r="L53" s="11"/>
    </row>
    <row r="54" spans="12:12" x14ac:dyDescent="0.2">
      <c r="L54" s="11"/>
    </row>
    <row r="55" spans="12:12" x14ac:dyDescent="0.2">
      <c r="L55" s="17"/>
    </row>
    <row r="56" spans="12:12" x14ac:dyDescent="0.2">
      <c r="L56" s="19"/>
    </row>
    <row r="57" spans="12:12" x14ac:dyDescent="0.2">
      <c r="L57" s="19"/>
    </row>
    <row r="58" spans="12:12" x14ac:dyDescent="0.2">
      <c r="L58" s="19"/>
    </row>
    <row r="59" spans="12:12" x14ac:dyDescent="0.2">
      <c r="L59" s="19"/>
    </row>
    <row r="60" spans="12:12" x14ac:dyDescent="0.2">
      <c r="L60" s="19"/>
    </row>
    <row r="61" spans="12:12" x14ac:dyDescent="0.2">
      <c r="L61" s="19"/>
    </row>
    <row r="62" spans="12:12" x14ac:dyDescent="0.2">
      <c r="L62" s="19"/>
    </row>
    <row r="63" spans="12:12" x14ac:dyDescent="0.2">
      <c r="L63" s="19"/>
    </row>
    <row r="64" spans="12:12" x14ac:dyDescent="0.2">
      <c r="L64" s="19"/>
    </row>
    <row r="65" spans="12:12" x14ac:dyDescent="0.2">
      <c r="L65" s="19"/>
    </row>
    <row r="66" spans="12:12" x14ac:dyDescent="0.2">
      <c r="L66" s="19"/>
    </row>
    <row r="67" spans="12:12" x14ac:dyDescent="0.2">
      <c r="L67" s="19"/>
    </row>
    <row r="68" spans="12:12" x14ac:dyDescent="0.2">
      <c r="L68" s="19"/>
    </row>
    <row r="69" spans="12:12" x14ac:dyDescent="0.2">
      <c r="L69" s="19"/>
    </row>
    <row r="70" spans="12:12" x14ac:dyDescent="0.2">
      <c r="L70" s="19"/>
    </row>
    <row r="71" spans="12:12" x14ac:dyDescent="0.2">
      <c r="L71" s="19"/>
    </row>
    <row r="72" spans="12:12" x14ac:dyDescent="0.2">
      <c r="L72" s="19"/>
    </row>
    <row r="73" spans="12:12" x14ac:dyDescent="0.2">
      <c r="L73" s="19"/>
    </row>
    <row r="74" spans="12:12" x14ac:dyDescent="0.2">
      <c r="L74" s="19"/>
    </row>
    <row r="75" spans="12:12" x14ac:dyDescent="0.2">
      <c r="L75" s="19"/>
    </row>
    <row r="76" spans="12:12" x14ac:dyDescent="0.2">
      <c r="L76" s="19"/>
    </row>
    <row r="77" spans="12:12" x14ac:dyDescent="0.2">
      <c r="L77" s="19"/>
    </row>
    <row r="78" spans="12:12" x14ac:dyDescent="0.2">
      <c r="L78" s="19"/>
    </row>
    <row r="79" spans="12:12" x14ac:dyDescent="0.2">
      <c r="L79" s="19"/>
    </row>
    <row r="80" spans="12:12" x14ac:dyDescent="0.2">
      <c r="L80" s="19"/>
    </row>
    <row r="81" spans="12:12" x14ac:dyDescent="0.2">
      <c r="L81" s="19"/>
    </row>
    <row r="82" spans="12:12" x14ac:dyDescent="0.2">
      <c r="L82" s="19"/>
    </row>
    <row r="83" spans="12:12" x14ac:dyDescent="0.2">
      <c r="L83" s="19"/>
    </row>
    <row r="84" spans="12:12" x14ac:dyDescent="0.2">
      <c r="L84" s="19"/>
    </row>
    <row r="85" spans="12:12" x14ac:dyDescent="0.2">
      <c r="L85" s="19"/>
    </row>
    <row r="86" spans="12:12" x14ac:dyDescent="0.2">
      <c r="L86" s="19"/>
    </row>
    <row r="87" spans="12:12" x14ac:dyDescent="0.2">
      <c r="L87" s="19"/>
    </row>
    <row r="88" spans="12:12" x14ac:dyDescent="0.2">
      <c r="L88" s="19"/>
    </row>
    <row r="89" spans="12:12" x14ac:dyDescent="0.2">
      <c r="L89" s="19"/>
    </row>
    <row r="90" spans="12:12" x14ac:dyDescent="0.2">
      <c r="L90" s="19"/>
    </row>
    <row r="91" spans="12:12" x14ac:dyDescent="0.2">
      <c r="L91" s="19"/>
    </row>
    <row r="92" spans="12:12" x14ac:dyDescent="0.2">
      <c r="L92" s="19"/>
    </row>
    <row r="93" spans="12:12" x14ac:dyDescent="0.2">
      <c r="L93" s="19"/>
    </row>
    <row r="94" spans="12:12" x14ac:dyDescent="0.2">
      <c r="L94" s="19"/>
    </row>
    <row r="95" spans="12:12" x14ac:dyDescent="0.2">
      <c r="L95" s="19"/>
    </row>
    <row r="96" spans="12:12" x14ac:dyDescent="0.2">
      <c r="L96" s="19"/>
    </row>
    <row r="97" spans="12:12" x14ac:dyDescent="0.2">
      <c r="L97" s="19"/>
    </row>
    <row r="98" spans="12:12" x14ac:dyDescent="0.2">
      <c r="L98" s="19"/>
    </row>
    <row r="99" spans="12:12" x14ac:dyDescent="0.2">
      <c r="L99" s="19"/>
    </row>
    <row r="100" spans="12:12" x14ac:dyDescent="0.2">
      <c r="L100" s="19"/>
    </row>
    <row r="101" spans="12:12" x14ac:dyDescent="0.2">
      <c r="L101" s="19"/>
    </row>
  </sheetData>
  <phoneticPr fontId="6" type="noConversion"/>
  <pageMargins left="1" right="0.75" top="0.98425196850393704" bottom="0" header="0.5" footer="0"/>
  <pageSetup scale="7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63">
    <pageSetUpPr fitToPage="1"/>
  </sheetPr>
  <dimension ref="A1:K77"/>
  <sheetViews>
    <sheetView zoomScale="50" workbookViewId="0">
      <selection activeCell="E12" sqref="E12:E25"/>
    </sheetView>
  </sheetViews>
  <sheetFormatPr defaultColWidth="17.85546875" defaultRowHeight="15" x14ac:dyDescent="0.2"/>
  <cols>
    <col min="1" max="1" width="6.42578125" style="24" customWidth="1"/>
    <col min="2" max="2" width="0.7109375" style="24" customWidth="1"/>
    <col min="3" max="3" width="66.5703125" style="24" customWidth="1"/>
    <col min="4" max="4" width="0.85546875" style="24" customWidth="1"/>
    <col min="5" max="5" width="18.7109375" style="26" customWidth="1"/>
    <col min="6" max="6" width="0.85546875" style="24" customWidth="1"/>
    <col min="7" max="7" width="17.7109375" style="24" customWidth="1"/>
    <col min="8" max="8" width="0.85546875" style="28" customWidth="1"/>
    <col min="9" max="9" width="17.140625" style="26" customWidth="1"/>
    <col min="10" max="10" width="8.42578125" style="28" customWidth="1"/>
    <col min="11" max="11" width="15.5703125" style="28" customWidth="1"/>
    <col min="12" max="16384" width="17.85546875" style="24"/>
  </cols>
  <sheetData>
    <row r="1" spans="1:11" x14ac:dyDescent="0.2">
      <c r="A1" s="25" t="e">
        <f>#REF!</f>
        <v>#REF!</v>
      </c>
      <c r="B1" s="21"/>
      <c r="C1" s="21"/>
      <c r="D1" s="21"/>
      <c r="E1" s="23"/>
      <c r="F1" s="21"/>
      <c r="G1" s="1" t="s">
        <v>139</v>
      </c>
      <c r="H1" s="24"/>
      <c r="I1" s="2"/>
    </row>
    <row r="2" spans="1:11" ht="15.75" x14ac:dyDescent="0.25">
      <c r="A2" s="65" t="s">
        <v>24</v>
      </c>
      <c r="B2" s="21"/>
      <c r="C2" s="21"/>
      <c r="D2" s="21"/>
      <c r="E2" s="21"/>
      <c r="F2" s="21"/>
      <c r="G2" s="25" t="e">
        <f>#REF!</f>
        <v>#REF!</v>
      </c>
      <c r="H2" s="24"/>
      <c r="I2" s="8"/>
    </row>
    <row r="3" spans="1:11" x14ac:dyDescent="0.2">
      <c r="B3" s="21"/>
      <c r="C3" s="21"/>
      <c r="D3" s="21"/>
      <c r="E3" s="21"/>
      <c r="F3" s="21"/>
      <c r="G3" s="8" t="s">
        <v>27</v>
      </c>
      <c r="H3" s="24"/>
      <c r="I3" s="23"/>
    </row>
    <row r="4" spans="1:11" x14ac:dyDescent="0.2">
      <c r="B4" s="21"/>
      <c r="C4" s="21"/>
      <c r="D4" s="21"/>
      <c r="E4" s="21"/>
      <c r="F4" s="21"/>
      <c r="G4" s="21"/>
      <c r="H4" s="23"/>
      <c r="K4" s="23"/>
    </row>
    <row r="5" spans="1:11" x14ac:dyDescent="0.2">
      <c r="A5" s="47"/>
      <c r="B5" s="21"/>
      <c r="C5" s="21"/>
      <c r="D5" s="21"/>
      <c r="E5" s="21"/>
      <c r="F5" s="21"/>
      <c r="G5" s="21"/>
      <c r="H5" s="23"/>
      <c r="I5" s="21"/>
      <c r="K5" s="23"/>
    </row>
    <row r="6" spans="1:11" x14ac:dyDescent="0.2">
      <c r="A6" s="25"/>
      <c r="E6" s="76"/>
      <c r="F6" s="22"/>
      <c r="G6" s="22"/>
      <c r="H6" s="26"/>
      <c r="I6" s="24"/>
      <c r="K6" s="26"/>
    </row>
    <row r="7" spans="1:11" x14ac:dyDescent="0.2">
      <c r="A7" s="29" t="s">
        <v>1</v>
      </c>
      <c r="B7" s="30"/>
      <c r="C7" s="30"/>
      <c r="D7" s="30"/>
      <c r="E7" s="30" t="s">
        <v>25</v>
      </c>
      <c r="F7" s="30"/>
      <c r="G7" s="30" t="s">
        <v>3</v>
      </c>
      <c r="H7" s="31"/>
      <c r="I7" s="27"/>
      <c r="J7" s="80"/>
      <c r="K7" s="31" t="s">
        <v>9</v>
      </c>
    </row>
    <row r="8" spans="1:11" x14ac:dyDescent="0.2">
      <c r="A8" s="32" t="s">
        <v>17</v>
      </c>
      <c r="B8" s="33"/>
      <c r="C8" s="32" t="s">
        <v>18</v>
      </c>
      <c r="D8" s="32"/>
      <c r="E8" s="77">
        <f>SCH_J1!G9</f>
        <v>43434</v>
      </c>
      <c r="F8" s="32"/>
      <c r="G8" s="34" t="s">
        <v>7</v>
      </c>
      <c r="H8" s="35"/>
      <c r="I8" s="32" t="s">
        <v>21</v>
      </c>
      <c r="K8" s="35" t="s">
        <v>19</v>
      </c>
    </row>
    <row r="9" spans="1:11" x14ac:dyDescent="0.2">
      <c r="A9" s="29">
        <v>1</v>
      </c>
      <c r="C9" s="25" t="s">
        <v>56</v>
      </c>
      <c r="D9" s="25"/>
      <c r="E9" s="36"/>
      <c r="F9" s="25"/>
      <c r="G9" s="36"/>
      <c r="H9" s="37"/>
      <c r="I9" s="36"/>
      <c r="K9" s="37"/>
    </row>
    <row r="10" spans="1:11" x14ac:dyDescent="0.2">
      <c r="A10" s="29">
        <v>2</v>
      </c>
      <c r="C10" s="25" t="s">
        <v>57</v>
      </c>
      <c r="D10" s="25"/>
      <c r="E10" s="87">
        <v>435186820</v>
      </c>
      <c r="F10" s="25"/>
      <c r="G10" s="87">
        <v>427033438</v>
      </c>
      <c r="H10" s="41"/>
      <c r="I10" s="40">
        <f>G10-E10</f>
        <v>-8153382</v>
      </c>
      <c r="J10" s="41"/>
      <c r="K10" s="41">
        <f>IF(E10=0,"-",ROUND((G10-E10)/ABS(E10),4))</f>
        <v>-1.8700000000000001E-2</v>
      </c>
    </row>
    <row r="11" spans="1:11" x14ac:dyDescent="0.2">
      <c r="A11" s="29">
        <v>3</v>
      </c>
      <c r="C11" s="25" t="s">
        <v>58</v>
      </c>
      <c r="D11" s="25"/>
      <c r="E11" s="86"/>
      <c r="F11" s="25"/>
      <c r="G11" s="86"/>
      <c r="H11" s="41"/>
      <c r="I11" s="36"/>
      <c r="K11" s="41"/>
    </row>
    <row r="12" spans="1:11" x14ac:dyDescent="0.2">
      <c r="A12" s="29">
        <v>4</v>
      </c>
      <c r="C12" s="25" t="s">
        <v>59</v>
      </c>
      <c r="D12" s="25"/>
      <c r="E12" s="88">
        <v>274687096</v>
      </c>
      <c r="F12" s="25"/>
      <c r="G12" s="88">
        <v>272104973</v>
      </c>
      <c r="H12" s="41"/>
      <c r="I12" s="36">
        <f t="shared" ref="I12:I23" si="0">G12-E12</f>
        <v>-2582123</v>
      </c>
      <c r="K12" s="41">
        <f t="shared" ref="K12:K27" si="1">IF(E12=0,"-",ROUND((G12-E12)/ABS(E12),4))</f>
        <v>-9.4000000000000004E-3</v>
      </c>
    </row>
    <row r="13" spans="1:11" x14ac:dyDescent="0.2">
      <c r="A13" s="29">
        <v>5</v>
      </c>
      <c r="C13" s="25" t="s">
        <v>60</v>
      </c>
      <c r="D13" s="25"/>
      <c r="E13" s="88">
        <v>29830069</v>
      </c>
      <c r="F13" s="25"/>
      <c r="G13" s="88">
        <v>23920126</v>
      </c>
      <c r="H13" s="41"/>
      <c r="I13" s="36">
        <f t="shared" si="0"/>
        <v>-5909943</v>
      </c>
      <c r="K13" s="41">
        <f t="shared" si="1"/>
        <v>-0.1981</v>
      </c>
    </row>
    <row r="14" spans="1:11" x14ac:dyDescent="0.2">
      <c r="A14" s="29">
        <v>6</v>
      </c>
      <c r="C14" s="25" t="s">
        <v>61</v>
      </c>
      <c r="D14" s="25"/>
      <c r="E14" s="88">
        <v>41721916</v>
      </c>
      <c r="F14" s="25"/>
      <c r="G14" s="88">
        <v>48074602</v>
      </c>
      <c r="H14" s="41"/>
      <c r="I14" s="36">
        <f t="shared" si="0"/>
        <v>6352686</v>
      </c>
      <c r="K14" s="41">
        <f t="shared" si="1"/>
        <v>0.15229999999999999</v>
      </c>
    </row>
    <row r="15" spans="1:11" x14ac:dyDescent="0.2">
      <c r="A15" s="29">
        <v>7</v>
      </c>
      <c r="C15" s="25" t="s">
        <v>82</v>
      </c>
      <c r="D15" s="25"/>
      <c r="E15" s="88">
        <v>2829493</v>
      </c>
      <c r="F15" s="25"/>
      <c r="G15" s="88">
        <v>0</v>
      </c>
      <c r="H15" s="41"/>
      <c r="I15" s="36">
        <f t="shared" si="0"/>
        <v>-2829493</v>
      </c>
      <c r="K15" s="41">
        <f t="shared" si="1"/>
        <v>-1</v>
      </c>
    </row>
    <row r="16" spans="1:11" x14ac:dyDescent="0.2">
      <c r="A16" s="29">
        <v>8</v>
      </c>
      <c r="C16" s="25" t="s">
        <v>140</v>
      </c>
      <c r="D16" s="25"/>
      <c r="E16" s="88">
        <v>-391294</v>
      </c>
      <c r="F16" s="25"/>
      <c r="G16" s="88">
        <v>0</v>
      </c>
      <c r="H16" s="41"/>
      <c r="I16" s="36">
        <f t="shared" ref="I16" si="2">G16-E16</f>
        <v>391294</v>
      </c>
      <c r="K16" s="41">
        <f t="shared" ref="K16" si="3">IF(E16=0,"-",ROUND((G16-E16)/ABS(E16),4))</f>
        <v>1</v>
      </c>
    </row>
    <row r="17" spans="1:11" x14ac:dyDescent="0.2">
      <c r="A17" s="29">
        <v>9</v>
      </c>
      <c r="C17" s="25" t="s">
        <v>151</v>
      </c>
      <c r="D17" s="25"/>
      <c r="E17" s="88">
        <v>-1363410</v>
      </c>
      <c r="F17" s="25"/>
      <c r="G17" s="88">
        <v>0</v>
      </c>
      <c r="H17" s="41"/>
      <c r="I17" s="36">
        <f t="shared" ref="I17" si="4">G17-E17</f>
        <v>1363410</v>
      </c>
      <c r="K17" s="41">
        <f t="shared" ref="K17" si="5">IF(E17=0,"-",ROUND((G17-E17)/ABS(E17),4))</f>
        <v>1</v>
      </c>
    </row>
    <row r="18" spans="1:11" x14ac:dyDescent="0.2">
      <c r="A18" s="29">
        <v>10</v>
      </c>
      <c r="C18" s="25" t="s">
        <v>62</v>
      </c>
      <c r="D18" s="25"/>
      <c r="E18" s="88">
        <v>14262135</v>
      </c>
      <c r="F18" s="25"/>
      <c r="G18" s="88">
        <v>14246030</v>
      </c>
      <c r="H18" s="41"/>
      <c r="I18" s="36">
        <f t="shared" si="0"/>
        <v>-16105</v>
      </c>
      <c r="J18" s="81"/>
      <c r="K18" s="41">
        <f t="shared" si="1"/>
        <v>-1.1000000000000001E-3</v>
      </c>
    </row>
    <row r="19" spans="1:11" x14ac:dyDescent="0.2">
      <c r="A19" s="29">
        <v>11</v>
      </c>
      <c r="C19" s="25" t="s">
        <v>63</v>
      </c>
      <c r="D19" s="25"/>
      <c r="E19" s="88">
        <v>-13213783</v>
      </c>
      <c r="F19" s="25"/>
      <c r="G19" s="88">
        <v>-20881893</v>
      </c>
      <c r="H19" s="41"/>
      <c r="I19" s="36">
        <f t="shared" si="0"/>
        <v>-7668110</v>
      </c>
      <c r="J19" s="81"/>
      <c r="K19" s="41">
        <f t="shared" si="1"/>
        <v>-0.58030000000000004</v>
      </c>
    </row>
    <row r="20" spans="1:11" x14ac:dyDescent="0.2">
      <c r="A20" s="29">
        <v>12</v>
      </c>
      <c r="C20" s="25" t="s">
        <v>64</v>
      </c>
      <c r="D20" s="25"/>
      <c r="E20" s="88">
        <v>-1625742</v>
      </c>
      <c r="F20" s="25"/>
      <c r="G20" s="88">
        <v>-1626572</v>
      </c>
      <c r="H20" s="41"/>
      <c r="I20" s="36">
        <f t="shared" si="0"/>
        <v>-830</v>
      </c>
      <c r="J20" s="81"/>
      <c r="K20" s="41">
        <f t="shared" si="1"/>
        <v>-5.0000000000000001E-4</v>
      </c>
    </row>
    <row r="21" spans="1:11" x14ac:dyDescent="0.2">
      <c r="A21" s="29">
        <v>13</v>
      </c>
      <c r="C21" s="25" t="s">
        <v>84</v>
      </c>
      <c r="D21" s="25"/>
      <c r="E21" s="88">
        <v>111277154</v>
      </c>
      <c r="F21" s="25"/>
      <c r="G21" s="88">
        <v>44140939</v>
      </c>
      <c r="H21" s="41"/>
      <c r="I21" s="36">
        <f t="shared" si="0"/>
        <v>-67136215</v>
      </c>
      <c r="J21" s="81"/>
      <c r="K21" s="41">
        <f t="shared" si="1"/>
        <v>-0.60329999999999995</v>
      </c>
    </row>
    <row r="22" spans="1:11" x14ac:dyDescent="0.2">
      <c r="A22" s="29">
        <v>14</v>
      </c>
      <c r="B22" s="36"/>
      <c r="C22" s="42" t="s">
        <v>85</v>
      </c>
      <c r="D22" s="42"/>
      <c r="E22" s="88">
        <v>76955683</v>
      </c>
      <c r="F22" s="42"/>
      <c r="G22" s="88">
        <v>0</v>
      </c>
      <c r="H22" s="41"/>
      <c r="I22" s="36">
        <f t="shared" si="0"/>
        <v>-76955683</v>
      </c>
      <c r="J22" s="81"/>
      <c r="K22" s="41">
        <f t="shared" si="1"/>
        <v>-1</v>
      </c>
    </row>
    <row r="23" spans="1:11" x14ac:dyDescent="0.2">
      <c r="A23" s="29">
        <v>15</v>
      </c>
      <c r="C23" s="25" t="s">
        <v>65</v>
      </c>
      <c r="D23" s="25"/>
      <c r="E23" s="88">
        <v>-84294</v>
      </c>
      <c r="F23" s="25"/>
      <c r="G23" s="88">
        <v>-16696</v>
      </c>
      <c r="H23" s="41"/>
      <c r="I23" s="36">
        <f t="shared" si="0"/>
        <v>67598</v>
      </c>
      <c r="J23" s="81"/>
      <c r="K23" s="41">
        <f t="shared" si="1"/>
        <v>0.80189999999999995</v>
      </c>
    </row>
    <row r="24" spans="1:11" x14ac:dyDescent="0.2">
      <c r="A24" s="29">
        <v>16</v>
      </c>
      <c r="C24" s="25" t="s">
        <v>124</v>
      </c>
      <c r="D24" s="25"/>
      <c r="E24" s="88">
        <v>23</v>
      </c>
      <c r="F24" s="25"/>
      <c r="G24" s="88">
        <v>0</v>
      </c>
      <c r="H24" s="41"/>
      <c r="I24" s="36">
        <f>G24-E24</f>
        <v>-23</v>
      </c>
      <c r="J24" s="81"/>
      <c r="K24" s="41">
        <f>IF(E24=0,"-",ROUND((G24-E24)/ABS(E24),4))</f>
        <v>-1</v>
      </c>
    </row>
    <row r="25" spans="1:11" x14ac:dyDescent="0.2">
      <c r="A25" s="29">
        <v>17</v>
      </c>
      <c r="C25" s="25" t="s">
        <v>125</v>
      </c>
      <c r="D25" s="25"/>
      <c r="E25" s="88">
        <v>0</v>
      </c>
      <c r="F25" s="25"/>
      <c r="G25" s="88">
        <v>0</v>
      </c>
      <c r="H25" s="41"/>
      <c r="I25" s="36">
        <f>G25-E25</f>
        <v>0</v>
      </c>
      <c r="J25" s="81"/>
      <c r="K25" s="41" t="str">
        <f>IF(E25=0,"-",ROUND((G25-E25)/ABS(E25),4))</f>
        <v>-</v>
      </c>
    </row>
    <row r="26" spans="1:11" x14ac:dyDescent="0.2">
      <c r="A26" s="29">
        <v>18</v>
      </c>
      <c r="C26" s="25" t="s">
        <v>66</v>
      </c>
      <c r="D26" s="25"/>
      <c r="E26" s="89">
        <f>E12+E13+E14+E15+E16+E17+E18+E19+E20+E21-E22+E23-E24</f>
        <v>380973634</v>
      </c>
      <c r="F26" s="25"/>
      <c r="G26" s="89">
        <f>SUM(G12:G25)</f>
        <v>379961509</v>
      </c>
      <c r="H26" s="41"/>
      <c r="I26" s="43">
        <f>SUM(I12:I25)</f>
        <v>-154923537</v>
      </c>
      <c r="K26" s="41">
        <f t="shared" si="1"/>
        <v>-2.7000000000000001E-3</v>
      </c>
    </row>
    <row r="27" spans="1:11" x14ac:dyDescent="0.2">
      <c r="A27" s="29">
        <v>19</v>
      </c>
      <c r="C27" s="25" t="s">
        <v>67</v>
      </c>
      <c r="D27" s="25"/>
      <c r="E27" s="90">
        <f>E10-E26</f>
        <v>54213186</v>
      </c>
      <c r="F27" s="25"/>
      <c r="G27" s="90">
        <f>G10-G26</f>
        <v>47071929</v>
      </c>
      <c r="H27" s="41"/>
      <c r="I27" s="40">
        <f>I10-I26</f>
        <v>146770155</v>
      </c>
      <c r="K27" s="41">
        <f t="shared" si="1"/>
        <v>-0.13170000000000001</v>
      </c>
    </row>
    <row r="28" spans="1:11" x14ac:dyDescent="0.2">
      <c r="A28" s="29">
        <v>20</v>
      </c>
      <c r="C28" s="25" t="s">
        <v>68</v>
      </c>
      <c r="D28" s="25"/>
      <c r="E28" s="86"/>
      <c r="F28" s="25"/>
      <c r="G28" s="86"/>
      <c r="H28" s="41"/>
      <c r="I28" s="36"/>
      <c r="K28" s="41"/>
    </row>
    <row r="29" spans="1:11" x14ac:dyDescent="0.2">
      <c r="A29" s="29">
        <v>21</v>
      </c>
      <c r="C29" s="25" t="s">
        <v>69</v>
      </c>
      <c r="D29" s="25"/>
      <c r="E29" s="86"/>
      <c r="F29" s="25"/>
      <c r="G29" s="86"/>
      <c r="H29" s="41"/>
      <c r="I29" s="36"/>
      <c r="K29" s="41"/>
    </row>
    <row r="30" spans="1:11" x14ac:dyDescent="0.2">
      <c r="A30" s="29">
        <v>22</v>
      </c>
      <c r="C30" s="25" t="s">
        <v>70</v>
      </c>
      <c r="D30" s="25"/>
      <c r="E30" s="88">
        <v>509699</v>
      </c>
      <c r="F30" s="25"/>
      <c r="G30" s="88">
        <v>224458</v>
      </c>
      <c r="H30" s="41"/>
      <c r="I30" s="36">
        <f>G30-E30</f>
        <v>-285241</v>
      </c>
      <c r="J30" s="81"/>
      <c r="K30" s="41">
        <f t="shared" ref="K30:K35" si="6">IF(E30=0,"-",ROUND((G30-E30)/ABS(E30),4))</f>
        <v>-0.55959999999999999</v>
      </c>
    </row>
    <row r="31" spans="1:11" x14ac:dyDescent="0.2">
      <c r="A31" s="29">
        <v>23</v>
      </c>
      <c r="C31" s="25" t="s">
        <v>83</v>
      </c>
      <c r="D31" s="25"/>
      <c r="E31" s="88">
        <v>999316</v>
      </c>
      <c r="F31" s="25"/>
      <c r="G31" s="88">
        <v>882397</v>
      </c>
      <c r="H31" s="41"/>
      <c r="I31" s="36">
        <f>G31-E31</f>
        <v>-116919</v>
      </c>
      <c r="K31" s="41">
        <f t="shared" si="6"/>
        <v>-0.11700000000000001</v>
      </c>
    </row>
    <row r="32" spans="1:11" x14ac:dyDescent="0.2">
      <c r="A32" s="29">
        <v>24</v>
      </c>
      <c r="C32" s="25" t="s">
        <v>86</v>
      </c>
      <c r="D32" s="25"/>
      <c r="E32" s="88">
        <v>2317315</v>
      </c>
      <c r="F32" s="25"/>
      <c r="G32" s="88">
        <v>3149693</v>
      </c>
      <c r="H32" s="41"/>
      <c r="I32" s="36">
        <f>G32-E32</f>
        <v>832378</v>
      </c>
      <c r="K32" s="41">
        <f t="shared" si="6"/>
        <v>0.35920000000000002</v>
      </c>
    </row>
    <row r="33" spans="1:11" x14ac:dyDescent="0.2">
      <c r="A33" s="29">
        <v>25</v>
      </c>
      <c r="C33" s="25" t="s">
        <v>71</v>
      </c>
      <c r="D33" s="25"/>
      <c r="E33" s="88">
        <v>-422</v>
      </c>
      <c r="F33" s="25"/>
      <c r="G33" s="88">
        <v>628</v>
      </c>
      <c r="H33" s="41"/>
      <c r="I33" s="36">
        <f>G33-E33</f>
        <v>1050</v>
      </c>
      <c r="K33" s="41">
        <f t="shared" si="6"/>
        <v>2.4882</v>
      </c>
    </row>
    <row r="34" spans="1:11" x14ac:dyDescent="0.2">
      <c r="A34" s="29">
        <v>26</v>
      </c>
      <c r="C34" s="25" t="s">
        <v>87</v>
      </c>
      <c r="D34" s="25"/>
      <c r="E34" s="88">
        <v>38549</v>
      </c>
      <c r="F34" s="25"/>
      <c r="G34" s="88">
        <v>-13310</v>
      </c>
      <c r="H34" s="41"/>
      <c r="I34" s="36">
        <f>G34-E34</f>
        <v>-51859</v>
      </c>
      <c r="K34" s="41">
        <f t="shared" si="6"/>
        <v>-1.3452999999999999</v>
      </c>
    </row>
    <row r="35" spans="1:11" x14ac:dyDescent="0.2">
      <c r="A35" s="29">
        <v>27</v>
      </c>
      <c r="C35" s="25" t="s">
        <v>72</v>
      </c>
      <c r="D35" s="25"/>
      <c r="E35" s="89">
        <f>SUM(E30:E34)</f>
        <v>3864457</v>
      </c>
      <c r="F35" s="25"/>
      <c r="G35" s="89">
        <f>SUM(G30:G34)</f>
        <v>4243866</v>
      </c>
      <c r="H35" s="41"/>
      <c r="I35" s="43">
        <f>SUM(I30:I34)</f>
        <v>379409</v>
      </c>
      <c r="K35" s="41">
        <f t="shared" si="6"/>
        <v>9.8199999999999996E-2</v>
      </c>
    </row>
    <row r="36" spans="1:11" x14ac:dyDescent="0.2">
      <c r="A36" s="29">
        <v>28</v>
      </c>
      <c r="C36" s="25" t="s">
        <v>73</v>
      </c>
      <c r="D36" s="25"/>
      <c r="E36" s="86"/>
      <c r="F36" s="25"/>
      <c r="G36" s="86"/>
      <c r="H36" s="41"/>
      <c r="I36" s="36"/>
      <c r="K36" s="41"/>
    </row>
    <row r="37" spans="1:11" x14ac:dyDescent="0.2">
      <c r="A37" s="29">
        <v>29</v>
      </c>
      <c r="C37" s="25" t="s">
        <v>88</v>
      </c>
      <c r="D37" s="25"/>
      <c r="E37" s="88">
        <v>19899</v>
      </c>
      <c r="F37" s="25"/>
      <c r="G37" s="88">
        <v>0</v>
      </c>
      <c r="H37" s="41"/>
      <c r="I37" s="36">
        <f>G37-E37</f>
        <v>-19899</v>
      </c>
      <c r="K37" s="41">
        <f>IF(E37=0,"-",ROUND((G37-E37)/ABS(E37),4))</f>
        <v>-1</v>
      </c>
    </row>
    <row r="38" spans="1:11" x14ac:dyDescent="0.2">
      <c r="A38" s="29">
        <v>30</v>
      </c>
      <c r="C38" s="25" t="s">
        <v>74</v>
      </c>
      <c r="D38" s="25"/>
      <c r="E38" s="88">
        <v>4018435</v>
      </c>
      <c r="F38" s="25"/>
      <c r="G38" s="88">
        <v>0</v>
      </c>
      <c r="H38" s="41"/>
      <c r="I38" s="36">
        <f>G38-E38</f>
        <v>-4018435</v>
      </c>
      <c r="K38" s="41">
        <f>IF(E38=0,"-",ROUND((G38-E38)/ABS(E38),4))</f>
        <v>-1</v>
      </c>
    </row>
    <row r="39" spans="1:11" x14ac:dyDescent="0.2">
      <c r="A39" s="29">
        <v>31</v>
      </c>
      <c r="C39" s="25" t="s">
        <v>75</v>
      </c>
      <c r="D39" s="25"/>
      <c r="E39" s="89">
        <f>SUM(E37:E38)</f>
        <v>4038334</v>
      </c>
      <c r="F39" s="25"/>
      <c r="G39" s="89">
        <f>SUM(G37:G38)</f>
        <v>0</v>
      </c>
      <c r="H39" s="41"/>
      <c r="I39" s="43">
        <f>SUM(I37:I38)</f>
        <v>-4038334</v>
      </c>
      <c r="K39" s="41">
        <f>IF(E39=0,"-",ROUND((G39-E39)/ABS(E39),4))</f>
        <v>-1</v>
      </c>
    </row>
    <row r="40" spans="1:11" x14ac:dyDescent="0.2">
      <c r="A40" s="29">
        <v>32</v>
      </c>
      <c r="C40" s="25" t="s">
        <v>89</v>
      </c>
      <c r="D40" s="25"/>
      <c r="E40" s="86"/>
      <c r="F40" s="25"/>
      <c r="G40" s="86"/>
      <c r="H40" s="41"/>
      <c r="I40" s="36"/>
      <c r="K40" s="41"/>
    </row>
    <row r="41" spans="1:11" x14ac:dyDescent="0.2">
      <c r="A41" s="29">
        <v>33</v>
      </c>
      <c r="C41" s="25" t="s">
        <v>62</v>
      </c>
      <c r="D41" s="25"/>
      <c r="E41" s="88">
        <v>100201</v>
      </c>
      <c r="F41" s="25"/>
      <c r="G41" s="88">
        <v>0</v>
      </c>
      <c r="H41" s="41"/>
      <c r="I41" s="36">
        <f t="shared" ref="I41:I46" si="7">G41-E41</f>
        <v>-100201</v>
      </c>
      <c r="J41" s="81"/>
      <c r="K41" s="41">
        <f t="shared" ref="K41:K48" si="8">IF(E41=0,"-",ROUND((G41-E41)/ABS(E41),4))</f>
        <v>-1</v>
      </c>
    </row>
    <row r="42" spans="1:11" x14ac:dyDescent="0.2">
      <c r="A42" s="29">
        <v>34</v>
      </c>
      <c r="C42" s="25" t="s">
        <v>63</v>
      </c>
      <c r="D42" s="25"/>
      <c r="E42" s="88">
        <v>3957976</v>
      </c>
      <c r="F42" s="25"/>
      <c r="G42" s="88">
        <v>0</v>
      </c>
      <c r="H42" s="41"/>
      <c r="I42" s="36">
        <f t="shared" si="7"/>
        <v>-3957976</v>
      </c>
      <c r="J42" s="81"/>
      <c r="K42" s="41">
        <f t="shared" si="8"/>
        <v>-1</v>
      </c>
    </row>
    <row r="43" spans="1:11" x14ac:dyDescent="0.2">
      <c r="A43" s="29">
        <v>35</v>
      </c>
      <c r="C43" s="25" t="s">
        <v>76</v>
      </c>
      <c r="D43" s="25"/>
      <c r="E43" s="88">
        <v>640180</v>
      </c>
      <c r="F43" s="25"/>
      <c r="G43" s="88">
        <v>0</v>
      </c>
      <c r="H43" s="41"/>
      <c r="I43" s="36">
        <f t="shared" si="7"/>
        <v>-640180</v>
      </c>
      <c r="J43" s="81"/>
      <c r="K43" s="41">
        <f t="shared" si="8"/>
        <v>-1</v>
      </c>
    </row>
    <row r="44" spans="1:11" x14ac:dyDescent="0.2">
      <c r="A44" s="29">
        <v>36</v>
      </c>
      <c r="C44" s="25" t="s">
        <v>84</v>
      </c>
      <c r="D44" s="25"/>
      <c r="E44" s="88">
        <v>-130608</v>
      </c>
      <c r="F44" s="25"/>
      <c r="G44" s="88">
        <v>0</v>
      </c>
      <c r="H44" s="41"/>
      <c r="I44" s="36">
        <f t="shared" si="7"/>
        <v>130608</v>
      </c>
      <c r="J44" s="81"/>
      <c r="K44" s="41">
        <f t="shared" si="8"/>
        <v>1</v>
      </c>
    </row>
    <row r="45" spans="1:11" x14ac:dyDescent="0.2">
      <c r="A45" s="29">
        <v>37</v>
      </c>
      <c r="C45" s="42" t="s">
        <v>85</v>
      </c>
      <c r="D45" s="25"/>
      <c r="E45" s="88">
        <v>-4072218</v>
      </c>
      <c r="F45" s="25"/>
      <c r="G45" s="88">
        <v>0</v>
      </c>
      <c r="H45" s="41"/>
      <c r="I45" s="36">
        <f t="shared" si="7"/>
        <v>4072218</v>
      </c>
      <c r="J45" s="81"/>
      <c r="K45" s="41">
        <f t="shared" si="8"/>
        <v>1</v>
      </c>
    </row>
    <row r="46" spans="1:11" x14ac:dyDescent="0.2">
      <c r="A46" s="29">
        <v>38</v>
      </c>
      <c r="C46" s="42" t="s">
        <v>65</v>
      </c>
      <c r="D46" s="25"/>
      <c r="E46" s="88">
        <v>-8729</v>
      </c>
      <c r="F46" s="25"/>
      <c r="G46" s="88">
        <v>0</v>
      </c>
      <c r="H46" s="41"/>
      <c r="I46" s="36">
        <f t="shared" si="7"/>
        <v>8729</v>
      </c>
      <c r="J46" s="81"/>
      <c r="K46" s="41">
        <f>IF(E46=0,"-",ROUND((G46-E46)/ABS(E46),4))</f>
        <v>1</v>
      </c>
    </row>
    <row r="47" spans="1:11" x14ac:dyDescent="0.2">
      <c r="A47" s="29">
        <v>39</v>
      </c>
      <c r="C47" s="25" t="s">
        <v>90</v>
      </c>
      <c r="D47" s="25"/>
      <c r="E47" s="89">
        <f>SUM(E41:E46)</f>
        <v>486802</v>
      </c>
      <c r="F47" s="25"/>
      <c r="G47" s="89">
        <f>SUM(G41:G46)</f>
        <v>0</v>
      </c>
      <c r="H47" s="41"/>
      <c r="I47" s="43">
        <f>SUM(I41:I46)</f>
        <v>-486802</v>
      </c>
      <c r="K47" s="41">
        <f t="shared" si="8"/>
        <v>-1</v>
      </c>
    </row>
    <row r="48" spans="1:11" x14ac:dyDescent="0.2">
      <c r="A48" s="29">
        <v>40</v>
      </c>
      <c r="C48" s="25" t="s">
        <v>77</v>
      </c>
      <c r="D48" s="25"/>
      <c r="E48" s="90">
        <f>E35-E39-E47</f>
        <v>-660679</v>
      </c>
      <c r="F48" s="25"/>
      <c r="G48" s="90">
        <f>G35-G39-G47</f>
        <v>4243866</v>
      </c>
      <c r="H48" s="41"/>
      <c r="I48" s="40">
        <f>I35-I39-I47</f>
        <v>4904545</v>
      </c>
      <c r="K48" s="41">
        <f t="shared" si="8"/>
        <v>7.4234999999999998</v>
      </c>
    </row>
    <row r="49" spans="1:11" x14ac:dyDescent="0.2">
      <c r="A49" s="29">
        <v>41</v>
      </c>
      <c r="C49" s="25" t="s">
        <v>78</v>
      </c>
      <c r="D49" s="25"/>
      <c r="E49" s="91"/>
      <c r="F49" s="25"/>
      <c r="G49" s="91"/>
      <c r="H49" s="41"/>
      <c r="I49" s="24"/>
      <c r="K49" s="41"/>
    </row>
    <row r="50" spans="1:11" x14ac:dyDescent="0.2">
      <c r="A50" s="29">
        <v>42</v>
      </c>
      <c r="C50" s="25" t="s">
        <v>91</v>
      </c>
      <c r="D50" s="25"/>
      <c r="E50" s="88">
        <v>13359163</v>
      </c>
      <c r="F50" s="25"/>
      <c r="G50" s="88">
        <v>13698687</v>
      </c>
      <c r="H50" s="41"/>
      <c r="I50" s="36">
        <f t="shared" ref="I50:I56" si="9">G50-E50</f>
        <v>339524</v>
      </c>
      <c r="J50" s="81"/>
      <c r="K50" s="41">
        <f t="shared" ref="K50:K58" si="10">IF(E50=0,"-",ROUND((G50-E50)/ABS(E50),4))</f>
        <v>2.5399999999999999E-2</v>
      </c>
    </row>
    <row r="51" spans="1:11" x14ac:dyDescent="0.2">
      <c r="A51" s="29">
        <v>43</v>
      </c>
      <c r="C51" s="25" t="s">
        <v>92</v>
      </c>
      <c r="D51" s="25"/>
      <c r="E51" s="88">
        <v>464522</v>
      </c>
      <c r="F51" s="25"/>
      <c r="G51" s="88">
        <v>482945</v>
      </c>
      <c r="H51" s="41"/>
      <c r="I51" s="36">
        <f t="shared" si="9"/>
        <v>18423</v>
      </c>
      <c r="J51" s="81"/>
      <c r="K51" s="41">
        <f t="shared" si="10"/>
        <v>3.9699999999999999E-2</v>
      </c>
    </row>
    <row r="52" spans="1:11" x14ac:dyDescent="0.2">
      <c r="A52" s="29">
        <v>44</v>
      </c>
      <c r="C52" s="25" t="s">
        <v>93</v>
      </c>
      <c r="D52" s="25"/>
      <c r="E52" s="88">
        <v>266474</v>
      </c>
      <c r="F52" s="25"/>
      <c r="G52" s="88">
        <v>0</v>
      </c>
      <c r="H52" s="41"/>
      <c r="I52" s="36">
        <f t="shared" si="9"/>
        <v>-266474</v>
      </c>
      <c r="K52" s="41">
        <f t="shared" si="10"/>
        <v>-1</v>
      </c>
    </row>
    <row r="53" spans="1:11" x14ac:dyDescent="0.2">
      <c r="A53" s="29">
        <v>45</v>
      </c>
      <c r="C53" s="25" t="s">
        <v>94</v>
      </c>
      <c r="D53" s="25"/>
      <c r="E53" s="88">
        <v>0</v>
      </c>
      <c r="F53" s="25"/>
      <c r="G53" s="88">
        <v>0</v>
      </c>
      <c r="H53" s="41"/>
      <c r="I53" s="36">
        <f t="shared" si="9"/>
        <v>0</v>
      </c>
      <c r="K53" s="41" t="str">
        <f t="shared" si="10"/>
        <v>-</v>
      </c>
    </row>
    <row r="54" spans="1:11" x14ac:dyDescent="0.2">
      <c r="A54" s="29">
        <v>46</v>
      </c>
      <c r="C54" s="25" t="s">
        <v>95</v>
      </c>
      <c r="D54" s="25"/>
      <c r="E54" s="88">
        <v>302505</v>
      </c>
      <c r="F54" s="25"/>
      <c r="G54" s="88">
        <v>156250</v>
      </c>
      <c r="H54" s="41"/>
      <c r="I54" s="36">
        <f t="shared" si="9"/>
        <v>-146255</v>
      </c>
      <c r="K54" s="41">
        <f t="shared" si="10"/>
        <v>-0.48349999999999999</v>
      </c>
    </row>
    <row r="55" spans="1:11" x14ac:dyDescent="0.2">
      <c r="A55" s="29">
        <v>47</v>
      </c>
      <c r="C55" s="25" t="s">
        <v>79</v>
      </c>
      <c r="D55" s="25"/>
      <c r="E55" s="88">
        <v>1438343</v>
      </c>
      <c r="F55" s="25"/>
      <c r="G55" s="88">
        <v>435972</v>
      </c>
      <c r="H55" s="41"/>
      <c r="I55" s="36">
        <f t="shared" si="9"/>
        <v>-1002371</v>
      </c>
      <c r="K55" s="41">
        <f t="shared" si="10"/>
        <v>-0.69689999999999996</v>
      </c>
    </row>
    <row r="56" spans="1:11" x14ac:dyDescent="0.2">
      <c r="A56" s="29">
        <v>48</v>
      </c>
      <c r="C56" s="25" t="s">
        <v>96</v>
      </c>
      <c r="D56" s="25"/>
      <c r="E56" s="88">
        <v>-833889</v>
      </c>
      <c r="F56" s="25"/>
      <c r="G56" s="88">
        <v>-1202730</v>
      </c>
      <c r="H56" s="41"/>
      <c r="I56" s="36">
        <f t="shared" si="9"/>
        <v>-368841</v>
      </c>
      <c r="K56" s="41">
        <f t="shared" si="10"/>
        <v>-0.44230000000000003</v>
      </c>
    </row>
    <row r="57" spans="1:11" x14ac:dyDescent="0.2">
      <c r="A57" s="29">
        <v>49</v>
      </c>
      <c r="C57" s="25" t="s">
        <v>80</v>
      </c>
      <c r="D57" s="25"/>
      <c r="E57" s="89">
        <f>SUM(E50:E56)</f>
        <v>14997118</v>
      </c>
      <c r="F57" s="25"/>
      <c r="G57" s="89">
        <f>SUM(G50:G56)</f>
        <v>13571124</v>
      </c>
      <c r="H57" s="41"/>
      <c r="I57" s="43">
        <f>SUM(I50:I56)</f>
        <v>-1425994</v>
      </c>
      <c r="K57" s="41">
        <f t="shared" si="10"/>
        <v>-9.5100000000000004E-2</v>
      </c>
    </row>
    <row r="58" spans="1:11" ht="15.75" thickBot="1" x14ac:dyDescent="0.25">
      <c r="A58" s="29">
        <v>50</v>
      </c>
      <c r="C58" s="25" t="s">
        <v>81</v>
      </c>
      <c r="D58" s="25"/>
      <c r="E58" s="92">
        <f>E27+E48-E57</f>
        <v>38555389</v>
      </c>
      <c r="F58" s="25"/>
      <c r="G58" s="92">
        <f>G27+G48-G57</f>
        <v>37744671</v>
      </c>
      <c r="H58" s="41"/>
      <c r="I58" s="44">
        <f>I27+I48-I57</f>
        <v>153100694</v>
      </c>
      <c r="K58" s="41">
        <f t="shared" si="10"/>
        <v>-2.1000000000000001E-2</v>
      </c>
    </row>
    <row r="59" spans="1:11" ht="15.75" thickTop="1" x14ac:dyDescent="0.2">
      <c r="E59" s="36"/>
      <c r="G59" s="36"/>
      <c r="H59" s="38"/>
      <c r="I59" s="36"/>
      <c r="K59" s="38"/>
    </row>
    <row r="60" spans="1:11" x14ac:dyDescent="0.2">
      <c r="A60" s="45"/>
      <c r="E60" s="36"/>
      <c r="G60" s="42" t="s">
        <v>20</v>
      </c>
      <c r="H60" s="38"/>
      <c r="I60" s="42"/>
      <c r="K60" s="38"/>
    </row>
    <row r="61" spans="1:11" x14ac:dyDescent="0.2">
      <c r="E61" s="24"/>
      <c r="H61" s="46"/>
      <c r="I61" s="36"/>
      <c r="K61" s="46"/>
    </row>
    <row r="62" spans="1:11" x14ac:dyDescent="0.2">
      <c r="E62" s="70" t="s">
        <v>127</v>
      </c>
      <c r="G62" s="70" t="s">
        <v>126</v>
      </c>
      <c r="H62" s="46"/>
      <c r="I62" s="36"/>
      <c r="K62" s="46"/>
    </row>
    <row r="63" spans="1:11" x14ac:dyDescent="0.2">
      <c r="E63" s="73" t="s">
        <v>128</v>
      </c>
      <c r="I63" s="24"/>
    </row>
    <row r="64" spans="1:11" x14ac:dyDescent="0.2">
      <c r="E64" s="38"/>
      <c r="G64" s="36"/>
      <c r="H64" s="46"/>
      <c r="I64" s="36"/>
      <c r="K64" s="46"/>
    </row>
    <row r="65" spans="3:11" x14ac:dyDescent="0.2">
      <c r="C65" s="24" t="s">
        <v>130</v>
      </c>
      <c r="E65" s="36">
        <f>E12+E13</f>
        <v>304517165</v>
      </c>
      <c r="G65" s="36"/>
      <c r="H65" s="46"/>
      <c r="I65" s="36"/>
      <c r="K65" s="46"/>
    </row>
    <row r="66" spans="3:11" x14ac:dyDescent="0.2">
      <c r="C66" s="24" t="s">
        <v>129</v>
      </c>
      <c r="E66" s="66">
        <v>256993007.03999999</v>
      </c>
      <c r="G66" s="36"/>
      <c r="H66" s="46"/>
      <c r="I66" s="36"/>
      <c r="K66" s="46"/>
    </row>
    <row r="67" spans="3:11" x14ac:dyDescent="0.2">
      <c r="C67" s="24" t="s">
        <v>132</v>
      </c>
      <c r="E67" s="36">
        <f>E65-E66</f>
        <v>47524157.960000008</v>
      </c>
      <c r="G67" s="36"/>
      <c r="H67" s="46"/>
      <c r="I67" s="36"/>
      <c r="K67" s="46"/>
    </row>
    <row r="68" spans="3:11" x14ac:dyDescent="0.2">
      <c r="C68" s="24" t="s">
        <v>131</v>
      </c>
      <c r="E68" s="36">
        <f>ROUND(E67/8,0)</f>
        <v>5940520</v>
      </c>
      <c r="G68" s="39"/>
      <c r="H68" s="48"/>
      <c r="I68" s="39"/>
      <c r="K68" s="48"/>
    </row>
    <row r="69" spans="3:11" x14ac:dyDescent="0.2">
      <c r="E69" s="36"/>
      <c r="G69" s="36"/>
      <c r="H69" s="46"/>
      <c r="I69" s="36"/>
      <c r="K69" s="46"/>
    </row>
    <row r="70" spans="3:11" x14ac:dyDescent="0.2">
      <c r="E70" s="36"/>
      <c r="G70" s="36"/>
      <c r="H70" s="46"/>
      <c r="I70" s="36"/>
      <c r="K70" s="46"/>
    </row>
    <row r="71" spans="3:11" x14ac:dyDescent="0.2">
      <c r="E71" s="36"/>
      <c r="G71" s="36"/>
      <c r="H71" s="46"/>
      <c r="I71" s="36"/>
      <c r="K71" s="46"/>
    </row>
    <row r="72" spans="3:11" x14ac:dyDescent="0.2">
      <c r="E72" s="36"/>
      <c r="G72" s="36"/>
      <c r="H72" s="46"/>
      <c r="I72" s="36"/>
      <c r="K72" s="46"/>
    </row>
    <row r="73" spans="3:11" x14ac:dyDescent="0.2">
      <c r="E73" s="38"/>
      <c r="G73" s="36"/>
      <c r="H73" s="46"/>
      <c r="I73" s="36"/>
      <c r="K73" s="46"/>
    </row>
    <row r="74" spans="3:11" x14ac:dyDescent="0.2">
      <c r="I74" s="24"/>
    </row>
    <row r="75" spans="3:11" x14ac:dyDescent="0.2">
      <c r="I75" s="24"/>
    </row>
    <row r="76" spans="3:11" x14ac:dyDescent="0.2">
      <c r="I76" s="24"/>
    </row>
    <row r="77" spans="3:11" x14ac:dyDescent="0.2">
      <c r="I77" s="24"/>
    </row>
  </sheetData>
  <phoneticPr fontId="6" type="noConversion"/>
  <printOptions horizontalCentered="1"/>
  <pageMargins left="1" right="0.75" top="1" bottom="0" header="0" footer="0"/>
  <pageSetup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64">
    <tabColor rgb="FFFF0000"/>
    <pageSetUpPr fitToPage="1"/>
  </sheetPr>
  <dimension ref="A1:J138"/>
  <sheetViews>
    <sheetView zoomScale="90" zoomScaleNormal="90" workbookViewId="0">
      <selection activeCell="G1" sqref="G1:G3"/>
    </sheetView>
  </sheetViews>
  <sheetFormatPr defaultColWidth="17.85546875" defaultRowHeight="15" x14ac:dyDescent="0.2"/>
  <cols>
    <col min="1" max="1" width="6.42578125" style="24" customWidth="1"/>
    <col min="2" max="2" width="0.7109375" style="24" customWidth="1"/>
    <col min="3" max="3" width="49.7109375" style="24" customWidth="1"/>
    <col min="4" max="4" width="0.85546875" style="24" customWidth="1"/>
    <col min="5" max="5" width="17.7109375" style="26" customWidth="1"/>
    <col min="6" max="6" width="0.85546875" style="24" customWidth="1"/>
    <col min="7" max="7" width="17.7109375" style="24" customWidth="1"/>
    <col min="8" max="8" width="0.85546875" style="28" customWidth="1"/>
    <col min="9" max="9" width="16.85546875" style="24" customWidth="1"/>
    <col min="10" max="10" width="7.85546875" style="28" customWidth="1"/>
    <col min="11" max="16384" width="17.85546875" style="24"/>
  </cols>
  <sheetData>
    <row r="1" spans="1:10" ht="15.75" x14ac:dyDescent="0.25">
      <c r="A1" s="25" t="str">
        <f>'SCH_B1- Elec'!A1</f>
        <v>DUKE ENERGY KENTUCKY, INC.</v>
      </c>
      <c r="B1" s="21"/>
      <c r="C1" s="21"/>
      <c r="D1" s="21"/>
      <c r="E1" s="23"/>
      <c r="F1" s="21"/>
      <c r="G1" s="166" t="str">
        <f>'SCH_B1- Elec'!I1</f>
        <v>KyPSC Case No. 2019-00271</v>
      </c>
      <c r="H1" s="22"/>
    </row>
    <row r="2" spans="1:10" ht="15.75" x14ac:dyDescent="0.25">
      <c r="A2" s="159" t="s">
        <v>145</v>
      </c>
      <c r="B2" s="21"/>
      <c r="C2" s="21"/>
      <c r="D2" s="21"/>
      <c r="E2" s="21"/>
      <c r="F2" s="21"/>
      <c r="G2" s="164" t="s">
        <v>160</v>
      </c>
      <c r="H2" s="23"/>
    </row>
    <row r="3" spans="1:10" ht="15.75" x14ac:dyDescent="0.25">
      <c r="B3" s="21"/>
      <c r="C3" s="21"/>
      <c r="D3" s="21"/>
      <c r="E3" s="21"/>
      <c r="F3" s="21"/>
      <c r="G3" s="165" t="s">
        <v>163</v>
      </c>
      <c r="H3" s="23"/>
    </row>
    <row r="4" spans="1:10" x14ac:dyDescent="0.2">
      <c r="B4" s="21"/>
      <c r="C4" s="21"/>
      <c r="D4" s="21"/>
      <c r="E4" s="21"/>
      <c r="F4" s="21"/>
      <c r="H4" s="23"/>
    </row>
    <row r="5" spans="1:10" x14ac:dyDescent="0.2">
      <c r="A5" s="47"/>
      <c r="B5" s="21"/>
      <c r="C5" s="21"/>
      <c r="D5" s="21"/>
      <c r="E5" s="21"/>
      <c r="F5" s="21"/>
      <c r="G5" s="21"/>
      <c r="H5" s="23"/>
      <c r="I5" s="21"/>
    </row>
    <row r="6" spans="1:10" x14ac:dyDescent="0.2">
      <c r="A6" s="25"/>
      <c r="E6" s="24"/>
      <c r="H6" s="26"/>
    </row>
    <row r="7" spans="1:10" x14ac:dyDescent="0.2">
      <c r="A7" s="29" t="s">
        <v>1</v>
      </c>
      <c r="B7" s="30"/>
      <c r="C7" s="30"/>
      <c r="D7" s="30"/>
      <c r="E7" s="55" t="s">
        <v>25</v>
      </c>
      <c r="F7" s="30"/>
      <c r="G7" s="30" t="s">
        <v>3</v>
      </c>
      <c r="H7" s="31"/>
      <c r="I7" s="30"/>
      <c r="J7" s="80"/>
    </row>
    <row r="8" spans="1:10" x14ac:dyDescent="0.2">
      <c r="A8" s="32" t="s">
        <v>17</v>
      </c>
      <c r="B8" s="33"/>
      <c r="C8" s="32" t="s">
        <v>18</v>
      </c>
      <c r="D8" s="32"/>
      <c r="E8" s="105">
        <f>'SCH_I1-Total Co.'!E8</f>
        <v>43434</v>
      </c>
      <c r="F8" s="32"/>
      <c r="G8" s="34" t="s">
        <v>7</v>
      </c>
      <c r="H8" s="35"/>
      <c r="I8" s="34" t="s">
        <v>21</v>
      </c>
    </row>
    <row r="9" spans="1:10" x14ac:dyDescent="0.2">
      <c r="A9" s="72"/>
      <c r="D9" s="25"/>
      <c r="E9" s="36"/>
      <c r="F9" s="25"/>
      <c r="G9" s="36"/>
      <c r="H9" s="37"/>
      <c r="I9" s="36"/>
    </row>
    <row r="10" spans="1:10" x14ac:dyDescent="0.2">
      <c r="A10" s="72">
        <v>1</v>
      </c>
      <c r="B10" s="67" t="s">
        <v>28</v>
      </c>
      <c r="C10" s="141"/>
      <c r="D10" s="25"/>
      <c r="E10" s="160">
        <v>383560753</v>
      </c>
      <c r="F10" s="161"/>
      <c r="G10" s="160">
        <v>364628517</v>
      </c>
      <c r="H10" s="41"/>
      <c r="I10" s="63">
        <f>G10-E10</f>
        <v>-18932236</v>
      </c>
      <c r="J10" s="79" t="s">
        <v>134</v>
      </c>
    </row>
    <row r="11" spans="1:10" x14ac:dyDescent="0.2">
      <c r="A11" s="72">
        <v>2</v>
      </c>
      <c r="B11" s="62"/>
      <c r="C11" s="62"/>
      <c r="D11" s="25"/>
      <c r="E11" s="107"/>
      <c r="F11" s="104"/>
      <c r="G11" s="107"/>
      <c r="H11" s="41"/>
      <c r="I11" s="58"/>
      <c r="J11" s="142"/>
    </row>
    <row r="12" spans="1:10" x14ac:dyDescent="0.2">
      <c r="A12" s="72">
        <v>3</v>
      </c>
      <c r="B12" s="67" t="s">
        <v>29</v>
      </c>
      <c r="C12" s="62"/>
      <c r="D12" s="25"/>
      <c r="E12" s="108"/>
      <c r="F12" s="104"/>
      <c r="G12" s="108"/>
      <c r="H12" s="41"/>
      <c r="I12" s="59"/>
      <c r="J12" s="142"/>
    </row>
    <row r="13" spans="1:10" x14ac:dyDescent="0.2">
      <c r="A13" s="72">
        <v>4</v>
      </c>
      <c r="B13" s="67" t="s">
        <v>30</v>
      </c>
      <c r="C13" s="62"/>
      <c r="D13" s="25"/>
      <c r="E13" s="108"/>
      <c r="F13" s="104"/>
      <c r="G13" s="108"/>
      <c r="H13" s="41"/>
      <c r="I13" s="59"/>
      <c r="J13" s="81"/>
    </row>
    <row r="14" spans="1:10" x14ac:dyDescent="0.2">
      <c r="A14" s="72">
        <v>5</v>
      </c>
      <c r="B14" s="62"/>
      <c r="C14" s="67" t="s">
        <v>31</v>
      </c>
      <c r="D14" s="25"/>
      <c r="E14" s="108"/>
      <c r="F14" s="104"/>
      <c r="G14" s="108"/>
      <c r="H14" s="41"/>
      <c r="I14" s="59"/>
      <c r="J14" s="81"/>
    </row>
    <row r="15" spans="1:10" x14ac:dyDescent="0.2">
      <c r="A15" s="72">
        <v>6</v>
      </c>
      <c r="B15" s="67" t="s">
        <v>32</v>
      </c>
      <c r="C15" s="67" t="s">
        <v>146</v>
      </c>
      <c r="D15" s="25"/>
      <c r="E15" s="151">
        <v>141344004</v>
      </c>
      <c r="F15" s="104"/>
      <c r="G15" s="151">
        <v>112306890</v>
      </c>
      <c r="H15" s="41"/>
      <c r="I15" s="56">
        <f>G15-E15</f>
        <v>-29037114</v>
      </c>
      <c r="J15" s="79" t="s">
        <v>135</v>
      </c>
    </row>
    <row r="16" spans="1:10" x14ac:dyDescent="0.2">
      <c r="A16" s="72">
        <v>7</v>
      </c>
      <c r="B16" s="67"/>
      <c r="C16" s="67" t="s">
        <v>147</v>
      </c>
      <c r="D16" s="25"/>
      <c r="E16" s="152">
        <v>57910912</v>
      </c>
      <c r="F16" s="104"/>
      <c r="G16" s="152">
        <v>58655525</v>
      </c>
      <c r="H16" s="41"/>
      <c r="I16" s="60">
        <f>G16-E16</f>
        <v>744613</v>
      </c>
      <c r="J16" s="146"/>
    </row>
    <row r="17" spans="1:10" x14ac:dyDescent="0.2">
      <c r="A17" s="72">
        <v>8</v>
      </c>
      <c r="B17" s="62"/>
      <c r="C17" s="67" t="s">
        <v>148</v>
      </c>
      <c r="D17" s="42"/>
      <c r="E17" s="61">
        <f>SUM(E15:E16)</f>
        <v>199254916</v>
      </c>
      <c r="F17" s="42"/>
      <c r="G17" s="61">
        <f>SUM(G15:G16)</f>
        <v>170962415</v>
      </c>
      <c r="H17" s="41"/>
      <c r="I17" s="61">
        <f>G17-E17</f>
        <v>-28292501</v>
      </c>
      <c r="J17" s="79"/>
    </row>
    <row r="18" spans="1:10" x14ac:dyDescent="0.2">
      <c r="A18" s="72">
        <v>9</v>
      </c>
      <c r="B18" s="67"/>
      <c r="C18" s="67"/>
      <c r="D18" s="25"/>
      <c r="E18" s="61"/>
      <c r="F18" s="25"/>
      <c r="G18" s="61"/>
      <c r="H18" s="41"/>
      <c r="I18" s="61"/>
      <c r="J18" s="82"/>
    </row>
    <row r="19" spans="1:10" x14ac:dyDescent="0.2">
      <c r="A19" s="72">
        <v>10</v>
      </c>
      <c r="B19" s="67"/>
      <c r="C19" s="67" t="s">
        <v>33</v>
      </c>
      <c r="D19" s="25"/>
      <c r="E19" s="153">
        <v>9101673</v>
      </c>
      <c r="F19" s="104"/>
      <c r="G19" s="153">
        <v>21515710</v>
      </c>
      <c r="H19" s="41"/>
      <c r="I19" s="56">
        <f t="shared" ref="I19:I22" si="0">G19-E19</f>
        <v>12414037</v>
      </c>
      <c r="J19" s="79" t="s">
        <v>136</v>
      </c>
    </row>
    <row r="20" spans="1:10" x14ac:dyDescent="0.2">
      <c r="A20" s="72">
        <v>11</v>
      </c>
      <c r="B20" s="67"/>
      <c r="C20" s="67" t="s">
        <v>149</v>
      </c>
      <c r="D20" s="25"/>
      <c r="E20" s="153">
        <v>2484546</v>
      </c>
      <c r="F20" s="104"/>
      <c r="G20" s="153">
        <v>1767935</v>
      </c>
      <c r="H20" s="41"/>
      <c r="I20" s="56">
        <f t="shared" si="0"/>
        <v>-716611</v>
      </c>
      <c r="J20" s="146"/>
    </row>
    <row r="21" spans="1:10" x14ac:dyDescent="0.2">
      <c r="A21" s="72">
        <v>12</v>
      </c>
      <c r="B21" s="67"/>
      <c r="C21" s="67" t="s">
        <v>34</v>
      </c>
      <c r="D21" s="25"/>
      <c r="E21" s="153">
        <v>15623149</v>
      </c>
      <c r="F21" s="104"/>
      <c r="G21" s="153">
        <v>15958877</v>
      </c>
      <c r="H21" s="41"/>
      <c r="I21" s="56">
        <f t="shared" si="0"/>
        <v>335728</v>
      </c>
      <c r="J21" s="82"/>
    </row>
    <row r="22" spans="1:10" x14ac:dyDescent="0.2">
      <c r="A22" s="72">
        <v>13</v>
      </c>
      <c r="B22" s="67"/>
      <c r="C22" s="67" t="s">
        <v>35</v>
      </c>
      <c r="D22" s="25"/>
      <c r="E22" s="153">
        <v>4981516</v>
      </c>
      <c r="F22" s="104"/>
      <c r="G22" s="151">
        <v>6587411</v>
      </c>
      <c r="H22" s="41"/>
      <c r="I22" s="56">
        <f t="shared" si="0"/>
        <v>1605895</v>
      </c>
      <c r="J22" s="146"/>
    </row>
    <row r="23" spans="1:10" x14ac:dyDescent="0.2">
      <c r="A23" s="72">
        <v>14</v>
      </c>
      <c r="B23" s="62"/>
      <c r="C23" s="67" t="s">
        <v>36</v>
      </c>
      <c r="D23" s="25"/>
      <c r="E23" s="153">
        <v>564898</v>
      </c>
      <c r="F23" s="104"/>
      <c r="G23" s="151">
        <v>568143</v>
      </c>
      <c r="H23" s="41"/>
      <c r="I23" s="56">
        <f t="shared" ref="I23:I26" si="1">G23-E23</f>
        <v>3245</v>
      </c>
      <c r="J23" s="79"/>
    </row>
    <row r="24" spans="1:10" x14ac:dyDescent="0.2">
      <c r="A24" s="72">
        <v>15</v>
      </c>
      <c r="B24" s="62"/>
      <c r="C24" s="67" t="s">
        <v>37</v>
      </c>
      <c r="D24" s="25"/>
      <c r="E24" s="153">
        <v>1195686</v>
      </c>
      <c r="F24" s="104"/>
      <c r="G24" s="151">
        <v>1436388</v>
      </c>
      <c r="H24" s="41"/>
      <c r="I24" s="56">
        <f t="shared" si="1"/>
        <v>240702</v>
      </c>
      <c r="J24" s="79"/>
    </row>
    <row r="25" spans="1:10" x14ac:dyDescent="0.2">
      <c r="A25" s="72">
        <v>16</v>
      </c>
      <c r="B25" s="62"/>
      <c r="C25" s="67" t="s">
        <v>38</v>
      </c>
      <c r="D25" s="25"/>
      <c r="E25" s="153">
        <v>21485152</v>
      </c>
      <c r="F25" s="104"/>
      <c r="G25" s="151">
        <v>19027055</v>
      </c>
      <c r="H25" s="41"/>
      <c r="I25" s="56">
        <f t="shared" si="1"/>
        <v>-2458097</v>
      </c>
      <c r="J25" s="79"/>
    </row>
    <row r="26" spans="1:10" x14ac:dyDescent="0.2">
      <c r="A26" s="72">
        <v>17</v>
      </c>
      <c r="B26" s="62"/>
      <c r="C26" s="67" t="s">
        <v>39</v>
      </c>
      <c r="D26" s="25"/>
      <c r="E26" s="153">
        <v>11091159</v>
      </c>
      <c r="F26" s="104"/>
      <c r="G26" s="151">
        <v>15689616</v>
      </c>
      <c r="H26" s="41"/>
      <c r="I26" s="56">
        <f t="shared" si="1"/>
        <v>4598457</v>
      </c>
      <c r="J26" s="79" t="s">
        <v>137</v>
      </c>
    </row>
    <row r="27" spans="1:10" x14ac:dyDescent="0.2">
      <c r="A27" s="72">
        <v>18</v>
      </c>
      <c r="B27" s="62"/>
      <c r="C27" s="67" t="s">
        <v>40</v>
      </c>
      <c r="D27" s="25"/>
      <c r="E27" s="57">
        <f>E17+SUM(E19:E26)</f>
        <v>265782695</v>
      </c>
      <c r="F27" s="25"/>
      <c r="G27" s="57">
        <f>G17+SUM(G19:G26)</f>
        <v>253513550</v>
      </c>
      <c r="H27" s="41"/>
      <c r="I27" s="57">
        <f>I17+SUM(I19:I26)</f>
        <v>-12269145</v>
      </c>
      <c r="J27" s="79"/>
    </row>
    <row r="28" spans="1:10" x14ac:dyDescent="0.2">
      <c r="A28" s="72">
        <v>19</v>
      </c>
      <c r="B28" s="62"/>
      <c r="C28" s="62"/>
      <c r="D28" s="25"/>
      <c r="E28" s="58"/>
      <c r="F28" s="25"/>
      <c r="G28" s="58"/>
      <c r="H28" s="41"/>
      <c r="I28" s="58"/>
      <c r="J28" s="79"/>
    </row>
    <row r="29" spans="1:10" x14ac:dyDescent="0.2">
      <c r="A29" s="72">
        <v>20</v>
      </c>
      <c r="B29" s="62"/>
      <c r="C29" s="67" t="s">
        <v>41</v>
      </c>
      <c r="D29" s="25"/>
      <c r="E29" s="152">
        <v>42216936</v>
      </c>
      <c r="F29" s="104"/>
      <c r="G29" s="152">
        <v>46525230</v>
      </c>
      <c r="H29" s="41"/>
      <c r="I29" s="60">
        <f>G29-E29</f>
        <v>4308294</v>
      </c>
      <c r="J29" s="79" t="s">
        <v>138</v>
      </c>
    </row>
    <row r="30" spans="1:10" x14ac:dyDescent="0.2">
      <c r="A30" s="72">
        <v>21</v>
      </c>
      <c r="B30" s="62"/>
      <c r="C30" s="62"/>
      <c r="D30" s="25"/>
      <c r="E30" s="58"/>
      <c r="F30" s="25"/>
      <c r="G30" s="58"/>
      <c r="H30" s="41"/>
      <c r="I30" s="58"/>
      <c r="J30" s="79"/>
    </row>
    <row r="31" spans="1:10" x14ac:dyDescent="0.2">
      <c r="A31" s="72">
        <v>22</v>
      </c>
      <c r="B31" s="62"/>
      <c r="C31" s="67" t="s">
        <v>42</v>
      </c>
      <c r="D31" s="25"/>
      <c r="E31" s="59"/>
      <c r="F31" s="25"/>
      <c r="G31" s="59"/>
      <c r="H31" s="41"/>
      <c r="I31" s="59"/>
      <c r="J31" s="79"/>
    </row>
    <row r="32" spans="1:10" x14ac:dyDescent="0.2">
      <c r="A32" s="72">
        <v>23</v>
      </c>
      <c r="B32" s="62"/>
      <c r="C32" s="67" t="s">
        <v>43</v>
      </c>
      <c r="D32" s="25"/>
      <c r="E32" s="151">
        <v>8630</v>
      </c>
      <c r="F32" s="104"/>
      <c r="G32" s="151">
        <v>6509</v>
      </c>
      <c r="H32" s="41"/>
      <c r="I32" s="56">
        <f>G32-E32</f>
        <v>-2121</v>
      </c>
      <c r="J32" s="79"/>
    </row>
    <row r="33" spans="1:10" x14ac:dyDescent="0.2">
      <c r="A33" s="72">
        <v>24</v>
      </c>
      <c r="B33" s="62"/>
      <c r="C33" s="67" t="s">
        <v>44</v>
      </c>
      <c r="D33" s="25"/>
      <c r="E33" s="151">
        <v>11228859</v>
      </c>
      <c r="F33" s="104"/>
      <c r="G33" s="151">
        <v>12580465</v>
      </c>
      <c r="H33" s="41"/>
      <c r="I33" s="56">
        <f>G33-E33</f>
        <v>1351606</v>
      </c>
      <c r="J33" s="79"/>
    </row>
    <row r="34" spans="1:10" x14ac:dyDescent="0.2">
      <c r="A34" s="72">
        <v>25</v>
      </c>
      <c r="B34" s="62"/>
      <c r="C34" s="67" t="s">
        <v>45</v>
      </c>
      <c r="D34" s="25"/>
      <c r="E34" s="57">
        <f>SUM(E32:E33)</f>
        <v>11237489</v>
      </c>
      <c r="F34" s="25"/>
      <c r="G34" s="57">
        <f>SUM(G32:G33)</f>
        <v>12586974</v>
      </c>
      <c r="H34" s="41"/>
      <c r="I34" s="57">
        <f>G34-E34</f>
        <v>1349485</v>
      </c>
      <c r="J34" s="83"/>
    </row>
    <row r="35" spans="1:10" x14ac:dyDescent="0.2">
      <c r="A35" s="72">
        <v>26</v>
      </c>
      <c r="B35" s="67"/>
      <c r="C35" s="62"/>
      <c r="D35" s="25"/>
      <c r="E35" s="61"/>
      <c r="F35" s="25"/>
      <c r="G35" s="61"/>
      <c r="H35" s="41"/>
      <c r="I35" s="61"/>
      <c r="J35" s="82"/>
    </row>
    <row r="36" spans="1:10" x14ac:dyDescent="0.2">
      <c r="A36" s="72">
        <v>27</v>
      </c>
      <c r="B36" s="62"/>
      <c r="C36" s="67" t="s">
        <v>46</v>
      </c>
      <c r="D36" s="25"/>
      <c r="E36" s="62"/>
      <c r="F36" s="25"/>
      <c r="G36" s="62"/>
      <c r="H36" s="41"/>
      <c r="I36" s="62"/>
      <c r="J36" s="79"/>
    </row>
    <row r="37" spans="1:10" x14ac:dyDescent="0.2">
      <c r="A37" s="72">
        <v>28</v>
      </c>
      <c r="B37" s="62"/>
      <c r="C37" s="67" t="s">
        <v>47</v>
      </c>
      <c r="D37" s="25"/>
      <c r="E37" s="108">
        <v>-1562137</v>
      </c>
      <c r="F37" s="104"/>
      <c r="G37" s="108">
        <v>-3417384</v>
      </c>
      <c r="H37" s="41"/>
      <c r="I37" s="59">
        <f>G37-E37</f>
        <v>-1855247</v>
      </c>
      <c r="J37" s="79"/>
    </row>
    <row r="38" spans="1:10" x14ac:dyDescent="0.2">
      <c r="A38" s="72">
        <v>29</v>
      </c>
      <c r="B38" s="62"/>
      <c r="C38" s="67" t="s">
        <v>48</v>
      </c>
      <c r="D38" s="25"/>
      <c r="E38" s="108">
        <v>3807481</v>
      </c>
      <c r="F38" s="104"/>
      <c r="G38" s="108">
        <v>5038560</v>
      </c>
      <c r="H38" s="41"/>
      <c r="I38" s="59">
        <f>G38-E38</f>
        <v>1231079</v>
      </c>
      <c r="J38" s="79"/>
    </row>
    <row r="39" spans="1:10" x14ac:dyDescent="0.2">
      <c r="A39" s="72">
        <v>30</v>
      </c>
      <c r="B39" s="62"/>
      <c r="C39" s="67" t="s">
        <v>49</v>
      </c>
      <c r="D39" s="25"/>
      <c r="E39" s="57">
        <f>SUM(E37:E38)</f>
        <v>2245344</v>
      </c>
      <c r="F39" s="25"/>
      <c r="G39" s="57">
        <f>SUM(G37:G38)</f>
        <v>1621176</v>
      </c>
      <c r="H39" s="41"/>
      <c r="I39" s="57">
        <f>G39-E39</f>
        <v>-624168</v>
      </c>
      <c r="J39" s="84"/>
    </row>
    <row r="40" spans="1:10" x14ac:dyDescent="0.2">
      <c r="A40" s="72">
        <v>31</v>
      </c>
      <c r="B40" s="62"/>
      <c r="C40" s="62"/>
      <c r="D40" s="25"/>
      <c r="E40" s="58"/>
      <c r="F40" s="25"/>
      <c r="G40" s="58"/>
      <c r="H40" s="41"/>
      <c r="I40" s="58"/>
      <c r="J40" s="83"/>
    </row>
    <row r="41" spans="1:10" x14ac:dyDescent="0.2">
      <c r="A41" s="72">
        <v>32</v>
      </c>
      <c r="B41" s="62"/>
      <c r="C41" s="67" t="s">
        <v>50</v>
      </c>
      <c r="D41" s="25"/>
      <c r="E41" s="62"/>
      <c r="F41" s="25"/>
      <c r="G41" s="62"/>
      <c r="H41" s="41"/>
      <c r="I41" s="62"/>
      <c r="J41" s="79"/>
    </row>
    <row r="42" spans="1:10" x14ac:dyDescent="0.2">
      <c r="A42" s="72">
        <v>33</v>
      </c>
      <c r="B42" s="62"/>
      <c r="C42" s="67" t="s">
        <v>51</v>
      </c>
      <c r="D42" s="25"/>
      <c r="E42" s="108">
        <v>-18316989</v>
      </c>
      <c r="F42" s="104"/>
      <c r="G42" s="108">
        <v>-14821867</v>
      </c>
      <c r="H42" s="41"/>
      <c r="I42" s="59">
        <f>G42-E42</f>
        <v>3495122</v>
      </c>
      <c r="J42" s="79"/>
    </row>
    <row r="43" spans="1:10" x14ac:dyDescent="0.2">
      <c r="A43" s="72">
        <v>34</v>
      </c>
      <c r="B43" s="62"/>
      <c r="C43" s="67" t="s">
        <v>48</v>
      </c>
      <c r="D43" s="25"/>
      <c r="E43" s="108">
        <v>25911646</v>
      </c>
      <c r="F43" s="104"/>
      <c r="G43" s="108">
        <v>18235238</v>
      </c>
      <c r="H43" s="41"/>
      <c r="I43" s="59">
        <f>G43-E43</f>
        <v>-7676408</v>
      </c>
      <c r="J43" s="79"/>
    </row>
    <row r="44" spans="1:10" x14ac:dyDescent="0.2">
      <c r="A44" s="72">
        <v>35</v>
      </c>
      <c r="B44" s="62"/>
      <c r="C44" s="67" t="s">
        <v>52</v>
      </c>
      <c r="D44" s="25"/>
      <c r="E44" s="108">
        <v>-11315</v>
      </c>
      <c r="F44" s="104"/>
      <c r="G44" s="108">
        <v>-1337</v>
      </c>
      <c r="H44" s="41"/>
      <c r="I44" s="59">
        <f>G44-E44</f>
        <v>9978</v>
      </c>
      <c r="J44" s="84"/>
    </row>
    <row r="45" spans="1:10" x14ac:dyDescent="0.2">
      <c r="A45" s="72">
        <v>36</v>
      </c>
      <c r="B45" s="62"/>
      <c r="C45" s="67" t="s">
        <v>53</v>
      </c>
      <c r="D45" s="25"/>
      <c r="E45" s="57">
        <f>SUM(E42:E44)</f>
        <v>7583342</v>
      </c>
      <c r="F45" s="25"/>
      <c r="G45" s="57">
        <f>SUM(G42:G44)</f>
        <v>3412034</v>
      </c>
      <c r="H45" s="41"/>
      <c r="I45" s="57">
        <f>G45-E45</f>
        <v>-4171308</v>
      </c>
      <c r="J45" s="84" t="s">
        <v>152</v>
      </c>
    </row>
    <row r="46" spans="1:10" x14ac:dyDescent="0.2">
      <c r="A46" s="72">
        <v>37</v>
      </c>
      <c r="B46" s="62"/>
      <c r="C46" s="62"/>
      <c r="D46" s="25"/>
      <c r="E46" s="58"/>
      <c r="F46" s="25"/>
      <c r="G46" s="58"/>
      <c r="H46" s="41"/>
      <c r="I46" s="58"/>
      <c r="J46" s="79"/>
    </row>
    <row r="47" spans="1:10" x14ac:dyDescent="0.2">
      <c r="A47" s="72">
        <v>38</v>
      </c>
      <c r="B47" s="62"/>
      <c r="C47" s="67" t="s">
        <v>54</v>
      </c>
      <c r="D47" s="25"/>
      <c r="E47" s="63">
        <f>E45+E39+E34+E29+E27</f>
        <v>329065806</v>
      </c>
      <c r="F47" s="25"/>
      <c r="G47" s="63">
        <f>G45+G39+G34+G29+G27</f>
        <v>317658964</v>
      </c>
      <c r="H47" s="41"/>
      <c r="I47" s="63">
        <f>G47-E47</f>
        <v>-11406842</v>
      </c>
      <c r="J47" s="79"/>
    </row>
    <row r="48" spans="1:10" x14ac:dyDescent="0.2">
      <c r="A48" s="72">
        <v>39</v>
      </c>
      <c r="B48" s="62"/>
      <c r="C48" s="62"/>
      <c r="D48" s="25"/>
      <c r="E48" s="58"/>
      <c r="F48" s="25"/>
      <c r="G48" s="58"/>
      <c r="H48" s="41"/>
      <c r="I48" s="58"/>
      <c r="J48" s="79"/>
    </row>
    <row r="49" spans="1:10" ht="15.75" thickBot="1" x14ac:dyDescent="0.25">
      <c r="A49" s="72">
        <v>40</v>
      </c>
      <c r="B49" s="62"/>
      <c r="C49" s="67" t="s">
        <v>55</v>
      </c>
      <c r="D49" s="25"/>
      <c r="E49" s="64">
        <f>E10-E47</f>
        <v>54494947</v>
      </c>
      <c r="F49" s="25"/>
      <c r="G49" s="64">
        <f>G10-G47</f>
        <v>46969553</v>
      </c>
      <c r="H49" s="41"/>
      <c r="I49" s="64">
        <f>G49-E49</f>
        <v>-7525394</v>
      </c>
      <c r="J49" s="79"/>
    </row>
    <row r="50" spans="1:10" ht="15.75" thickTop="1" x14ac:dyDescent="0.2">
      <c r="A50" s="62"/>
      <c r="B50" s="62"/>
      <c r="C50" s="62"/>
      <c r="D50" s="141"/>
      <c r="E50" s="58"/>
      <c r="F50" s="141"/>
      <c r="G50" s="58"/>
      <c r="H50" s="38"/>
      <c r="I50" s="58"/>
      <c r="J50" s="142"/>
    </row>
    <row r="51" spans="1:10" x14ac:dyDescent="0.2">
      <c r="A51" s="62"/>
      <c r="B51" s="62"/>
      <c r="C51" s="62"/>
      <c r="D51" s="141"/>
      <c r="E51" s="58"/>
      <c r="F51" s="141"/>
      <c r="G51" s="58"/>
      <c r="H51" s="38"/>
      <c r="I51" s="58"/>
      <c r="J51" s="142"/>
    </row>
    <row r="52" spans="1:10" x14ac:dyDescent="0.2">
      <c r="A52" s="62"/>
      <c r="B52" s="62"/>
      <c r="C52" s="144" t="s">
        <v>178</v>
      </c>
      <c r="D52" s="141"/>
      <c r="E52" s="58"/>
      <c r="F52" s="141"/>
      <c r="G52" s="58"/>
      <c r="H52" s="38"/>
      <c r="I52" s="58"/>
      <c r="J52" s="142"/>
    </row>
    <row r="53" spans="1:10" x14ac:dyDescent="0.2">
      <c r="A53" s="62"/>
      <c r="B53" s="62"/>
      <c r="C53" s="144" t="s">
        <v>164</v>
      </c>
      <c r="D53" s="141"/>
      <c r="E53" s="58"/>
      <c r="F53" s="141"/>
      <c r="G53" s="58"/>
      <c r="H53" s="38"/>
      <c r="I53" s="58"/>
      <c r="J53" s="142"/>
    </row>
    <row r="54" spans="1:10" x14ac:dyDescent="0.2">
      <c r="A54" s="62"/>
      <c r="B54" s="62"/>
      <c r="C54" s="144" t="s">
        <v>165</v>
      </c>
      <c r="D54" s="141"/>
      <c r="E54" s="58"/>
      <c r="F54" s="141"/>
      <c r="G54" s="58"/>
      <c r="H54" s="38"/>
      <c r="I54" s="58"/>
      <c r="J54" s="142"/>
    </row>
    <row r="55" spans="1:10" x14ac:dyDescent="0.2">
      <c r="A55" s="62"/>
      <c r="B55" s="62"/>
      <c r="C55" s="144" t="s">
        <v>166</v>
      </c>
      <c r="D55" s="141"/>
      <c r="E55" s="58"/>
      <c r="F55" s="141"/>
      <c r="G55" s="58"/>
      <c r="H55" s="38"/>
      <c r="I55" s="58"/>
      <c r="J55" s="142"/>
    </row>
    <row r="56" spans="1:10" x14ac:dyDescent="0.2">
      <c r="A56" s="62"/>
      <c r="B56" s="62"/>
      <c r="C56" s="141" t="s">
        <v>157</v>
      </c>
      <c r="D56" s="141"/>
      <c r="E56" s="58"/>
      <c r="F56" s="141"/>
      <c r="G56" s="58"/>
      <c r="H56" s="38"/>
      <c r="I56" s="58"/>
      <c r="J56" s="142"/>
    </row>
    <row r="57" spans="1:10" s="141" customFormat="1" x14ac:dyDescent="0.2">
      <c r="A57" s="62"/>
      <c r="B57" s="62"/>
      <c r="C57" s="141" t="s">
        <v>158</v>
      </c>
      <c r="E57" s="58"/>
      <c r="G57" s="58"/>
      <c r="H57" s="38"/>
      <c r="I57" s="58"/>
      <c r="J57" s="142"/>
    </row>
    <row r="58" spans="1:10" x14ac:dyDescent="0.2">
      <c r="A58" s="62"/>
      <c r="B58" s="67"/>
      <c r="C58" s="144" t="s">
        <v>167</v>
      </c>
      <c r="D58" s="141"/>
      <c r="E58" s="58"/>
      <c r="F58" s="141"/>
      <c r="G58" s="58"/>
      <c r="H58" s="38"/>
      <c r="I58" s="58"/>
      <c r="J58" s="142"/>
    </row>
    <row r="59" spans="1:10" x14ac:dyDescent="0.2">
      <c r="A59" s="62"/>
      <c r="B59" s="67"/>
      <c r="C59" s="154" t="s">
        <v>153</v>
      </c>
      <c r="D59" s="141"/>
      <c r="E59" s="143"/>
      <c r="F59" s="142"/>
      <c r="G59" s="143"/>
      <c r="H59" s="46"/>
      <c r="I59" s="143"/>
      <c r="J59" s="41"/>
    </row>
    <row r="60" spans="1:10" x14ac:dyDescent="0.2">
      <c r="A60" s="62"/>
      <c r="B60" s="67"/>
      <c r="C60" s="144" t="s">
        <v>168</v>
      </c>
      <c r="D60" s="141"/>
      <c r="E60" s="143"/>
      <c r="F60" s="142"/>
      <c r="G60" s="143"/>
      <c r="H60" s="46"/>
      <c r="I60" s="143"/>
      <c r="J60" s="41"/>
    </row>
    <row r="61" spans="1:10" x14ac:dyDescent="0.2">
      <c r="A61" s="62"/>
      <c r="B61" s="67"/>
      <c r="C61" s="85"/>
      <c r="E61" s="69"/>
      <c r="F61" s="28"/>
      <c r="G61" s="69"/>
      <c r="H61" s="46"/>
      <c r="I61" s="69"/>
      <c r="J61" s="41"/>
    </row>
    <row r="62" spans="1:10" x14ac:dyDescent="0.2">
      <c r="A62" s="62"/>
      <c r="B62" s="67"/>
      <c r="C62" s="78"/>
      <c r="E62" s="69"/>
      <c r="F62" s="28"/>
      <c r="G62" s="69"/>
      <c r="H62" s="46"/>
      <c r="I62" s="69"/>
      <c r="J62" s="41"/>
    </row>
    <row r="63" spans="1:10" x14ac:dyDescent="0.2">
      <c r="A63" s="62"/>
      <c r="B63" s="67"/>
      <c r="C63" s="62"/>
      <c r="E63" s="69"/>
      <c r="F63" s="28"/>
      <c r="G63" s="69"/>
      <c r="H63" s="46"/>
      <c r="I63" s="69"/>
      <c r="J63" s="41"/>
    </row>
    <row r="64" spans="1:10" x14ac:dyDescent="0.2">
      <c r="A64" s="68"/>
      <c r="B64" s="68"/>
      <c r="C64" s="68"/>
      <c r="E64" s="42"/>
      <c r="F64" s="28"/>
      <c r="G64" s="42" t="s">
        <v>20</v>
      </c>
      <c r="I64" s="28"/>
    </row>
    <row r="65" spans="5:9" x14ac:dyDescent="0.2">
      <c r="E65" s="24"/>
      <c r="H65" s="46"/>
      <c r="I65" s="36"/>
    </row>
    <row r="66" spans="5:9" x14ac:dyDescent="0.2">
      <c r="E66" s="36"/>
      <c r="G66" s="70"/>
      <c r="H66" s="46"/>
      <c r="I66" s="36"/>
    </row>
    <row r="67" spans="5:9" x14ac:dyDescent="0.2">
      <c r="E67" s="36"/>
      <c r="G67" s="36"/>
      <c r="H67" s="46"/>
      <c r="I67" s="36"/>
    </row>
    <row r="68" spans="5:9" x14ac:dyDescent="0.2">
      <c r="E68" s="39"/>
      <c r="G68" s="39"/>
      <c r="H68" s="48"/>
      <c r="I68" s="39"/>
    </row>
    <row r="69" spans="5:9" x14ac:dyDescent="0.2">
      <c r="E69" s="36"/>
      <c r="G69" s="36"/>
      <c r="H69" s="46"/>
      <c r="I69" s="36"/>
    </row>
    <row r="70" spans="5:9" x14ac:dyDescent="0.2">
      <c r="E70" s="36"/>
      <c r="G70" s="36"/>
      <c r="H70" s="46"/>
      <c r="I70" s="36"/>
    </row>
    <row r="71" spans="5:9" x14ac:dyDescent="0.2">
      <c r="E71" s="36"/>
      <c r="G71" s="36"/>
      <c r="H71" s="46"/>
      <c r="I71" s="36"/>
    </row>
    <row r="72" spans="5:9" x14ac:dyDescent="0.2">
      <c r="E72" s="36"/>
      <c r="G72" s="36"/>
      <c r="H72" s="46"/>
      <c r="I72" s="36"/>
    </row>
    <row r="73" spans="5:9" x14ac:dyDescent="0.2">
      <c r="E73" s="36"/>
      <c r="G73" s="36"/>
      <c r="H73" s="46"/>
      <c r="I73" s="36"/>
    </row>
    <row r="74" spans="5:9" x14ac:dyDescent="0.2">
      <c r="E74" s="24"/>
    </row>
    <row r="75" spans="5:9" x14ac:dyDescent="0.2">
      <c r="E75" s="24"/>
    </row>
    <row r="76" spans="5:9" x14ac:dyDescent="0.2">
      <c r="E76" s="24"/>
    </row>
    <row r="77" spans="5:9" x14ac:dyDescent="0.2">
      <c r="E77" s="24"/>
    </row>
    <row r="78" spans="5:9" x14ac:dyDescent="0.2">
      <c r="E78" s="24"/>
    </row>
    <row r="79" spans="5:9" x14ac:dyDescent="0.2">
      <c r="E79" s="24"/>
    </row>
    <row r="80" spans="5:9" x14ac:dyDescent="0.2">
      <c r="E80" s="24"/>
    </row>
    <row r="81" spans="5:5" x14ac:dyDescent="0.2">
      <c r="E81" s="24"/>
    </row>
    <row r="82" spans="5:5" x14ac:dyDescent="0.2">
      <c r="E82" s="24"/>
    </row>
    <row r="83" spans="5:5" x14ac:dyDescent="0.2">
      <c r="E83" s="24"/>
    </row>
    <row r="84" spans="5:5" x14ac:dyDescent="0.2">
      <c r="E84" s="24"/>
    </row>
    <row r="85" spans="5:5" x14ac:dyDescent="0.2">
      <c r="E85" s="24"/>
    </row>
    <row r="86" spans="5:5" x14ac:dyDescent="0.2">
      <c r="E86" s="24"/>
    </row>
    <row r="87" spans="5:5" x14ac:dyDescent="0.2">
      <c r="E87" s="24"/>
    </row>
    <row r="88" spans="5:5" x14ac:dyDescent="0.2">
      <c r="E88" s="24"/>
    </row>
    <row r="89" spans="5:5" x14ac:dyDescent="0.2">
      <c r="E89" s="24"/>
    </row>
    <row r="90" spans="5:5" x14ac:dyDescent="0.2">
      <c r="E90" s="24"/>
    </row>
    <row r="91" spans="5:5" x14ac:dyDescent="0.2">
      <c r="E91" s="24"/>
    </row>
    <row r="92" spans="5:5" x14ac:dyDescent="0.2">
      <c r="E92" s="24"/>
    </row>
    <row r="93" spans="5:5" x14ac:dyDescent="0.2">
      <c r="E93" s="24"/>
    </row>
    <row r="94" spans="5:5" x14ac:dyDescent="0.2">
      <c r="E94" s="24"/>
    </row>
    <row r="95" spans="5:5" x14ac:dyDescent="0.2">
      <c r="E95" s="24"/>
    </row>
    <row r="96" spans="5:5" x14ac:dyDescent="0.2">
      <c r="E96" s="24"/>
    </row>
    <row r="97" spans="5:5" x14ac:dyDescent="0.2">
      <c r="E97" s="24"/>
    </row>
    <row r="98" spans="5:5" x14ac:dyDescent="0.2">
      <c r="E98" s="24"/>
    </row>
    <row r="99" spans="5:5" x14ac:dyDescent="0.2">
      <c r="E99" s="24"/>
    </row>
    <row r="100" spans="5:5" x14ac:dyDescent="0.2">
      <c r="E100" s="24"/>
    </row>
    <row r="101" spans="5:5" x14ac:dyDescent="0.2">
      <c r="E101" s="24"/>
    </row>
    <row r="102" spans="5:5" x14ac:dyDescent="0.2">
      <c r="E102" s="24"/>
    </row>
    <row r="103" spans="5:5" x14ac:dyDescent="0.2">
      <c r="E103" s="24"/>
    </row>
    <row r="104" spans="5:5" x14ac:dyDescent="0.2">
      <c r="E104" s="24"/>
    </row>
    <row r="105" spans="5:5" x14ac:dyDescent="0.2">
      <c r="E105" s="24"/>
    </row>
    <row r="106" spans="5:5" x14ac:dyDescent="0.2">
      <c r="E106" s="24"/>
    </row>
    <row r="107" spans="5:5" x14ac:dyDescent="0.2">
      <c r="E107" s="24"/>
    </row>
    <row r="108" spans="5:5" x14ac:dyDescent="0.2">
      <c r="E108" s="24"/>
    </row>
    <row r="109" spans="5:5" x14ac:dyDescent="0.2">
      <c r="E109" s="24"/>
    </row>
    <row r="110" spans="5:5" x14ac:dyDescent="0.2">
      <c r="E110" s="24"/>
    </row>
    <row r="111" spans="5:5" x14ac:dyDescent="0.2">
      <c r="E111" s="24"/>
    </row>
    <row r="112" spans="5:5" x14ac:dyDescent="0.2">
      <c r="E112" s="24"/>
    </row>
    <row r="113" spans="5:5" x14ac:dyDescent="0.2">
      <c r="E113" s="24"/>
    </row>
    <row r="114" spans="5:5" x14ac:dyDescent="0.2">
      <c r="E114" s="24"/>
    </row>
    <row r="115" spans="5:5" x14ac:dyDescent="0.2">
      <c r="E115" s="24"/>
    </row>
    <row r="116" spans="5:5" x14ac:dyDescent="0.2">
      <c r="E116" s="24"/>
    </row>
    <row r="117" spans="5:5" x14ac:dyDescent="0.2">
      <c r="E117" s="24"/>
    </row>
    <row r="118" spans="5:5" x14ac:dyDescent="0.2">
      <c r="E118" s="24"/>
    </row>
    <row r="119" spans="5:5" x14ac:dyDescent="0.2">
      <c r="E119" s="24"/>
    </row>
    <row r="120" spans="5:5" x14ac:dyDescent="0.2">
      <c r="E120" s="24"/>
    </row>
    <row r="121" spans="5:5" x14ac:dyDescent="0.2">
      <c r="E121" s="24"/>
    </row>
    <row r="122" spans="5:5" x14ac:dyDescent="0.2">
      <c r="E122" s="24"/>
    </row>
    <row r="123" spans="5:5" x14ac:dyDescent="0.2">
      <c r="E123" s="24"/>
    </row>
    <row r="124" spans="5:5" x14ac:dyDescent="0.2">
      <c r="E124" s="24"/>
    </row>
    <row r="125" spans="5:5" x14ac:dyDescent="0.2">
      <c r="E125" s="24"/>
    </row>
    <row r="126" spans="5:5" x14ac:dyDescent="0.2">
      <c r="E126" s="24"/>
    </row>
    <row r="127" spans="5:5" x14ac:dyDescent="0.2">
      <c r="E127" s="24"/>
    </row>
    <row r="128" spans="5:5" x14ac:dyDescent="0.2">
      <c r="E128" s="24"/>
    </row>
    <row r="129" spans="5:5" x14ac:dyDescent="0.2">
      <c r="E129" s="24"/>
    </row>
    <row r="130" spans="5:5" x14ac:dyDescent="0.2">
      <c r="E130" s="24"/>
    </row>
    <row r="131" spans="5:5" x14ac:dyDescent="0.2">
      <c r="E131" s="24"/>
    </row>
    <row r="132" spans="5:5" x14ac:dyDescent="0.2">
      <c r="E132" s="24"/>
    </row>
    <row r="133" spans="5:5" x14ac:dyDescent="0.2">
      <c r="E133" s="24"/>
    </row>
    <row r="134" spans="5:5" x14ac:dyDescent="0.2">
      <c r="E134" s="24"/>
    </row>
    <row r="135" spans="5:5" x14ac:dyDescent="0.2">
      <c r="E135" s="24"/>
    </row>
    <row r="136" spans="5:5" x14ac:dyDescent="0.2">
      <c r="E136" s="24"/>
    </row>
    <row r="137" spans="5:5" x14ac:dyDescent="0.2">
      <c r="E137" s="24"/>
    </row>
    <row r="138" spans="5:5" x14ac:dyDescent="0.2">
      <c r="E138" s="24"/>
    </row>
  </sheetData>
  <phoneticPr fontId="6" type="noConversion"/>
  <pageMargins left="1" right="0.75" top="0.98425196850393704" bottom="0" header="0.5" footer="0"/>
  <pageSetup scale="7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Witness xmlns="fb86b3f3-0c45-4486-810b-39aa0a1cbbd7">Lawler / Jacobi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0CF838-E85B-4BD8-B570-1B040F1B2D55}">
  <ds:schemaRefs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86b3f3-0c45-4486-810b-39aa0a1cbb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CCAB12-7555-4726-AC09-6A1377BA4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0038D8-F4D8-46F7-9763-8E4BCB6B1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SCH_B1- Elec</vt:lpstr>
      <vt:lpstr>SCH_J1</vt:lpstr>
      <vt:lpstr>SCH_I1-Total Co.</vt:lpstr>
      <vt:lpstr>Electric Income Statement</vt:lpstr>
      <vt:lpstr>'Electric Income Statement'!Print_Area</vt:lpstr>
      <vt:lpstr>'SCH_B1- Elec'!Print_Area</vt:lpstr>
      <vt:lpstr>'SCH_I1-Total Co.'!Print_Area</vt:lpstr>
      <vt:lpstr>SCH_J1!Print_Area</vt:lpstr>
    </vt:vector>
  </TitlesOfParts>
  <Company>Cinergy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Rate Base, Capital Structure, Income Statement</dc:subject>
  <dc:creator>Ted Czupik</dc:creator>
  <cp:lastModifiedBy>Minna Sunderman</cp:lastModifiedBy>
  <cp:lastPrinted>2019-09-12T21:26:44Z</cp:lastPrinted>
  <dcterms:created xsi:type="dcterms:W3CDTF">2005-02-16T17:00:42Z</dcterms:created>
  <dcterms:modified xsi:type="dcterms:W3CDTF">2019-09-12T21:27:57Z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  <property fmtid="{D5CDD505-2E9C-101B-9397-08002B2CF9AE}" pid="3" name="SV_QUERY_LIST_4F35BF76-6C0D-4D9B-82B2-816C12CF3733">
    <vt:lpwstr>empty_477D106A-C0D6-4607-AEBD-E2C9D60EA279</vt:lpwstr>
  </property>
</Properties>
</file>