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1st Set Data Request/"/>
    </mc:Choice>
  </mc:AlternateContent>
  <bookViews>
    <workbookView xWindow="600" yWindow="285" windowWidth="11100" windowHeight="6600"/>
  </bookViews>
  <sheets>
    <sheet name="Item 5" sheetId="1" r:id="rId1"/>
    <sheet name="Item (g)" sheetId="2" r:id="rId2"/>
  </sheets>
  <definedNames>
    <definedName name="Account">#REF!</definedName>
    <definedName name="AcctPer">#REF!</definedName>
    <definedName name="Amount">#REF!</definedName>
    <definedName name="BusUnit">#REF!</definedName>
    <definedName name="FERC">#REF!</definedName>
    <definedName name="_xlnm.Print_Area" localSheetId="1">'Item (g)'!$A$1:$I$40</definedName>
    <definedName name="_xlnm.Print_Area" localSheetId="0">'Item 5'!$A$1:$O$64</definedName>
    <definedName name="_xlnm.Print_Titles" localSheetId="1">'Item (g)'!$A:$C</definedName>
    <definedName name="_xlnm.Print_Titles" localSheetId="0">'Item 5'!$A:$C,'Item 5'!$1:$5</definedName>
  </definedNames>
  <calcPr calcId="171027" iterate="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20" i="1" s="1"/>
  <c r="E22" i="1" s="1"/>
  <c r="E15" i="1"/>
  <c r="E16" i="1"/>
  <c r="E17" i="1"/>
  <c r="E18" i="1"/>
  <c r="E19" i="1"/>
  <c r="E38" i="1"/>
  <c r="E40" i="1" s="1"/>
  <c r="E56" i="1"/>
  <c r="E58" i="1" s="1"/>
  <c r="H18" i="2"/>
  <c r="G18" i="2"/>
  <c r="F18" i="2"/>
  <c r="E18" i="2"/>
  <c r="D18" i="2"/>
  <c r="H17" i="2"/>
  <c r="G17" i="2"/>
  <c r="F17" i="2"/>
  <c r="E17" i="2"/>
  <c r="D17" i="2"/>
  <c r="H16" i="2"/>
  <c r="G16" i="2"/>
  <c r="F16" i="2"/>
  <c r="E16" i="2"/>
  <c r="D16" i="2"/>
  <c r="H15" i="2"/>
  <c r="G15" i="2"/>
  <c r="F15" i="2"/>
  <c r="E15" i="2"/>
  <c r="D15" i="2"/>
  <c r="H14" i="2"/>
  <c r="G14" i="2"/>
  <c r="F14" i="2"/>
  <c r="E14" i="2"/>
  <c r="D14" i="2"/>
  <c r="H13" i="2"/>
  <c r="G13" i="2"/>
  <c r="F13" i="2"/>
  <c r="E13" i="2"/>
  <c r="D13" i="2"/>
  <c r="H12" i="2"/>
  <c r="G12" i="2"/>
  <c r="F12" i="2"/>
  <c r="E12" i="2"/>
  <c r="D12" i="2"/>
  <c r="H11" i="2"/>
  <c r="G11" i="2"/>
  <c r="F11" i="2"/>
  <c r="E11" i="2"/>
  <c r="D11" i="2"/>
  <c r="H10" i="2"/>
  <c r="G10" i="2"/>
  <c r="F10" i="2"/>
  <c r="E10" i="2"/>
  <c r="D10" i="2"/>
  <c r="H9" i="2"/>
  <c r="G9" i="2"/>
  <c r="F9" i="2"/>
  <c r="E9" i="2"/>
  <c r="D9" i="2"/>
  <c r="H8" i="2"/>
  <c r="G8" i="2"/>
  <c r="F8" i="2"/>
  <c r="E8" i="2"/>
  <c r="D8" i="2"/>
  <c r="H7" i="2"/>
  <c r="G7" i="2"/>
  <c r="F7" i="2"/>
  <c r="E7" i="2"/>
  <c r="D7" i="2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38" i="1"/>
  <c r="F40" i="1" s="1"/>
  <c r="F56" i="1"/>
  <c r="F58" i="1" s="1"/>
  <c r="E6" i="2"/>
  <c r="F6" i="2"/>
  <c r="G6" i="2"/>
  <c r="H6" i="2"/>
  <c r="D6" i="2"/>
  <c r="L19" i="1"/>
  <c r="K19" i="1"/>
  <c r="J19" i="1"/>
  <c r="I19" i="1"/>
  <c r="H19" i="1"/>
  <c r="G19" i="1"/>
  <c r="L18" i="1"/>
  <c r="K18" i="1"/>
  <c r="J18" i="1"/>
  <c r="I18" i="1"/>
  <c r="H18" i="1"/>
  <c r="G18" i="1"/>
  <c r="L17" i="1"/>
  <c r="K17" i="1"/>
  <c r="J17" i="1"/>
  <c r="I17" i="1"/>
  <c r="H17" i="1"/>
  <c r="G17" i="1"/>
  <c r="L16" i="1"/>
  <c r="K16" i="1"/>
  <c r="J16" i="1"/>
  <c r="I16" i="1"/>
  <c r="H16" i="1"/>
  <c r="G16" i="1"/>
  <c r="L15" i="1"/>
  <c r="K15" i="1"/>
  <c r="J15" i="1"/>
  <c r="I15" i="1"/>
  <c r="H15" i="1"/>
  <c r="G15" i="1"/>
  <c r="L14" i="1"/>
  <c r="K14" i="1"/>
  <c r="J14" i="1"/>
  <c r="I14" i="1"/>
  <c r="H14" i="1"/>
  <c r="G14" i="1"/>
  <c r="L13" i="1"/>
  <c r="K13" i="1"/>
  <c r="J13" i="1"/>
  <c r="I13" i="1"/>
  <c r="H13" i="1"/>
  <c r="G13" i="1"/>
  <c r="L12" i="1"/>
  <c r="K12" i="1"/>
  <c r="J12" i="1"/>
  <c r="I12" i="1"/>
  <c r="H12" i="1"/>
  <c r="G12" i="1"/>
  <c r="L11" i="1"/>
  <c r="K11" i="1"/>
  <c r="J11" i="1"/>
  <c r="I11" i="1"/>
  <c r="H11" i="1"/>
  <c r="G11" i="1"/>
  <c r="L10" i="1"/>
  <c r="K10" i="1"/>
  <c r="J10" i="1"/>
  <c r="I10" i="1"/>
  <c r="H10" i="1"/>
  <c r="G10" i="1"/>
  <c r="L9" i="1"/>
  <c r="K9" i="1"/>
  <c r="J9" i="1"/>
  <c r="I9" i="1"/>
  <c r="H9" i="1"/>
  <c r="G9" i="1"/>
  <c r="L8" i="1"/>
  <c r="K8" i="1"/>
  <c r="J8" i="1"/>
  <c r="I8" i="1"/>
  <c r="H8" i="1"/>
  <c r="G8" i="1"/>
  <c r="L7" i="1"/>
  <c r="K7" i="1"/>
  <c r="J7" i="1"/>
  <c r="I7" i="1"/>
  <c r="H7" i="1"/>
  <c r="G7" i="1"/>
  <c r="F20" i="1" l="1"/>
  <c r="F22" i="1" s="1"/>
  <c r="N8" i="1" l="1"/>
  <c r="N9" i="1"/>
  <c r="N10" i="1"/>
  <c r="N11" i="1"/>
  <c r="N12" i="1"/>
  <c r="N13" i="1"/>
  <c r="N14" i="1"/>
  <c r="N15" i="1"/>
  <c r="N16" i="1"/>
  <c r="N17" i="1"/>
  <c r="N18" i="1"/>
  <c r="N19" i="1"/>
  <c r="N7" i="1"/>
  <c r="N56" i="1" l="1"/>
  <c r="N58" i="1" s="1"/>
  <c r="N38" i="1"/>
  <c r="N40" i="1" s="1"/>
  <c r="N20" i="1"/>
  <c r="N22" i="1" s="1"/>
  <c r="L56" i="1" l="1"/>
  <c r="L58" i="1" s="1"/>
  <c r="J20" i="1"/>
  <c r="J22" i="1" s="1"/>
  <c r="H20" i="1"/>
  <c r="H22" i="1" s="1"/>
  <c r="I20" i="1"/>
  <c r="I22" i="1" s="1"/>
  <c r="G20" i="1"/>
  <c r="G22" i="1" s="1"/>
  <c r="G38" i="1"/>
  <c r="G40" i="1" s="1"/>
  <c r="I38" i="1" l="1"/>
  <c r="I40" i="1" s="1"/>
  <c r="H56" i="1"/>
  <c r="H58" i="1" s="1"/>
  <c r="H38" i="1"/>
  <c r="H40" i="1" s="1"/>
  <c r="I56" i="1"/>
  <c r="I58" i="1" s="1"/>
  <c r="J38" i="1"/>
  <c r="J40" i="1" s="1"/>
  <c r="J56" i="1"/>
  <c r="J58" i="1" s="1"/>
  <c r="G56" i="1"/>
  <c r="G58" i="1" s="1"/>
  <c r="C26" i="1" l="1"/>
  <c r="C27" i="1"/>
  <c r="C28" i="1"/>
  <c r="C29" i="1"/>
  <c r="C30" i="1"/>
  <c r="C31" i="1"/>
  <c r="C32" i="1"/>
  <c r="C33" i="1"/>
  <c r="C34" i="1"/>
  <c r="C35" i="1"/>
  <c r="C36" i="1"/>
  <c r="C37" i="1"/>
  <c r="C25" i="1"/>
  <c r="B7" i="2"/>
  <c r="B8" i="2"/>
  <c r="B9" i="2"/>
  <c r="B10" i="2"/>
  <c r="B11" i="2"/>
  <c r="B12" i="2"/>
  <c r="B13" i="2"/>
  <c r="B14" i="2"/>
  <c r="B15" i="2"/>
  <c r="B16" i="2"/>
  <c r="B17" i="2"/>
  <c r="B18" i="2"/>
  <c r="B6" i="2"/>
  <c r="H19" i="2"/>
  <c r="H21" i="2" s="1"/>
  <c r="G19" i="2"/>
  <c r="G21" i="2" s="1"/>
  <c r="E19" i="2"/>
  <c r="E21" i="2" s="1"/>
  <c r="F19" i="2"/>
  <c r="F21" i="2" s="1"/>
  <c r="I7" i="2"/>
  <c r="I8" i="2"/>
  <c r="I9" i="2"/>
  <c r="I10" i="2"/>
  <c r="I11" i="2"/>
  <c r="I12" i="2"/>
  <c r="I13" i="2"/>
  <c r="I14" i="2"/>
  <c r="I15" i="2"/>
  <c r="I16" i="2"/>
  <c r="I17" i="2"/>
  <c r="I18" i="2"/>
  <c r="I6" i="2"/>
  <c r="L38" i="1"/>
  <c r="L40" i="1" s="1"/>
  <c r="L20" i="1"/>
  <c r="L22" i="1" s="1"/>
  <c r="D19" i="2"/>
  <c r="D21" i="2" s="1"/>
  <c r="I35" i="2" l="1"/>
  <c r="I31" i="2"/>
  <c r="H37" i="2"/>
  <c r="H39" i="2" s="1"/>
  <c r="I32" i="2"/>
  <c r="I26" i="2"/>
  <c r="G37" i="2"/>
  <c r="G39" i="2" s="1"/>
  <c r="I33" i="2"/>
  <c r="I29" i="2"/>
  <c r="F37" i="2"/>
  <c r="F39" i="2" s="1"/>
  <c r="E37" i="2"/>
  <c r="E39" i="2" s="1"/>
  <c r="B30" i="2"/>
  <c r="C49" i="1"/>
  <c r="B48" i="2" s="1"/>
  <c r="B33" i="2"/>
  <c r="C52" i="1"/>
  <c r="B51" i="2" s="1"/>
  <c r="B29" i="2"/>
  <c r="C48" i="1"/>
  <c r="B47" i="2" s="1"/>
  <c r="B36" i="2"/>
  <c r="C55" i="1"/>
  <c r="B54" i="2" s="1"/>
  <c r="B32" i="2"/>
  <c r="C51" i="1"/>
  <c r="B50" i="2" s="1"/>
  <c r="B35" i="2"/>
  <c r="C54" i="1"/>
  <c r="B53" i="2" s="1"/>
  <c r="B31" i="2"/>
  <c r="C50" i="1"/>
  <c r="B49" i="2" s="1"/>
  <c r="B27" i="2"/>
  <c r="C46" i="1"/>
  <c r="B45" i="2" s="1"/>
  <c r="B34" i="2"/>
  <c r="C53" i="1"/>
  <c r="B52" i="2" s="1"/>
  <c r="B26" i="2"/>
  <c r="C45" i="1"/>
  <c r="B44" i="2" s="1"/>
  <c r="B24" i="2"/>
  <c r="C43" i="1"/>
  <c r="B42" i="2" s="1"/>
  <c r="B25" i="2"/>
  <c r="C44" i="1"/>
  <c r="B43" i="2" s="1"/>
  <c r="B28" i="2"/>
  <c r="C47" i="1"/>
  <c r="B46" i="2" s="1"/>
  <c r="I30" i="2"/>
  <c r="I36" i="2"/>
  <c r="I34" i="2"/>
  <c r="D37" i="2"/>
  <c r="D39" i="2" s="1"/>
  <c r="I19" i="2"/>
  <c r="I21" i="2" s="1"/>
  <c r="K20" i="1"/>
  <c r="K22" i="1" s="1"/>
  <c r="I28" i="2" l="1"/>
  <c r="I27" i="2"/>
  <c r="I25" i="2"/>
  <c r="I24" i="2"/>
  <c r="G55" i="2"/>
  <c r="G57" i="2" s="1"/>
  <c r="K38" i="1" l="1"/>
  <c r="K40" i="1" s="1"/>
  <c r="I37" i="2"/>
  <c r="I39" i="2" s="1"/>
  <c r="E55" i="2"/>
  <c r="E57" i="2" s="1"/>
  <c r="I49" i="2"/>
  <c r="I43" i="2"/>
  <c r="I52" i="2"/>
  <c r="F55" i="2"/>
  <c r="F57" i="2" s="1"/>
  <c r="I45" i="2"/>
  <c r="I46" i="2"/>
  <c r="I54" i="2"/>
  <c r="H55" i="2"/>
  <c r="H57" i="2" s="1"/>
  <c r="I44" i="2"/>
  <c r="I51" i="2"/>
  <c r="I50" i="2"/>
  <c r="I53" i="2"/>
  <c r="I47" i="2"/>
  <c r="I42" i="2"/>
  <c r="D55" i="2"/>
  <c r="D57" i="2" s="1"/>
  <c r="I48" i="2"/>
  <c r="K56" i="1" l="1"/>
  <c r="K58" i="1" s="1"/>
  <c r="I55" i="2"/>
  <c r="I57" i="2" s="1"/>
</calcChain>
</file>

<file path=xl/sharedStrings.xml><?xml version="1.0" encoding="utf-8"?>
<sst xmlns="http://schemas.openxmlformats.org/spreadsheetml/2006/main" count="190" uniqueCount="85">
  <si>
    <t>$</t>
  </si>
  <si>
    <t>Total Company</t>
  </si>
  <si>
    <t>October</t>
  </si>
  <si>
    <t>November</t>
  </si>
  <si>
    <t>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</si>
  <si>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</si>
  <si>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</si>
  <si>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</si>
  <si>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</si>
  <si>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</si>
  <si>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</si>
  <si>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</si>
  <si>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</si>
  <si>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</t>
  </si>
  <si>
    <t>Average Balance</t>
  </si>
  <si>
    <t>(i)</t>
  </si>
  <si>
    <t>M&amp;S</t>
  </si>
  <si>
    <t>or Sold</t>
  </si>
  <si>
    <t>Plant</t>
  </si>
  <si>
    <t>Purchased</t>
  </si>
  <si>
    <t>(a)</t>
  </si>
  <si>
    <t>(b)</t>
  </si>
  <si>
    <t>(d)</t>
  </si>
  <si>
    <t>(e)</t>
  </si>
  <si>
    <t>(f)</t>
  </si>
  <si>
    <t>(g)</t>
  </si>
  <si>
    <t>(h)</t>
  </si>
  <si>
    <t>(j)</t>
  </si>
  <si>
    <t>(k)</t>
  </si>
  <si>
    <t>Property Held</t>
  </si>
  <si>
    <t>for Future</t>
  </si>
  <si>
    <t>Use</t>
  </si>
  <si>
    <t>Line</t>
  </si>
  <si>
    <t>No.</t>
  </si>
  <si>
    <t>Month</t>
  </si>
  <si>
    <t>CWIP</t>
  </si>
  <si>
    <t>Completed</t>
  </si>
  <si>
    <t>Construction</t>
  </si>
  <si>
    <t>Accumulated</t>
  </si>
  <si>
    <t>Depreciation</t>
  </si>
  <si>
    <t>Materials</t>
  </si>
  <si>
    <t>&amp; Supplies</t>
  </si>
  <si>
    <t>Cash</t>
  </si>
  <si>
    <t>Working</t>
  </si>
  <si>
    <t>Capital</t>
  </si>
  <si>
    <t>Applicable to</t>
  </si>
  <si>
    <t>Balance in A/P</t>
  </si>
  <si>
    <t>(c)</t>
  </si>
  <si>
    <t>Gas Operations</t>
  </si>
  <si>
    <t>13-Month Average Balance</t>
  </si>
  <si>
    <t>&amp; Amortization</t>
  </si>
  <si>
    <r>
      <t xml:space="preserve">Gas Operations </t>
    </r>
    <r>
      <rPr>
        <b/>
        <u/>
        <vertAlign val="superscript"/>
        <sz val="12"/>
        <rFont val="Arial"/>
        <family val="2"/>
      </rPr>
      <t>(3)</t>
    </r>
  </si>
  <si>
    <r>
      <t xml:space="preserve">Electric Operations </t>
    </r>
    <r>
      <rPr>
        <b/>
        <u/>
        <vertAlign val="superscript"/>
        <sz val="12"/>
        <rFont val="Arial"/>
        <family val="2"/>
      </rPr>
      <t>(3)</t>
    </r>
  </si>
  <si>
    <t>Electric Operations</t>
  </si>
  <si>
    <r>
      <t xml:space="preserve">in Service </t>
    </r>
    <r>
      <rPr>
        <vertAlign val="superscript"/>
        <sz val="12"/>
        <rFont val="Arial"/>
        <family val="2"/>
      </rPr>
      <t>(1)</t>
    </r>
  </si>
  <si>
    <r>
      <t xml:space="preserve">Not Classified </t>
    </r>
    <r>
      <rPr>
        <vertAlign val="superscript"/>
        <sz val="12"/>
        <rFont val="Arial"/>
        <family val="2"/>
      </rPr>
      <t>(2)</t>
    </r>
  </si>
  <si>
    <t>(Account No. 101)</t>
  </si>
  <si>
    <t>(Account No. 102)</t>
  </si>
  <si>
    <t>(Account No. 105)</t>
  </si>
  <si>
    <t>(Account No. 107)</t>
  </si>
  <si>
    <t>(Account No. 106)</t>
  </si>
  <si>
    <t>(Account No. 108)</t>
  </si>
  <si>
    <t>(Various Accounts)</t>
  </si>
  <si>
    <t>0154100</t>
  </si>
  <si>
    <t>0154200</t>
  </si>
  <si>
    <t>0154990</t>
  </si>
  <si>
    <t>0163110</t>
  </si>
  <si>
    <t>0163120</t>
  </si>
  <si>
    <t>(Account No. 131)</t>
  </si>
  <si>
    <t>(4)</t>
  </si>
  <si>
    <t>payable or to reasonably estimate the balances in accounts payable for the accounts requested.</t>
  </si>
  <si>
    <t>(1)</t>
  </si>
  <si>
    <t>Included with Plant in Service.</t>
  </si>
  <si>
    <t>(2)</t>
  </si>
  <si>
    <t>(3)</t>
  </si>
  <si>
    <t>N/A</t>
  </si>
  <si>
    <r>
      <t xml:space="preserve">Utility Plant </t>
    </r>
    <r>
      <rPr>
        <u/>
        <vertAlign val="superscript"/>
        <sz val="12"/>
        <rFont val="Arial"/>
        <family val="2"/>
      </rPr>
      <t>(4)</t>
    </r>
  </si>
  <si>
    <r>
      <t xml:space="preserve">Prepayments </t>
    </r>
    <r>
      <rPr>
        <u/>
        <vertAlign val="superscript"/>
        <sz val="12"/>
        <rFont val="Arial"/>
        <family val="2"/>
      </rPr>
      <t>(4)</t>
    </r>
  </si>
  <si>
    <t xml:space="preserve">CWIP </t>
  </si>
  <si>
    <t>Company records are not maintained in a manner to determine the amount applicable to accounts</t>
  </si>
  <si>
    <t>Includes ARO.</t>
  </si>
  <si>
    <t>January 2018</t>
  </si>
  <si>
    <t>November 2017</t>
  </si>
  <si>
    <t>Plant in Service includes Common allocated to Gas Operations and to Electric Operations.</t>
  </si>
  <si>
    <t>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</si>
</sst>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Times New Roman"/>
      <family val="1"/>
    </font>
    <font>
      <sz val="12"/>
      <name val="Courier"/>
      <family val="3"/>
    </font>
    <font>
      <sz val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b/>
      <u/>
      <vertAlign val="superscript"/>
      <sz val="12"/>
      <name val="Arial"/>
      <family val="2"/>
    </font>
    <font>
      <u/>
      <vertAlign val="superscript"/>
      <sz val="12"/>
      <name val="Arial"/>
      <family val="2"/>
    </font>
    <font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9" fillId="0" borderId="0"/>
  </cellStyleXfs>
  <cellXfs count="56">
    <xf numFmtId="0" fontId="0" fillId="0" borderId="0" xfId="0"/>
    <xf numFmtId="0" fontId="4" fillId="0" borderId="0" xfId="1" applyFont="1" applyFill="1" applyAlignment="1" applyProtection="1">
      <alignment horizontal="left"/>
    </xf>
    <xf numFmtId="0" fontId="5" fillId="0" borderId="0" xfId="1" applyFont="1" applyFill="1" applyProtection="1">
      <protection locked="0"/>
    </xf>
    <xf numFmtId="0" fontId="4" fillId="0" borderId="0" xfId="2" applyFont="1" applyFill="1"/>
    <xf numFmtId="0" fontId="4" fillId="0" borderId="0" xfId="1" applyFont="1" applyFill="1" applyProtection="1"/>
    <xf numFmtId="0" fontId="5" fillId="0" borderId="0" xfId="1" applyFont="1" applyFill="1" applyAlignment="1" applyProtection="1">
      <alignment horizontal="left"/>
    </xf>
    <xf numFmtId="0" fontId="4" fillId="0" borderId="0" xfId="1" applyFont="1" applyFill="1"/>
    <xf numFmtId="37" fontId="5" fillId="0" borderId="0" xfId="1" applyNumberFormat="1" applyFont="1" applyFill="1" applyProtection="1">
      <protection locked="0"/>
    </xf>
    <xf numFmtId="37" fontId="4" fillId="0" borderId="0" xfId="1" applyNumberFormat="1" applyFont="1" applyFill="1" applyProtection="1"/>
    <xf numFmtId="0" fontId="4" fillId="0" borderId="0" xfId="1" applyFont="1" applyFill="1" applyAlignment="1" applyProtection="1">
      <alignment horizontal="center"/>
    </xf>
    <xf numFmtId="37" fontId="5" fillId="0" borderId="0" xfId="1" applyNumberFormat="1" applyFont="1" applyFill="1" applyAlignment="1" applyProtection="1">
      <alignment horizontal="center"/>
      <protection locked="0"/>
    </xf>
    <xf numFmtId="0" fontId="6" fillId="0" borderId="0" xfId="1" applyFont="1" applyFill="1" applyAlignment="1" applyProtection="1">
      <alignment horizontal="center"/>
    </xf>
    <xf numFmtId="0" fontId="7" fillId="0" borderId="0" xfId="1" applyFont="1" applyFill="1"/>
    <xf numFmtId="17" fontId="4" fillId="0" borderId="0" xfId="1" quotePrefix="1" applyNumberFormat="1" applyFont="1" applyFill="1" applyAlignment="1">
      <alignment horizontal="left"/>
    </xf>
    <xf numFmtId="37" fontId="4" fillId="0" borderId="1" xfId="1" applyNumberFormat="1" applyFont="1" applyFill="1" applyBorder="1" applyProtection="1"/>
    <xf numFmtId="0" fontId="4" fillId="0" borderId="0" xfId="1" applyFont="1" applyFill="1" applyAlignment="1" applyProtection="1">
      <alignment horizontal="right"/>
    </xf>
    <xf numFmtId="37" fontId="4" fillId="0" borderId="2" xfId="1" applyNumberFormat="1" applyFont="1" applyFill="1" applyBorder="1" applyProtection="1"/>
    <xf numFmtId="0" fontId="8" fillId="0" borderId="0" xfId="1" applyFont="1" applyFill="1" applyProtection="1">
      <protection locked="0"/>
    </xf>
    <xf numFmtId="0" fontId="7" fillId="0" borderId="0" xfId="1" applyFont="1" applyFill="1" applyProtection="1">
      <protection locked="0"/>
    </xf>
    <xf numFmtId="37" fontId="4" fillId="0" borderId="0" xfId="1" applyNumberFormat="1" applyFont="1" applyFill="1" applyAlignment="1" applyProtection="1">
      <alignment horizontal="center"/>
    </xf>
    <xf numFmtId="37" fontId="4" fillId="0" borderId="0" xfId="1" applyNumberFormat="1" applyFont="1" applyFill="1" applyAlignment="1" applyProtection="1">
      <alignment horizontal="right"/>
    </xf>
    <xf numFmtId="37" fontId="5" fillId="0" borderId="0" xfId="2" applyNumberFormat="1" applyFont="1" applyFill="1" applyProtection="1">
      <protection locked="0"/>
    </xf>
    <xf numFmtId="37" fontId="0" fillId="0" borderId="0" xfId="0" applyNumberFormat="1"/>
    <xf numFmtId="0" fontId="4" fillId="0" borderId="0" xfId="1" applyFont="1" applyFill="1" applyBorder="1" applyAlignment="1" applyProtection="1">
      <alignment horizontal="center"/>
    </xf>
    <xf numFmtId="37" fontId="5" fillId="0" borderId="0" xfId="1" applyNumberFormat="1" applyFont="1" applyFill="1" applyBorder="1" applyProtection="1">
      <protection locked="0"/>
    </xf>
    <xf numFmtId="37" fontId="4" fillId="0" borderId="0" xfId="1" applyNumberFormat="1" applyFont="1" applyFill="1" applyBorder="1" applyProtection="1"/>
    <xf numFmtId="0" fontId="4" fillId="0" borderId="0" xfId="1" applyFont="1" applyFill="1" applyBorder="1" applyAlignment="1" applyProtection="1">
      <alignment horizontal="right"/>
    </xf>
    <xf numFmtId="10" fontId="4" fillId="0" borderId="0" xfId="2" applyNumberFormat="1" applyFont="1" applyFill="1" applyBorder="1" applyProtection="1">
      <protection locked="0"/>
    </xf>
    <xf numFmtId="37" fontId="4" fillId="0" borderId="0" xfId="1" applyNumberFormat="1" applyFont="1" applyFill="1" applyBorder="1" applyAlignment="1" applyProtection="1">
      <alignment horizontal="center"/>
    </xf>
    <xf numFmtId="37" fontId="4" fillId="0" borderId="0" xfId="1" applyNumberFormat="1" applyFont="1" applyFill="1" applyBorder="1" applyAlignment="1" applyProtection="1">
      <alignment horizontal="right"/>
    </xf>
    <xf numFmtId="49" fontId="4" fillId="0" borderId="0" xfId="1" applyNumberFormat="1" applyFont="1" applyFill="1" applyAlignment="1" applyProtection="1">
      <alignment horizontal="center"/>
    </xf>
    <xf numFmtId="49" fontId="4" fillId="0" borderId="0" xfId="1" applyNumberFormat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 applyProtection="1">
      <alignment horizontal="left" indent="1"/>
      <protection locked="0"/>
    </xf>
    <xf numFmtId="0" fontId="10" fillId="0" borderId="0" xfId="1" applyFont="1" applyFill="1" applyAlignment="1" applyProtection="1">
      <alignment horizontal="left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2" applyFont="1" applyFill="1" applyAlignment="1">
      <alignment horizontal="center"/>
    </xf>
    <xf numFmtId="37" fontId="4" fillId="0" borderId="0" xfId="1" applyNumberFormat="1" applyFont="1" applyFill="1" applyAlignment="1" applyProtection="1">
      <alignment horizontal="center"/>
      <protection locked="0"/>
    </xf>
    <xf numFmtId="37" fontId="6" fillId="0" borderId="0" xfId="1" applyNumberFormat="1" applyFont="1" applyFill="1" applyAlignment="1" applyProtection="1">
      <alignment horizontal="center"/>
    </xf>
    <xf numFmtId="49" fontId="9" fillId="0" borderId="0" xfId="0" applyNumberFormat="1" applyFont="1" applyFill="1"/>
    <xf numFmtId="37" fontId="0" fillId="0" borderId="0" xfId="0" applyNumberFormat="1" applyFill="1"/>
    <xf numFmtId="0" fontId="4" fillId="0" borderId="0" xfId="0" applyFont="1" applyFill="1" applyAlignment="1">
      <alignment horizontal="left" indent="1"/>
    </xf>
    <xf numFmtId="0" fontId="4" fillId="0" borderId="0" xfId="0" applyFont="1" applyFill="1"/>
    <xf numFmtId="37" fontId="5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1" applyFont="1" applyFill="1" applyBorder="1" applyAlignment="1" applyProtection="1">
      <alignment horizontal="left"/>
    </xf>
    <xf numFmtId="37" fontId="4" fillId="0" borderId="0" xfId="1" applyNumberFormat="1" applyFont="1" applyFill="1"/>
    <xf numFmtId="37" fontId="5" fillId="0" borderId="0" xfId="1" quotePrefix="1" applyNumberFormat="1" applyFont="1" applyFill="1" applyProtection="1">
      <protection locked="0"/>
    </xf>
    <xf numFmtId="0" fontId="6" fillId="0" borderId="0" xfId="1" quotePrefix="1" applyFont="1" applyFill="1" applyAlignment="1" applyProtection="1">
      <alignment horizontal="center"/>
    </xf>
    <xf numFmtId="0" fontId="10" fillId="0" borderId="0" xfId="1" quotePrefix="1" applyFont="1" applyFill="1" applyAlignment="1" applyProtection="1">
      <alignment horizontal="left"/>
    </xf>
    <xf numFmtId="0" fontId="4" fillId="0" borderId="0" xfId="0" applyFont="1" applyFill="1" applyAlignment="1">
      <alignment horizontal="left"/>
    </xf>
    <xf numFmtId="37" fontId="4" fillId="0" borderId="0" xfId="1" applyNumberFormat="1" applyFont="1" applyFill="1" applyAlignment="1" applyProtection="1">
      <alignment horizontal="right"/>
      <protection locked="0"/>
    </xf>
    <xf numFmtId="37" fontId="13" fillId="0" borderId="0" xfId="1" applyNumberFormat="1" applyFont="1" applyFill="1" applyAlignment="1" applyProtection="1">
      <alignment horizontal="right"/>
      <protection locked="0"/>
    </xf>
    <xf numFmtId="37" fontId="13" fillId="0" borderId="0" xfId="1" applyNumberFormat="1" applyFont="1" applyFill="1" applyAlignment="1" applyProtection="1">
      <alignment horizontal="center"/>
      <protection locked="0"/>
    </xf>
    <xf numFmtId="37" fontId="13" fillId="0" borderId="0" xfId="1" applyNumberFormat="1" applyFont="1" applyFill="1" applyProtection="1">
      <protection locked="0"/>
    </xf>
    <xf numFmtId="37" fontId="13" fillId="0" borderId="0" xfId="1" applyNumberFormat="1" applyFont="1" applyFill="1" applyAlignment="1" applyProtection="1">
      <alignment horizontal="right"/>
    </xf>
  </cellXfs>
  <cellStyles count="4">
    <cellStyle name="Normal" xfId="0" builtinId="0"/>
    <cellStyle name="Normal 2" xfId="3"/>
    <cellStyle name="Normal_KPSC GAS SFRs-Forward Looking" xfId="1"/>
    <cellStyle name="Normal_WPB-5's" xfId="2"/>
  </cellStyles>
  <dxfs count="0"/>
  <tableStyles count="0" defaultTableStyle="TableStyleMedium9" defaultPivotStyle="PivotStyleLight16"/>
  <colors>
    <mruColors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10"/>
  <sheetViews>
    <sheetView tabSelected="1" view="pageLayout" topLeftCell="C1" zoomScale="70" zoomScaleNormal="75" zoomScalePageLayoutView="70" workbookViewId="0">
      <selection activeCell="G29" sqref="G29"/>
    </sheetView>
  </sheetViews>
  <sheetFormatPr defaultColWidth="9.140625" defaultRowHeight="12.75" x14ac:dyDescent="0.2"/>
  <cols>
    <col min="1" max="1" width="8.7109375" style="35" customWidth="1"/>
    <col min="2" max="2" width="3.28515625" style="35" customWidth="1"/>
    <col min="3" max="3" width="27.42578125" style="35" customWidth="1"/>
    <col min="4" max="4" width="1.85546875" style="35" customWidth="1"/>
    <col min="5" max="5" width="21.140625" style="35" bestFit="1" customWidth="1"/>
    <col min="6" max="6" width="18.5703125" style="35" customWidth="1"/>
    <col min="7" max="12" width="20" style="35" customWidth="1"/>
    <col min="13" max="13" width="15.28515625" style="35" customWidth="1"/>
    <col min="14" max="14" width="18" style="35" bestFit="1" customWidth="1"/>
    <col min="15" max="15" width="17.42578125" style="35" customWidth="1"/>
    <col min="16" max="61" width="16.85546875" style="35" customWidth="1"/>
    <col min="62" max="16384" width="9.140625" style="35"/>
  </cols>
  <sheetData>
    <row r="1" spans="1:15" s="36" customFormat="1" ht="15" x14ac:dyDescent="0.2">
      <c r="A1" s="32"/>
      <c r="B1" s="32"/>
      <c r="C1" s="32"/>
      <c r="D1" s="32"/>
      <c r="E1" s="10"/>
      <c r="F1" s="37" t="s">
        <v>18</v>
      </c>
      <c r="G1" s="37" t="s">
        <v>29</v>
      </c>
      <c r="H1" s="37" t="s">
        <v>36</v>
      </c>
      <c r="I1" s="37"/>
      <c r="J1" s="37" t="s">
        <v>38</v>
      </c>
      <c r="L1" s="36" t="s">
        <v>42</v>
      </c>
    </row>
    <row r="2" spans="1:15" s="36" customFormat="1" ht="15" x14ac:dyDescent="0.2">
      <c r="D2" s="32"/>
      <c r="E2" s="37" t="s">
        <v>18</v>
      </c>
      <c r="F2" s="37" t="s">
        <v>19</v>
      </c>
      <c r="G2" s="38" t="s">
        <v>30</v>
      </c>
      <c r="H2" s="38" t="s">
        <v>37</v>
      </c>
      <c r="I2" s="38"/>
      <c r="J2" s="38" t="s">
        <v>39</v>
      </c>
      <c r="K2" s="38" t="s">
        <v>40</v>
      </c>
      <c r="L2" s="38" t="s">
        <v>43</v>
      </c>
      <c r="M2" s="36" t="s">
        <v>46</v>
      </c>
      <c r="N2" s="36" t="s">
        <v>46</v>
      </c>
      <c r="O2" s="36" t="s">
        <v>46</v>
      </c>
    </row>
    <row r="3" spans="1:15" ht="18" x14ac:dyDescent="0.2">
      <c r="A3" s="9" t="s">
        <v>32</v>
      </c>
      <c r="B3" s="9"/>
      <c r="C3" s="32"/>
      <c r="D3" s="6"/>
      <c r="E3" s="19" t="s">
        <v>54</v>
      </c>
      <c r="F3" s="38" t="s">
        <v>17</v>
      </c>
      <c r="G3" s="9" t="s">
        <v>31</v>
      </c>
      <c r="H3" s="9" t="s">
        <v>55</v>
      </c>
      <c r="I3" s="9" t="s">
        <v>35</v>
      </c>
      <c r="J3" s="9" t="s">
        <v>50</v>
      </c>
      <c r="K3" s="9" t="s">
        <v>41</v>
      </c>
      <c r="L3" s="38" t="s">
        <v>44</v>
      </c>
      <c r="M3" s="36" t="s">
        <v>45</v>
      </c>
      <c r="N3" s="36" t="s">
        <v>45</v>
      </c>
      <c r="O3" s="36" t="s">
        <v>45</v>
      </c>
    </row>
    <row r="4" spans="1:15" ht="18" x14ac:dyDescent="0.2">
      <c r="A4" s="11" t="s">
        <v>33</v>
      </c>
      <c r="B4" s="11"/>
      <c r="C4" s="11" t="s">
        <v>34</v>
      </c>
      <c r="D4" s="6"/>
      <c r="E4" s="39" t="s">
        <v>56</v>
      </c>
      <c r="F4" s="39" t="s">
        <v>57</v>
      </c>
      <c r="G4" s="39" t="s">
        <v>58</v>
      </c>
      <c r="H4" s="39" t="s">
        <v>60</v>
      </c>
      <c r="I4" s="39" t="s">
        <v>59</v>
      </c>
      <c r="J4" s="39" t="s">
        <v>61</v>
      </c>
      <c r="K4" s="39" t="s">
        <v>62</v>
      </c>
      <c r="L4" s="39" t="s">
        <v>68</v>
      </c>
      <c r="M4" s="11" t="s">
        <v>76</v>
      </c>
      <c r="N4" s="11" t="s">
        <v>78</v>
      </c>
      <c r="O4" s="11" t="s">
        <v>77</v>
      </c>
    </row>
    <row r="5" spans="1:15" s="40" customFormat="1" ht="15" x14ac:dyDescent="0.2">
      <c r="A5" s="30"/>
      <c r="B5" s="30"/>
      <c r="C5" s="30"/>
      <c r="D5" s="31"/>
      <c r="E5" s="30" t="s">
        <v>20</v>
      </c>
      <c r="F5" s="30" t="s">
        <v>21</v>
      </c>
      <c r="G5" s="19" t="s">
        <v>47</v>
      </c>
      <c r="H5" s="30" t="s">
        <v>22</v>
      </c>
      <c r="I5" s="30" t="s">
        <v>23</v>
      </c>
      <c r="J5" s="30" t="s">
        <v>24</v>
      </c>
      <c r="K5" s="30" t="s">
        <v>25</v>
      </c>
      <c r="L5" s="30" t="s">
        <v>26</v>
      </c>
      <c r="M5" s="30" t="s">
        <v>15</v>
      </c>
      <c r="N5" s="30" t="s">
        <v>27</v>
      </c>
      <c r="O5" s="30" t="s">
        <v>28</v>
      </c>
    </row>
    <row r="6" spans="1:15" ht="15.75" x14ac:dyDescent="0.25">
      <c r="A6" s="9">
        <v>1</v>
      </c>
      <c r="B6" s="9"/>
      <c r="C6" s="12" t="s">
        <v>1</v>
      </c>
      <c r="D6" s="6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" x14ac:dyDescent="0.2">
      <c r="A7" s="9">
        <v>2</v>
      </c>
      <c r="C7" s="47" t="s">
        <v>82</v>
      </c>
      <c r="D7" s="46"/>
      <c r="E7" s="51">
        <f>E25+E43</f>
        <v>1895144446.7100005</v>
      </c>
      <c r="F7" s="51">
        <f t="shared" ref="F7:L7" si="0">F25+F43</f>
        <v>0</v>
      </c>
      <c r="G7" s="51">
        <f t="shared" si="0"/>
        <v>44415.69</v>
      </c>
      <c r="H7" s="51">
        <f t="shared" si="0"/>
        <v>235187799.79000008</v>
      </c>
      <c r="I7" s="51">
        <f t="shared" si="0"/>
        <v>134963379.46599999</v>
      </c>
      <c r="J7" s="51">
        <f t="shared" si="0"/>
        <v>985200454.87000072</v>
      </c>
      <c r="K7" s="51">
        <f t="shared" si="0"/>
        <v>18575874.509999998</v>
      </c>
      <c r="L7" s="51">
        <f t="shared" si="0"/>
        <v>4533830.0500003817</v>
      </c>
      <c r="M7" s="53" t="s">
        <v>75</v>
      </c>
      <c r="N7" s="51">
        <f>N25+N43</f>
        <v>16923433</v>
      </c>
      <c r="O7" s="53" t="s">
        <v>75</v>
      </c>
    </row>
    <row r="8" spans="1:15" ht="15" x14ac:dyDescent="0.2">
      <c r="A8" s="9">
        <v>3</v>
      </c>
      <c r="B8" s="9"/>
      <c r="C8" s="47" t="s">
        <v>4</v>
      </c>
      <c r="D8" s="46"/>
      <c r="E8" s="51">
        <f t="shared" ref="E8:L19" si="1">E26+E44</f>
        <v>1896281600.5500007</v>
      </c>
      <c r="F8" s="51">
        <f t="shared" si="1"/>
        <v>0</v>
      </c>
      <c r="G8" s="51">
        <f t="shared" si="1"/>
        <v>69804.77</v>
      </c>
      <c r="H8" s="51">
        <f t="shared" si="1"/>
        <v>294392054.99000001</v>
      </c>
      <c r="I8" s="51">
        <f t="shared" si="1"/>
        <v>109390336.83600003</v>
      </c>
      <c r="J8" s="51">
        <f t="shared" si="1"/>
        <v>988067521.95000076</v>
      </c>
      <c r="K8" s="51">
        <f t="shared" si="1"/>
        <v>18565962.600000001</v>
      </c>
      <c r="L8" s="51">
        <f t="shared" si="1"/>
        <v>1687145.8500004024</v>
      </c>
      <c r="M8" s="53" t="s">
        <v>75</v>
      </c>
      <c r="N8" s="51">
        <f t="shared" ref="N8:N19" si="2">N26+N44</f>
        <v>18415865.739999998</v>
      </c>
      <c r="O8" s="53" t="s">
        <v>75</v>
      </c>
    </row>
    <row r="9" spans="1:15" ht="15" x14ac:dyDescent="0.2">
      <c r="A9" s="9">
        <v>4</v>
      </c>
      <c r="B9" s="9"/>
      <c r="C9" s="7" t="s">
        <v>81</v>
      </c>
      <c r="D9" s="46"/>
      <c r="E9" s="51">
        <f t="shared" si="1"/>
        <v>1895194411.8700008</v>
      </c>
      <c r="F9" s="51">
        <f t="shared" si="1"/>
        <v>0</v>
      </c>
      <c r="G9" s="51">
        <f t="shared" si="1"/>
        <v>71024.260000000009</v>
      </c>
      <c r="H9" s="51">
        <f t="shared" si="1"/>
        <v>306299820.29999995</v>
      </c>
      <c r="I9" s="51">
        <f t="shared" si="1"/>
        <v>114442458.64600003</v>
      </c>
      <c r="J9" s="51">
        <f t="shared" si="1"/>
        <v>990236733.57000053</v>
      </c>
      <c r="K9" s="51">
        <f t="shared" si="1"/>
        <v>18598899.449999999</v>
      </c>
      <c r="L9" s="51">
        <f t="shared" si="1"/>
        <v>8266823.0999999801</v>
      </c>
      <c r="M9" s="53" t="s">
        <v>75</v>
      </c>
      <c r="N9" s="51">
        <f t="shared" si="2"/>
        <v>12289578.49</v>
      </c>
      <c r="O9" s="53" t="s">
        <v>75</v>
      </c>
    </row>
    <row r="10" spans="1:15" ht="15" x14ac:dyDescent="0.2">
      <c r="A10" s="9">
        <v>5</v>
      </c>
      <c r="B10" s="9"/>
      <c r="C10" s="7" t="s">
        <v>5</v>
      </c>
      <c r="D10" s="46"/>
      <c r="E10" s="51">
        <f t="shared" si="1"/>
        <v>1893005954.7000008</v>
      </c>
      <c r="F10" s="51">
        <f t="shared" si="1"/>
        <v>0</v>
      </c>
      <c r="G10" s="51">
        <f t="shared" si="1"/>
        <v>73822.75</v>
      </c>
      <c r="H10" s="51">
        <f t="shared" si="1"/>
        <v>312770663.09000003</v>
      </c>
      <c r="I10" s="51">
        <f t="shared" si="1"/>
        <v>126468257.66800001</v>
      </c>
      <c r="J10" s="51">
        <f t="shared" si="1"/>
        <v>991551987.3300004</v>
      </c>
      <c r="K10" s="51">
        <f t="shared" si="1"/>
        <v>18678938.819999997</v>
      </c>
      <c r="L10" s="51">
        <f t="shared" si="1"/>
        <v>9337400.4899997711</v>
      </c>
      <c r="M10" s="53" t="s">
        <v>75</v>
      </c>
      <c r="N10" s="51">
        <f t="shared" si="2"/>
        <v>13506793.460000001</v>
      </c>
      <c r="O10" s="53" t="s">
        <v>75</v>
      </c>
    </row>
    <row r="11" spans="1:15" ht="15" x14ac:dyDescent="0.2">
      <c r="A11" s="9">
        <v>6</v>
      </c>
      <c r="B11" s="9"/>
      <c r="C11" s="7" t="s">
        <v>6</v>
      </c>
      <c r="D11" s="46"/>
      <c r="E11" s="51">
        <f t="shared" si="1"/>
        <v>1894610489.1700008</v>
      </c>
      <c r="F11" s="51">
        <f t="shared" si="1"/>
        <v>0</v>
      </c>
      <c r="G11" s="51">
        <f t="shared" si="1"/>
        <v>95092.27</v>
      </c>
      <c r="H11" s="51">
        <f t="shared" si="1"/>
        <v>318293889.57000005</v>
      </c>
      <c r="I11" s="51">
        <f t="shared" si="1"/>
        <v>152540946.34800005</v>
      </c>
      <c r="J11" s="51">
        <f t="shared" si="1"/>
        <v>994151973.83000052</v>
      </c>
      <c r="K11" s="51">
        <f t="shared" si="1"/>
        <v>18697713.090000007</v>
      </c>
      <c r="L11" s="51">
        <f t="shared" si="1"/>
        <v>8209479.2199999625</v>
      </c>
      <c r="M11" s="53" t="s">
        <v>75</v>
      </c>
      <c r="N11" s="51">
        <f t="shared" si="2"/>
        <v>21061222.290000003</v>
      </c>
      <c r="O11" s="53" t="s">
        <v>75</v>
      </c>
    </row>
    <row r="12" spans="1:15" ht="15" x14ac:dyDescent="0.2">
      <c r="A12" s="9">
        <v>7</v>
      </c>
      <c r="B12" s="9"/>
      <c r="C12" s="7" t="s">
        <v>7</v>
      </c>
      <c r="D12" s="46"/>
      <c r="E12" s="51">
        <f t="shared" si="1"/>
        <v>1891633163.9600008</v>
      </c>
      <c r="F12" s="51">
        <f t="shared" si="1"/>
        <v>0</v>
      </c>
      <c r="G12" s="51">
        <f t="shared" si="1"/>
        <v>118147.57</v>
      </c>
      <c r="H12" s="51">
        <f t="shared" si="1"/>
        <v>328755456.42000002</v>
      </c>
      <c r="I12" s="51">
        <f t="shared" si="1"/>
        <v>171421297.31199995</v>
      </c>
      <c r="J12" s="51">
        <f t="shared" si="1"/>
        <v>992076137.02000046</v>
      </c>
      <c r="K12" s="51">
        <f t="shared" si="1"/>
        <v>18178033.399999995</v>
      </c>
      <c r="L12" s="51">
        <f t="shared" si="1"/>
        <v>6682176.4500001902</v>
      </c>
      <c r="M12" s="53" t="s">
        <v>75</v>
      </c>
      <c r="N12" s="51">
        <f t="shared" si="2"/>
        <v>13444408.920000002</v>
      </c>
      <c r="O12" s="53" t="s">
        <v>75</v>
      </c>
    </row>
    <row r="13" spans="1:15" ht="15" x14ac:dyDescent="0.2">
      <c r="A13" s="9">
        <v>8</v>
      </c>
      <c r="B13" s="9"/>
      <c r="C13" s="7" t="s">
        <v>8</v>
      </c>
      <c r="D13" s="46"/>
      <c r="E13" s="51">
        <f t="shared" si="1"/>
        <v>1890913979.8800006</v>
      </c>
      <c r="F13" s="51">
        <f t="shared" si="1"/>
        <v>0</v>
      </c>
      <c r="G13" s="51">
        <f t="shared" si="1"/>
        <v>136301.96</v>
      </c>
      <c r="H13" s="51">
        <f t="shared" si="1"/>
        <v>359696093.10000002</v>
      </c>
      <c r="I13" s="51">
        <f t="shared" si="1"/>
        <v>156532293.26199999</v>
      </c>
      <c r="J13" s="51">
        <f t="shared" si="1"/>
        <v>988989732.42000067</v>
      </c>
      <c r="K13" s="51">
        <f t="shared" si="1"/>
        <v>17629133.150000002</v>
      </c>
      <c r="L13" s="51">
        <f t="shared" si="1"/>
        <v>7275763.9400009345</v>
      </c>
      <c r="M13" s="53" t="s">
        <v>75</v>
      </c>
      <c r="N13" s="51">
        <f t="shared" si="2"/>
        <v>12420340.149999999</v>
      </c>
      <c r="O13" s="53" t="s">
        <v>75</v>
      </c>
    </row>
    <row r="14" spans="1:15" ht="15" x14ac:dyDescent="0.2">
      <c r="A14" s="9">
        <v>9</v>
      </c>
      <c r="B14" s="9"/>
      <c r="C14" s="7" t="s">
        <v>9</v>
      </c>
      <c r="D14" s="46"/>
      <c r="E14" s="51">
        <f t="shared" si="1"/>
        <v>1861982904.0900011</v>
      </c>
      <c r="F14" s="51">
        <f t="shared" si="1"/>
        <v>0</v>
      </c>
      <c r="G14" s="51">
        <f t="shared" si="1"/>
        <v>141756.04</v>
      </c>
      <c r="H14" s="51">
        <f t="shared" si="1"/>
        <v>463350858.25999999</v>
      </c>
      <c r="I14" s="51">
        <f t="shared" si="1"/>
        <v>80001772.432000026</v>
      </c>
      <c r="J14" s="51">
        <f t="shared" si="1"/>
        <v>958478109.54000115</v>
      </c>
      <c r="K14" s="51">
        <f t="shared" si="1"/>
        <v>18179953.549999993</v>
      </c>
      <c r="L14" s="51">
        <f t="shared" si="1"/>
        <v>1269721.8600001736</v>
      </c>
      <c r="M14" s="53" t="s">
        <v>75</v>
      </c>
      <c r="N14" s="51">
        <f t="shared" si="2"/>
        <v>16510937.149999999</v>
      </c>
      <c r="O14" s="53" t="s">
        <v>75</v>
      </c>
    </row>
    <row r="15" spans="1:15" ht="15" x14ac:dyDescent="0.2">
      <c r="A15" s="9">
        <v>10</v>
      </c>
      <c r="B15" s="9"/>
      <c r="C15" s="7" t="s">
        <v>10</v>
      </c>
      <c r="D15" s="46"/>
      <c r="E15" s="51">
        <f t="shared" si="1"/>
        <v>1859945239.3600011</v>
      </c>
      <c r="F15" s="51">
        <f t="shared" si="1"/>
        <v>0</v>
      </c>
      <c r="G15" s="51">
        <f t="shared" si="1"/>
        <v>145469.22</v>
      </c>
      <c r="H15" s="51">
        <f t="shared" si="1"/>
        <v>476114997.89999998</v>
      </c>
      <c r="I15" s="51">
        <f t="shared" si="1"/>
        <v>76464553.712000042</v>
      </c>
      <c r="J15" s="51">
        <f t="shared" si="1"/>
        <v>959943721.11000061</v>
      </c>
      <c r="K15" s="51">
        <f t="shared" si="1"/>
        <v>18350917.589999996</v>
      </c>
      <c r="L15" s="51">
        <f t="shared" si="1"/>
        <v>8908001.7200000547</v>
      </c>
      <c r="M15" s="53" t="s">
        <v>75</v>
      </c>
      <c r="N15" s="51">
        <f t="shared" si="2"/>
        <v>9808995.6400000006</v>
      </c>
      <c r="O15" s="53" t="s">
        <v>75</v>
      </c>
    </row>
    <row r="16" spans="1:15" ht="15" x14ac:dyDescent="0.2">
      <c r="A16" s="9">
        <v>11</v>
      </c>
      <c r="B16" s="9"/>
      <c r="C16" s="7" t="s">
        <v>11</v>
      </c>
      <c r="D16" s="46"/>
      <c r="E16" s="51">
        <f t="shared" si="1"/>
        <v>1857539345.3700008</v>
      </c>
      <c r="F16" s="51">
        <f t="shared" si="1"/>
        <v>0</v>
      </c>
      <c r="G16" s="51">
        <f t="shared" si="1"/>
        <v>149391.54999999999</v>
      </c>
      <c r="H16" s="51">
        <f t="shared" si="1"/>
        <v>487137020.07999992</v>
      </c>
      <c r="I16" s="51">
        <f t="shared" si="1"/>
        <v>92320702.442999989</v>
      </c>
      <c r="J16" s="51">
        <f t="shared" si="1"/>
        <v>960633179.61000085</v>
      </c>
      <c r="K16" s="51">
        <f t="shared" si="1"/>
        <v>18624291.870000005</v>
      </c>
      <c r="L16" s="51">
        <f t="shared" si="1"/>
        <v>8377781.9400002649</v>
      </c>
      <c r="M16" s="53" t="s">
        <v>75</v>
      </c>
      <c r="N16" s="51">
        <f t="shared" si="2"/>
        <v>7062466.1500000004</v>
      </c>
      <c r="O16" s="53" t="s">
        <v>75</v>
      </c>
    </row>
    <row r="17" spans="1:15" ht="15" x14ac:dyDescent="0.2">
      <c r="A17" s="9">
        <v>12</v>
      </c>
      <c r="B17" s="9"/>
      <c r="C17" s="7" t="s">
        <v>12</v>
      </c>
      <c r="D17" s="46"/>
      <c r="E17" s="51">
        <f t="shared" si="1"/>
        <v>1851147370.5900009</v>
      </c>
      <c r="F17" s="51">
        <f t="shared" si="1"/>
        <v>0</v>
      </c>
      <c r="G17" s="51">
        <f t="shared" si="1"/>
        <v>172144.05000000002</v>
      </c>
      <c r="H17" s="51">
        <f t="shared" si="1"/>
        <v>497341624.06000006</v>
      </c>
      <c r="I17" s="51">
        <f t="shared" si="1"/>
        <v>103966029.12799999</v>
      </c>
      <c r="J17" s="51">
        <f t="shared" si="1"/>
        <v>946903938.14000094</v>
      </c>
      <c r="K17" s="51">
        <f t="shared" si="1"/>
        <v>19160659.920000002</v>
      </c>
      <c r="L17" s="51">
        <f t="shared" si="1"/>
        <v>3063978.710000095</v>
      </c>
      <c r="M17" s="53" t="s">
        <v>75</v>
      </c>
      <c r="N17" s="51">
        <f t="shared" si="2"/>
        <v>15346955.390000001</v>
      </c>
      <c r="O17" s="53" t="s">
        <v>75</v>
      </c>
    </row>
    <row r="18" spans="1:15" ht="15" x14ac:dyDescent="0.2">
      <c r="A18" s="9">
        <v>13</v>
      </c>
      <c r="B18" s="9"/>
      <c r="C18" s="7" t="s">
        <v>2</v>
      </c>
      <c r="D18" s="46"/>
      <c r="E18" s="51">
        <f t="shared" si="1"/>
        <v>1849407802.0500009</v>
      </c>
      <c r="F18" s="51">
        <f t="shared" si="1"/>
        <v>0</v>
      </c>
      <c r="G18" s="51">
        <f t="shared" si="1"/>
        <v>176710.96000000002</v>
      </c>
      <c r="H18" s="51">
        <f t="shared" si="1"/>
        <v>508403664.32999992</v>
      </c>
      <c r="I18" s="51">
        <f t="shared" si="1"/>
        <v>116293276.05999997</v>
      </c>
      <c r="J18" s="51">
        <f t="shared" si="1"/>
        <v>945084760.09000039</v>
      </c>
      <c r="K18" s="51">
        <f t="shared" si="1"/>
        <v>18894003.349999998</v>
      </c>
      <c r="L18" s="51">
        <f t="shared" si="1"/>
        <v>7338833.9599996544</v>
      </c>
      <c r="M18" s="53" t="s">
        <v>75</v>
      </c>
      <c r="N18" s="51">
        <f t="shared" si="2"/>
        <v>10181617.07</v>
      </c>
      <c r="O18" s="53" t="s">
        <v>75</v>
      </c>
    </row>
    <row r="19" spans="1:15" ht="15" x14ac:dyDescent="0.2">
      <c r="A19" s="9">
        <v>14</v>
      </c>
      <c r="B19" s="9"/>
      <c r="C19" s="7" t="s">
        <v>3</v>
      </c>
      <c r="D19" s="46"/>
      <c r="E19" s="51">
        <f t="shared" si="1"/>
        <v>1847282052.1400008</v>
      </c>
      <c r="F19" s="51">
        <f t="shared" si="1"/>
        <v>0</v>
      </c>
      <c r="G19" s="51">
        <f t="shared" si="1"/>
        <v>181985.03</v>
      </c>
      <c r="H19" s="51">
        <f t="shared" si="1"/>
        <v>534608030.58999979</v>
      </c>
      <c r="I19" s="51">
        <f t="shared" si="1"/>
        <v>113416925.34899998</v>
      </c>
      <c r="J19" s="51">
        <f t="shared" si="1"/>
        <v>945745146.54000032</v>
      </c>
      <c r="K19" s="51">
        <f t="shared" si="1"/>
        <v>19013008.840000004</v>
      </c>
      <c r="L19" s="51">
        <f t="shared" si="1"/>
        <v>5076690.1299998071</v>
      </c>
      <c r="M19" s="53" t="s">
        <v>75</v>
      </c>
      <c r="N19" s="51">
        <f t="shared" si="2"/>
        <v>7763132.9199999999</v>
      </c>
      <c r="O19" s="53" t="s">
        <v>75</v>
      </c>
    </row>
    <row r="20" spans="1:15" ht="15.75" thickBot="1" x14ac:dyDescent="0.25">
      <c r="A20" s="9">
        <v>15</v>
      </c>
      <c r="B20" s="9"/>
      <c r="C20" s="9" t="s">
        <v>13</v>
      </c>
      <c r="D20" s="6"/>
      <c r="E20" s="14">
        <f t="shared" ref="E20:K20" si="3">SUM(E7:E19)</f>
        <v>24384088760.44001</v>
      </c>
      <c r="F20" s="14">
        <f t="shared" ref="F20:I20" si="4">SUM(F7:F19)</f>
        <v>0</v>
      </c>
      <c r="G20" s="14">
        <f t="shared" si="4"/>
        <v>1576066.12</v>
      </c>
      <c r="H20" s="14">
        <f t="shared" si="4"/>
        <v>5122351972.4800005</v>
      </c>
      <c r="I20" s="14">
        <f t="shared" si="4"/>
        <v>1548222228.6620002</v>
      </c>
      <c r="J20" s="14">
        <f>SUM(J7:J19)</f>
        <v>12647063396.02001</v>
      </c>
      <c r="K20" s="14">
        <f t="shared" si="3"/>
        <v>241147390.13999999</v>
      </c>
      <c r="L20" s="14">
        <f>SUM(L7:L19)</f>
        <v>80027627.420001671</v>
      </c>
      <c r="M20" s="15"/>
      <c r="N20" s="14">
        <f>SUM(N7:N19)</f>
        <v>174735746.37000003</v>
      </c>
      <c r="O20" s="15"/>
    </row>
    <row r="21" spans="1:15" ht="15.75" thickTop="1" x14ac:dyDescent="0.2">
      <c r="A21" s="9">
        <v>16</v>
      </c>
      <c r="B21" s="9"/>
      <c r="C21" s="6"/>
      <c r="D21" s="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5.75" thickBot="1" x14ac:dyDescent="0.25">
      <c r="A22" s="9">
        <v>17</v>
      </c>
      <c r="B22" s="9"/>
      <c r="C22" s="1" t="s">
        <v>49</v>
      </c>
      <c r="D22" s="6"/>
      <c r="E22" s="16">
        <f t="shared" ref="E22:K22" si="5">E20/13</f>
        <v>1875699135.4184623</v>
      </c>
      <c r="F22" s="16">
        <f t="shared" ref="F22:J22" si="6">F20/13</f>
        <v>0</v>
      </c>
      <c r="G22" s="16">
        <f t="shared" si="6"/>
        <v>121235.8553846154</v>
      </c>
      <c r="H22" s="16">
        <f t="shared" si="6"/>
        <v>394027074.80615389</v>
      </c>
      <c r="I22" s="16">
        <f t="shared" si="6"/>
        <v>119094017.58938463</v>
      </c>
      <c r="J22" s="16">
        <f t="shared" si="6"/>
        <v>972851030.46307766</v>
      </c>
      <c r="K22" s="16">
        <f t="shared" si="5"/>
        <v>18549799.241538461</v>
      </c>
      <c r="L22" s="16">
        <f>L20/13</f>
        <v>6155971.3400001284</v>
      </c>
      <c r="M22" s="15"/>
      <c r="N22" s="16">
        <f>N20/13</f>
        <v>13441211.259230772</v>
      </c>
      <c r="O22" s="15"/>
    </row>
    <row r="23" spans="1:15" ht="15.75" thickTop="1" x14ac:dyDescent="0.2">
      <c r="A23" s="9">
        <v>18</v>
      </c>
      <c r="B23" s="9"/>
      <c r="C23" s="2"/>
      <c r="D23" s="2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8.75" x14ac:dyDescent="0.25">
      <c r="A24" s="9">
        <v>19</v>
      </c>
      <c r="B24" s="9"/>
      <c r="C24" s="18" t="s">
        <v>51</v>
      </c>
      <c r="D24" s="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5" x14ac:dyDescent="0.2">
      <c r="A25" s="9">
        <v>20</v>
      </c>
      <c r="B25" s="9"/>
      <c r="C25" s="13" t="str">
        <f>C7</f>
        <v>November 2017</v>
      </c>
      <c r="D25" s="7"/>
      <c r="E25" s="54">
        <v>381653158.82999998</v>
      </c>
      <c r="F25" s="54">
        <v>0</v>
      </c>
      <c r="G25" s="54">
        <v>0</v>
      </c>
      <c r="H25" s="54">
        <v>131982297.00000001</v>
      </c>
      <c r="I25" s="54">
        <v>19578129.701000001</v>
      </c>
      <c r="J25" s="54">
        <v>161677876.82000002</v>
      </c>
      <c r="K25" s="55">
        <v>355835.56000000006</v>
      </c>
      <c r="L25" s="54">
        <v>167212.15000000002</v>
      </c>
      <c r="M25" s="53" t="s">
        <v>75</v>
      </c>
      <c r="N25" s="52">
        <v>3274153</v>
      </c>
      <c r="O25" s="53" t="s">
        <v>75</v>
      </c>
    </row>
    <row r="26" spans="1:15" ht="15" x14ac:dyDescent="0.2">
      <c r="A26" s="9">
        <v>21</v>
      </c>
      <c r="B26" s="9"/>
      <c r="C26" s="13" t="str">
        <f t="shared" ref="C26:C37" si="7">C8</f>
        <v>December</v>
      </c>
      <c r="D26" s="7"/>
      <c r="E26" s="54">
        <v>382943695.22000003</v>
      </c>
      <c r="F26" s="54">
        <v>0</v>
      </c>
      <c r="G26" s="54">
        <v>0</v>
      </c>
      <c r="H26" s="54">
        <v>132005258.30000003</v>
      </c>
      <c r="I26" s="54">
        <v>24907888.371000007</v>
      </c>
      <c r="J26" s="54">
        <v>162657400.00999999</v>
      </c>
      <c r="K26" s="55">
        <v>379353.39999999985</v>
      </c>
      <c r="L26" s="54">
        <v>430022.35</v>
      </c>
      <c r="M26" s="53" t="s">
        <v>75</v>
      </c>
      <c r="N26" s="52">
        <v>2155414.9500000002</v>
      </c>
      <c r="O26" s="53" t="s">
        <v>75</v>
      </c>
    </row>
    <row r="27" spans="1:15" ht="15" x14ac:dyDescent="0.2">
      <c r="A27" s="9">
        <v>22</v>
      </c>
      <c r="B27" s="9"/>
      <c r="C27" s="13" t="str">
        <f t="shared" si="7"/>
        <v>January 2018</v>
      </c>
      <c r="D27" s="7"/>
      <c r="E27" s="54">
        <v>383058056.85000002</v>
      </c>
      <c r="F27" s="54">
        <v>0</v>
      </c>
      <c r="G27" s="54">
        <v>0</v>
      </c>
      <c r="H27" s="54">
        <v>137239118.83999997</v>
      </c>
      <c r="I27" s="54">
        <v>20517555.421</v>
      </c>
      <c r="J27" s="54">
        <v>163591169.53</v>
      </c>
      <c r="K27" s="55">
        <v>394528.19000000018</v>
      </c>
      <c r="L27" s="54">
        <v>331024.21000000002</v>
      </c>
      <c r="M27" s="53" t="s">
        <v>75</v>
      </c>
      <c r="N27" s="52">
        <v>1807646.53</v>
      </c>
      <c r="O27" s="53" t="s">
        <v>75</v>
      </c>
    </row>
    <row r="28" spans="1:15" ht="15" x14ac:dyDescent="0.2">
      <c r="A28" s="9">
        <v>23</v>
      </c>
      <c r="B28" s="9"/>
      <c r="C28" s="13" t="str">
        <f t="shared" si="7"/>
        <v>February</v>
      </c>
      <c r="D28" s="7"/>
      <c r="E28" s="54">
        <v>382692632.08000004</v>
      </c>
      <c r="F28" s="54">
        <v>0</v>
      </c>
      <c r="G28" s="54">
        <v>0</v>
      </c>
      <c r="H28" s="54">
        <v>140012450.38999996</v>
      </c>
      <c r="I28" s="54">
        <v>23468271.851</v>
      </c>
      <c r="J28" s="54">
        <v>164220906.56</v>
      </c>
      <c r="K28" s="55">
        <v>412199.77000000014</v>
      </c>
      <c r="L28" s="54">
        <v>413579.36</v>
      </c>
      <c r="M28" s="53" t="s">
        <v>75</v>
      </c>
      <c r="N28" s="52">
        <v>2816419.57</v>
      </c>
      <c r="O28" s="53" t="s">
        <v>75</v>
      </c>
    </row>
    <row r="29" spans="1:15" ht="15" x14ac:dyDescent="0.2">
      <c r="A29" s="9">
        <v>24</v>
      </c>
      <c r="B29" s="9"/>
      <c r="C29" s="13" t="str">
        <f t="shared" si="7"/>
        <v>March</v>
      </c>
      <c r="D29" s="7"/>
      <c r="E29" s="54">
        <v>383838371.93000001</v>
      </c>
      <c r="F29" s="54">
        <v>0</v>
      </c>
      <c r="G29" s="54">
        <v>0</v>
      </c>
      <c r="H29" s="54">
        <v>140973859.49999997</v>
      </c>
      <c r="I29" s="54">
        <v>28127228.511000007</v>
      </c>
      <c r="J29" s="54">
        <v>165155999.11000004</v>
      </c>
      <c r="K29" s="55">
        <v>387040.71000000025</v>
      </c>
      <c r="L29" s="54">
        <v>134335.38</v>
      </c>
      <c r="M29" s="53" t="s">
        <v>75</v>
      </c>
      <c r="N29" s="52">
        <v>2323278.44</v>
      </c>
      <c r="O29" s="53" t="s">
        <v>75</v>
      </c>
    </row>
    <row r="30" spans="1:15" ht="15" x14ac:dyDescent="0.2">
      <c r="A30" s="9">
        <v>25</v>
      </c>
      <c r="B30" s="9"/>
      <c r="C30" s="13" t="str">
        <f t="shared" si="7"/>
        <v>April</v>
      </c>
      <c r="D30" s="7"/>
      <c r="E30" s="54">
        <v>384630041.23000002</v>
      </c>
      <c r="F30" s="54">
        <v>0</v>
      </c>
      <c r="G30" s="54">
        <v>0</v>
      </c>
      <c r="H30" s="54">
        <v>143084507.25999999</v>
      </c>
      <c r="I30" s="54">
        <v>32613241.030000009</v>
      </c>
      <c r="J30" s="54">
        <v>166072720.96000001</v>
      </c>
      <c r="K30" s="55">
        <v>382215.89999999991</v>
      </c>
      <c r="L30" s="54">
        <v>235000.38</v>
      </c>
      <c r="M30" s="53" t="s">
        <v>75</v>
      </c>
      <c r="N30" s="52">
        <v>2503718.37</v>
      </c>
      <c r="O30" s="53" t="s">
        <v>75</v>
      </c>
    </row>
    <row r="31" spans="1:15" ht="15" x14ac:dyDescent="0.2">
      <c r="A31" s="9">
        <v>26</v>
      </c>
      <c r="B31" s="9"/>
      <c r="C31" s="13" t="str">
        <f t="shared" si="7"/>
        <v>May</v>
      </c>
      <c r="D31" s="7"/>
      <c r="E31" s="54">
        <v>385077885.88</v>
      </c>
      <c r="F31" s="54">
        <v>0</v>
      </c>
      <c r="G31" s="54">
        <v>0</v>
      </c>
      <c r="H31" s="54">
        <v>167153108.08999997</v>
      </c>
      <c r="I31" s="54">
        <v>13208499.450000001</v>
      </c>
      <c r="J31" s="54">
        <v>167332488.68999997</v>
      </c>
      <c r="K31" s="55">
        <v>309067.67</v>
      </c>
      <c r="L31" s="54">
        <v>380580.33</v>
      </c>
      <c r="M31" s="53" t="s">
        <v>75</v>
      </c>
      <c r="N31" s="52">
        <v>1308433.3700000001</v>
      </c>
      <c r="O31" s="53" t="s">
        <v>75</v>
      </c>
    </row>
    <row r="32" spans="1:15" ht="15" x14ac:dyDescent="0.2">
      <c r="A32" s="9">
        <v>27</v>
      </c>
      <c r="B32" s="9"/>
      <c r="C32" s="13" t="str">
        <f t="shared" si="7"/>
        <v>June</v>
      </c>
      <c r="D32" s="7"/>
      <c r="E32" s="54">
        <v>382889938.09000003</v>
      </c>
      <c r="F32" s="54">
        <v>0</v>
      </c>
      <c r="G32" s="54">
        <v>0</v>
      </c>
      <c r="H32" s="54">
        <v>170550668.39999998</v>
      </c>
      <c r="I32" s="54">
        <v>14219613.720000003</v>
      </c>
      <c r="J32" s="54">
        <v>165937054.05000001</v>
      </c>
      <c r="K32" s="55">
        <v>453193</v>
      </c>
      <c r="L32" s="54">
        <v>306251.41000000003</v>
      </c>
      <c r="M32" s="53" t="s">
        <v>75</v>
      </c>
      <c r="N32" s="52">
        <v>1219959.1299999999</v>
      </c>
      <c r="O32" s="53" t="s">
        <v>75</v>
      </c>
    </row>
    <row r="33" spans="1:15" ht="15" x14ac:dyDescent="0.2">
      <c r="A33" s="9">
        <v>28</v>
      </c>
      <c r="B33" s="9"/>
      <c r="C33" s="13" t="str">
        <f t="shared" si="7"/>
        <v>July</v>
      </c>
      <c r="D33" s="7"/>
      <c r="E33" s="54">
        <v>382244443.06</v>
      </c>
      <c r="F33" s="54">
        <v>0</v>
      </c>
      <c r="G33" s="54">
        <v>0</v>
      </c>
      <c r="H33" s="54">
        <v>178501502.33000001</v>
      </c>
      <c r="I33" s="54">
        <v>7823613.9200000027</v>
      </c>
      <c r="J33" s="54">
        <v>166105276.01000005</v>
      </c>
      <c r="K33" s="55">
        <v>520095.79000000004</v>
      </c>
      <c r="L33" s="54">
        <v>335381.07999999996</v>
      </c>
      <c r="M33" s="53" t="s">
        <v>75</v>
      </c>
      <c r="N33" s="52">
        <v>989150.97</v>
      </c>
      <c r="O33" s="53" t="s">
        <v>75</v>
      </c>
    </row>
    <row r="34" spans="1:15" ht="15" x14ac:dyDescent="0.2">
      <c r="A34" s="9">
        <v>29</v>
      </c>
      <c r="B34" s="9"/>
      <c r="C34" s="13" t="str">
        <f t="shared" si="7"/>
        <v>August</v>
      </c>
      <c r="D34" s="7"/>
      <c r="E34" s="54">
        <v>370346336.94000006</v>
      </c>
      <c r="F34" s="54">
        <v>0</v>
      </c>
      <c r="G34" s="54">
        <v>0</v>
      </c>
      <c r="H34" s="54">
        <v>183761815.11999997</v>
      </c>
      <c r="I34" s="54">
        <v>13919076.92</v>
      </c>
      <c r="J34" s="54">
        <v>163851585.32999998</v>
      </c>
      <c r="K34" s="55">
        <v>531147.53000000014</v>
      </c>
      <c r="L34" s="54">
        <v>209020.67</v>
      </c>
      <c r="M34" s="53" t="s">
        <v>75</v>
      </c>
      <c r="N34" s="52">
        <v>3566130.08</v>
      </c>
      <c r="O34" s="53" t="s">
        <v>75</v>
      </c>
    </row>
    <row r="35" spans="1:15" ht="15" x14ac:dyDescent="0.2">
      <c r="A35" s="9">
        <v>30</v>
      </c>
      <c r="B35" s="9"/>
      <c r="C35" s="13" t="str">
        <f t="shared" si="7"/>
        <v>September</v>
      </c>
      <c r="D35" s="7"/>
      <c r="E35" s="54">
        <v>381838865.81</v>
      </c>
      <c r="F35" s="54">
        <v>0</v>
      </c>
      <c r="G35" s="54">
        <v>0</v>
      </c>
      <c r="H35" s="54">
        <v>188348008.74000001</v>
      </c>
      <c r="I35" s="54">
        <v>15903236.490000002</v>
      </c>
      <c r="J35" s="54">
        <v>167272704.24999997</v>
      </c>
      <c r="K35" s="55">
        <v>541317.65999999992</v>
      </c>
      <c r="L35" s="54">
        <v>404137.51</v>
      </c>
      <c r="M35" s="53" t="s">
        <v>75</v>
      </c>
      <c r="N35" s="52">
        <v>5847234.6799999997</v>
      </c>
      <c r="O35" s="53" t="s">
        <v>75</v>
      </c>
    </row>
    <row r="36" spans="1:15" ht="15" x14ac:dyDescent="0.2">
      <c r="A36" s="9">
        <v>31</v>
      </c>
      <c r="B36" s="9"/>
      <c r="C36" s="13" t="str">
        <f t="shared" si="7"/>
        <v>October</v>
      </c>
      <c r="D36" s="7"/>
      <c r="E36" s="54">
        <v>381806294.69</v>
      </c>
      <c r="F36" s="54">
        <v>0</v>
      </c>
      <c r="G36" s="54">
        <v>0</v>
      </c>
      <c r="H36" s="54">
        <v>193330102.51999995</v>
      </c>
      <c r="I36" s="54">
        <v>20007297.080000006</v>
      </c>
      <c r="J36" s="54">
        <v>167623093.47</v>
      </c>
      <c r="K36" s="55">
        <v>566602.47000000009</v>
      </c>
      <c r="L36" s="54">
        <v>134146.26</v>
      </c>
      <c r="M36" s="53" t="s">
        <v>75</v>
      </c>
      <c r="N36" s="52">
        <v>4128157.41</v>
      </c>
      <c r="O36" s="53" t="s">
        <v>75</v>
      </c>
    </row>
    <row r="37" spans="1:15" ht="15" x14ac:dyDescent="0.2">
      <c r="A37" s="9">
        <v>32</v>
      </c>
      <c r="B37" s="9"/>
      <c r="C37" s="13" t="str">
        <f t="shared" si="7"/>
        <v>November</v>
      </c>
      <c r="D37" s="7"/>
      <c r="E37" s="54">
        <v>380873231.15999997</v>
      </c>
      <c r="F37" s="54">
        <v>0</v>
      </c>
      <c r="G37" s="54">
        <v>0</v>
      </c>
      <c r="H37" s="54">
        <v>206113795.13999996</v>
      </c>
      <c r="I37" s="54">
        <v>15332273.440000001</v>
      </c>
      <c r="J37" s="54">
        <v>167584283.19000003</v>
      </c>
      <c r="K37" s="55">
        <v>629475.68999999994</v>
      </c>
      <c r="L37" s="54">
        <v>410202.80000000005</v>
      </c>
      <c r="M37" s="53" t="s">
        <v>75</v>
      </c>
      <c r="N37" s="52">
        <v>2744328.3</v>
      </c>
      <c r="O37" s="53" t="s">
        <v>75</v>
      </c>
    </row>
    <row r="38" spans="1:15" ht="15.75" thickBot="1" x14ac:dyDescent="0.25">
      <c r="A38" s="9">
        <v>33</v>
      </c>
      <c r="B38" s="9"/>
      <c r="C38" s="9" t="s">
        <v>13</v>
      </c>
      <c r="E38" s="14">
        <f t="shared" ref="E38:K38" si="8">SUM(E25:E37)</f>
        <v>4963892951.7700005</v>
      </c>
      <c r="F38" s="14">
        <f t="shared" ref="F38:I38" si="9">SUM(F25:F37)</f>
        <v>0</v>
      </c>
      <c r="G38" s="14">
        <f t="shared" si="9"/>
        <v>0</v>
      </c>
      <c r="H38" s="14">
        <f t="shared" si="9"/>
        <v>2113056491.6299994</v>
      </c>
      <c r="I38" s="14">
        <f t="shared" si="9"/>
        <v>249625925.90500003</v>
      </c>
      <c r="J38" s="14">
        <f>SUM(J25:J37)</f>
        <v>2149082557.98</v>
      </c>
      <c r="K38" s="14">
        <f t="shared" si="8"/>
        <v>5862073.3399999999</v>
      </c>
      <c r="L38" s="14">
        <f>SUM(L25:L37)</f>
        <v>3890893.8899999997</v>
      </c>
      <c r="M38" s="19"/>
      <c r="N38" s="14">
        <f>SUM(N25:N37)</f>
        <v>34684024.799999997</v>
      </c>
      <c r="O38" s="19"/>
    </row>
    <row r="39" spans="1:15" ht="15.75" thickTop="1" x14ac:dyDescent="0.2">
      <c r="A39" s="9">
        <v>34</v>
      </c>
      <c r="B39" s="9"/>
      <c r="C39" s="6"/>
      <c r="E39" s="15"/>
      <c r="F39" s="15"/>
      <c r="G39" s="15"/>
      <c r="H39" s="15"/>
      <c r="I39" s="15"/>
      <c r="J39" s="15"/>
      <c r="K39" s="15"/>
      <c r="L39" s="15"/>
      <c r="M39" s="19"/>
      <c r="N39" s="15"/>
      <c r="O39" s="19"/>
    </row>
    <row r="40" spans="1:15" ht="15.75" thickBot="1" x14ac:dyDescent="0.25">
      <c r="A40" s="9">
        <v>35</v>
      </c>
      <c r="B40" s="9"/>
      <c r="C40" s="1" t="s">
        <v>49</v>
      </c>
      <c r="E40" s="16">
        <f t="shared" ref="E40:K40" si="10">E38/13</f>
        <v>381837919.36692309</v>
      </c>
      <c r="F40" s="16">
        <f t="shared" ref="F40:J40" si="11">F38/13</f>
        <v>0</v>
      </c>
      <c r="G40" s="16">
        <f t="shared" si="11"/>
        <v>0</v>
      </c>
      <c r="H40" s="16">
        <f t="shared" si="11"/>
        <v>162542807.0484615</v>
      </c>
      <c r="I40" s="16">
        <f t="shared" si="11"/>
        <v>19201994.300384618</v>
      </c>
      <c r="J40" s="16">
        <f t="shared" si="11"/>
        <v>165314042.92153847</v>
      </c>
      <c r="K40" s="16">
        <f t="shared" si="10"/>
        <v>450928.71846153843</v>
      </c>
      <c r="L40" s="16">
        <f>L38/13</f>
        <v>299299.52999999997</v>
      </c>
      <c r="M40" s="19"/>
      <c r="N40" s="16">
        <f>N38/13</f>
        <v>2668001.9076923076</v>
      </c>
      <c r="O40" s="19"/>
    </row>
    <row r="41" spans="1:15" ht="15.75" thickTop="1" x14ac:dyDescent="0.2">
      <c r="A41" s="9">
        <v>36</v>
      </c>
      <c r="B41" s="9"/>
      <c r="C41" s="1"/>
      <c r="E41" s="25"/>
      <c r="F41" s="25"/>
      <c r="G41" s="25"/>
      <c r="H41" s="25"/>
      <c r="I41" s="25"/>
      <c r="J41" s="25"/>
      <c r="K41" s="25"/>
      <c r="L41" s="25"/>
      <c r="M41" s="19"/>
      <c r="N41" s="19"/>
      <c r="O41" s="19"/>
    </row>
    <row r="42" spans="1:15" ht="18.75" x14ac:dyDescent="0.25">
      <c r="A42" s="9">
        <v>37</v>
      </c>
      <c r="B42" s="9"/>
      <c r="C42" s="18" t="s">
        <v>52</v>
      </c>
      <c r="D42" s="2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5" x14ac:dyDescent="0.2">
      <c r="A43" s="9">
        <v>38</v>
      </c>
      <c r="B43" s="9"/>
      <c r="C43" s="13" t="str">
        <f>C25</f>
        <v>November 2017</v>
      </c>
      <c r="D43" s="7"/>
      <c r="E43" s="54">
        <v>1513491287.8800006</v>
      </c>
      <c r="F43" s="54">
        <v>0</v>
      </c>
      <c r="G43" s="54">
        <v>44415.69</v>
      </c>
      <c r="H43" s="54">
        <v>103205502.79000005</v>
      </c>
      <c r="I43" s="54">
        <v>115385249.765</v>
      </c>
      <c r="J43" s="54">
        <v>823522578.05000067</v>
      </c>
      <c r="K43" s="55">
        <v>18220038.949999999</v>
      </c>
      <c r="L43" s="54">
        <v>4366617.9000003813</v>
      </c>
      <c r="M43" s="53" t="s">
        <v>75</v>
      </c>
      <c r="N43" s="52">
        <v>13649280</v>
      </c>
      <c r="O43" s="53" t="s">
        <v>75</v>
      </c>
    </row>
    <row r="44" spans="1:15" ht="15" x14ac:dyDescent="0.2">
      <c r="A44" s="9">
        <v>39</v>
      </c>
      <c r="B44" s="9"/>
      <c r="C44" s="13" t="str">
        <f t="shared" ref="C44:C55" si="12">C26</f>
        <v>December</v>
      </c>
      <c r="D44" s="7"/>
      <c r="E44" s="54">
        <v>1513337905.3300006</v>
      </c>
      <c r="F44" s="54">
        <v>0</v>
      </c>
      <c r="G44" s="54">
        <v>69804.77</v>
      </c>
      <c r="H44" s="54">
        <v>162386796.69</v>
      </c>
      <c r="I44" s="54">
        <v>84482448.465000018</v>
      </c>
      <c r="J44" s="54">
        <v>825410121.94000077</v>
      </c>
      <c r="K44" s="55">
        <v>18186609.200000003</v>
      </c>
      <c r="L44" s="54">
        <v>1257123.5000004026</v>
      </c>
      <c r="M44" s="53" t="s">
        <v>75</v>
      </c>
      <c r="N44" s="52">
        <v>16260450.789999999</v>
      </c>
      <c r="O44" s="53" t="s">
        <v>75</v>
      </c>
    </row>
    <row r="45" spans="1:15" ht="15" x14ac:dyDescent="0.2">
      <c r="A45" s="9">
        <v>40</v>
      </c>
      <c r="B45" s="9"/>
      <c r="C45" s="13" t="str">
        <f t="shared" si="12"/>
        <v>January 2018</v>
      </c>
      <c r="D45" s="7"/>
      <c r="E45" s="54">
        <v>1512136355.0200007</v>
      </c>
      <c r="F45" s="54">
        <v>0</v>
      </c>
      <c r="G45" s="54">
        <v>71024.260000000009</v>
      </c>
      <c r="H45" s="54">
        <v>169060701.46000001</v>
      </c>
      <c r="I45" s="54">
        <v>93924903.225000024</v>
      </c>
      <c r="J45" s="54">
        <v>826645564.04000056</v>
      </c>
      <c r="K45" s="55">
        <v>18204371.259999998</v>
      </c>
      <c r="L45" s="54">
        <v>7935798.8899999801</v>
      </c>
      <c r="M45" s="53" t="s">
        <v>75</v>
      </c>
      <c r="N45" s="52">
        <v>10481931.960000001</v>
      </c>
      <c r="O45" s="53" t="s">
        <v>75</v>
      </c>
    </row>
    <row r="46" spans="1:15" ht="15" x14ac:dyDescent="0.2">
      <c r="A46" s="9">
        <v>41</v>
      </c>
      <c r="B46" s="9"/>
      <c r="C46" s="13" t="str">
        <f t="shared" si="12"/>
        <v>February</v>
      </c>
      <c r="D46" s="7"/>
      <c r="E46" s="54">
        <v>1510313322.6200006</v>
      </c>
      <c r="F46" s="54">
        <v>0</v>
      </c>
      <c r="G46" s="54">
        <v>73822.75</v>
      </c>
      <c r="H46" s="54">
        <v>172758212.70000005</v>
      </c>
      <c r="I46" s="54">
        <v>102999985.81700002</v>
      </c>
      <c r="J46" s="54">
        <v>827331080.77000046</v>
      </c>
      <c r="K46" s="55">
        <v>18266739.049999997</v>
      </c>
      <c r="L46" s="54">
        <v>8923821.1299997717</v>
      </c>
      <c r="M46" s="53" t="s">
        <v>75</v>
      </c>
      <c r="N46" s="52">
        <v>10690373.890000001</v>
      </c>
      <c r="O46" s="53" t="s">
        <v>75</v>
      </c>
    </row>
    <row r="47" spans="1:15" ht="15" x14ac:dyDescent="0.2">
      <c r="A47" s="9">
        <v>42</v>
      </c>
      <c r="B47" s="9"/>
      <c r="C47" s="13" t="str">
        <f t="shared" si="12"/>
        <v>March</v>
      </c>
      <c r="D47" s="7"/>
      <c r="E47" s="54">
        <v>1510772117.2400007</v>
      </c>
      <c r="F47" s="54">
        <v>0</v>
      </c>
      <c r="G47" s="54">
        <v>95092.27</v>
      </c>
      <c r="H47" s="54">
        <v>177320030.07000005</v>
      </c>
      <c r="I47" s="54">
        <v>124413717.83700006</v>
      </c>
      <c r="J47" s="54">
        <v>828995974.72000051</v>
      </c>
      <c r="K47" s="55">
        <v>18310672.380000006</v>
      </c>
      <c r="L47" s="54">
        <v>8075143.8399999626</v>
      </c>
      <c r="M47" s="53" t="s">
        <v>75</v>
      </c>
      <c r="N47" s="52">
        <v>18737943.850000001</v>
      </c>
      <c r="O47" s="53" t="s">
        <v>75</v>
      </c>
    </row>
    <row r="48" spans="1:15" ht="15" x14ac:dyDescent="0.2">
      <c r="A48" s="9">
        <v>43</v>
      </c>
      <c r="B48" s="9"/>
      <c r="C48" s="13" t="str">
        <f t="shared" si="12"/>
        <v>April</v>
      </c>
      <c r="D48" s="7"/>
      <c r="E48" s="54">
        <v>1507003122.7300007</v>
      </c>
      <c r="F48" s="54">
        <v>0</v>
      </c>
      <c r="G48" s="54">
        <v>118147.57</v>
      </c>
      <c r="H48" s="54">
        <v>185670949.16000003</v>
      </c>
      <c r="I48" s="54">
        <v>138808056.28199995</v>
      </c>
      <c r="J48" s="54">
        <v>826003416.06000042</v>
      </c>
      <c r="K48" s="55">
        <v>17795817.499999996</v>
      </c>
      <c r="L48" s="54">
        <v>6447176.0700001903</v>
      </c>
      <c r="M48" s="53" t="s">
        <v>75</v>
      </c>
      <c r="N48" s="52">
        <v>10940690.550000001</v>
      </c>
      <c r="O48" s="53" t="s">
        <v>75</v>
      </c>
    </row>
    <row r="49" spans="1:15" ht="15" x14ac:dyDescent="0.2">
      <c r="A49" s="9">
        <v>44</v>
      </c>
      <c r="B49" s="9"/>
      <c r="C49" s="13" t="str">
        <f t="shared" si="12"/>
        <v>May</v>
      </c>
      <c r="D49" s="7"/>
      <c r="E49" s="54">
        <v>1505836094.0000007</v>
      </c>
      <c r="F49" s="54">
        <v>0</v>
      </c>
      <c r="G49" s="54">
        <v>136301.96</v>
      </c>
      <c r="H49" s="54">
        <v>192542985.01000002</v>
      </c>
      <c r="I49" s="54">
        <v>143323793.81200001</v>
      </c>
      <c r="J49" s="54">
        <v>821657243.73000073</v>
      </c>
      <c r="K49" s="55">
        <v>17320065.48</v>
      </c>
      <c r="L49" s="54">
        <v>6895183.6100009345</v>
      </c>
      <c r="M49" s="53" t="s">
        <v>75</v>
      </c>
      <c r="N49" s="52">
        <v>11111906.779999999</v>
      </c>
      <c r="O49" s="53" t="s">
        <v>75</v>
      </c>
    </row>
    <row r="50" spans="1:15" ht="15" x14ac:dyDescent="0.2">
      <c r="A50" s="9">
        <v>45</v>
      </c>
      <c r="B50" s="9"/>
      <c r="C50" s="13" t="str">
        <f t="shared" si="12"/>
        <v>June</v>
      </c>
      <c r="D50" s="7"/>
      <c r="E50" s="54">
        <v>1479092966.000001</v>
      </c>
      <c r="F50" s="54">
        <v>0</v>
      </c>
      <c r="G50" s="54">
        <v>141756.04</v>
      </c>
      <c r="H50" s="54">
        <v>292800189.86000001</v>
      </c>
      <c r="I50" s="54">
        <v>65782158.712000027</v>
      </c>
      <c r="J50" s="54">
        <v>792541055.49000108</v>
      </c>
      <c r="K50" s="55">
        <v>17726760.549999993</v>
      </c>
      <c r="L50" s="54">
        <v>963470.45000017341</v>
      </c>
      <c r="M50" s="53" t="s">
        <v>75</v>
      </c>
      <c r="N50" s="52">
        <v>15290978.02</v>
      </c>
      <c r="O50" s="53" t="s">
        <v>75</v>
      </c>
    </row>
    <row r="51" spans="1:15" ht="15" x14ac:dyDescent="0.2">
      <c r="A51" s="9">
        <v>46</v>
      </c>
      <c r="B51" s="9"/>
      <c r="C51" s="13" t="str">
        <f t="shared" si="12"/>
        <v>July</v>
      </c>
      <c r="D51" s="7"/>
      <c r="E51" s="54">
        <v>1477700796.3000011</v>
      </c>
      <c r="F51" s="54">
        <v>0</v>
      </c>
      <c r="G51" s="54">
        <v>145469.22</v>
      </c>
      <c r="H51" s="54">
        <v>297613495.56999999</v>
      </c>
      <c r="I51" s="54">
        <v>68640939.79200004</v>
      </c>
      <c r="J51" s="54">
        <v>793838445.10000062</v>
      </c>
      <c r="K51" s="55">
        <v>17830821.799999997</v>
      </c>
      <c r="L51" s="54">
        <v>8572620.6400000546</v>
      </c>
      <c r="M51" s="53" t="s">
        <v>75</v>
      </c>
      <c r="N51" s="52">
        <v>8819844.6699999999</v>
      </c>
      <c r="O51" s="53" t="s">
        <v>75</v>
      </c>
    </row>
    <row r="52" spans="1:15" ht="15" x14ac:dyDescent="0.2">
      <c r="A52" s="9">
        <v>47</v>
      </c>
      <c r="B52" s="9"/>
      <c r="C52" s="13" t="str">
        <f t="shared" si="12"/>
        <v>August</v>
      </c>
      <c r="D52" s="7"/>
      <c r="E52" s="54">
        <v>1487193008.4300008</v>
      </c>
      <c r="F52" s="54">
        <v>0</v>
      </c>
      <c r="G52" s="54">
        <v>149391.54999999999</v>
      </c>
      <c r="H52" s="54">
        <v>303375204.95999998</v>
      </c>
      <c r="I52" s="54">
        <v>78401625.522999987</v>
      </c>
      <c r="J52" s="54">
        <v>796781594.28000093</v>
      </c>
      <c r="K52" s="55">
        <v>18093144.340000004</v>
      </c>
      <c r="L52" s="54">
        <v>8168761.270000265</v>
      </c>
      <c r="M52" s="53" t="s">
        <v>75</v>
      </c>
      <c r="N52" s="52">
        <v>3496336.07</v>
      </c>
      <c r="O52" s="53" t="s">
        <v>75</v>
      </c>
    </row>
    <row r="53" spans="1:15" ht="15" x14ac:dyDescent="0.2">
      <c r="A53" s="9">
        <v>48</v>
      </c>
      <c r="B53" s="9"/>
      <c r="C53" s="13" t="str">
        <f t="shared" si="12"/>
        <v>September</v>
      </c>
      <c r="D53" s="7"/>
      <c r="E53" s="54">
        <v>1469308504.7800009</v>
      </c>
      <c r="F53" s="54">
        <v>0</v>
      </c>
      <c r="G53" s="54">
        <v>172144.05000000002</v>
      </c>
      <c r="H53" s="54">
        <v>308993615.32000005</v>
      </c>
      <c r="I53" s="54">
        <v>88062792.637999997</v>
      </c>
      <c r="J53" s="54">
        <v>779631233.89000094</v>
      </c>
      <c r="K53" s="55">
        <v>18619342.260000002</v>
      </c>
      <c r="L53" s="54">
        <v>2659841.2000000952</v>
      </c>
      <c r="M53" s="53" t="s">
        <v>75</v>
      </c>
      <c r="N53" s="52">
        <v>9499720.7100000009</v>
      </c>
      <c r="O53" s="53" t="s">
        <v>75</v>
      </c>
    </row>
    <row r="54" spans="1:15" ht="15" x14ac:dyDescent="0.2">
      <c r="A54" s="9">
        <v>49</v>
      </c>
      <c r="B54" s="9"/>
      <c r="C54" s="13" t="str">
        <f t="shared" si="12"/>
        <v>October</v>
      </c>
      <c r="D54" s="7"/>
      <c r="E54" s="54">
        <v>1467601507.3600008</v>
      </c>
      <c r="F54" s="54">
        <v>0</v>
      </c>
      <c r="G54" s="54">
        <v>176710.96000000002</v>
      </c>
      <c r="H54" s="54">
        <v>315073561.81</v>
      </c>
      <c r="I54" s="54">
        <v>96285978.979999974</v>
      </c>
      <c r="J54" s="54">
        <v>777461666.62000036</v>
      </c>
      <c r="K54" s="55">
        <v>18327400.879999999</v>
      </c>
      <c r="L54" s="54">
        <v>7204687.6999996547</v>
      </c>
      <c r="M54" s="53" t="s">
        <v>75</v>
      </c>
      <c r="N54" s="52">
        <v>6053459.6600000001</v>
      </c>
      <c r="O54" s="53" t="s">
        <v>75</v>
      </c>
    </row>
    <row r="55" spans="1:15" ht="15" x14ac:dyDescent="0.2">
      <c r="A55" s="9">
        <v>50</v>
      </c>
      <c r="B55" s="9"/>
      <c r="C55" s="13" t="str">
        <f t="shared" si="12"/>
        <v>November</v>
      </c>
      <c r="D55" s="7"/>
      <c r="E55" s="54">
        <v>1466408820.9800007</v>
      </c>
      <c r="F55" s="54">
        <v>0</v>
      </c>
      <c r="G55" s="54">
        <v>181985.03</v>
      </c>
      <c r="H55" s="54">
        <v>328494235.44999987</v>
      </c>
      <c r="I55" s="54">
        <v>98084651.908999979</v>
      </c>
      <c r="J55" s="54">
        <v>778160863.35000026</v>
      </c>
      <c r="K55" s="55">
        <v>18383533.150000002</v>
      </c>
      <c r="L55" s="54">
        <v>4666487.3299998073</v>
      </c>
      <c r="M55" s="53" t="s">
        <v>75</v>
      </c>
      <c r="N55" s="52">
        <v>5018804.62</v>
      </c>
      <c r="O55" s="53" t="s">
        <v>75</v>
      </c>
    </row>
    <row r="56" spans="1:15" ht="15.75" thickBot="1" x14ac:dyDescent="0.25">
      <c r="A56" s="9">
        <v>51</v>
      </c>
      <c r="B56" s="9"/>
      <c r="C56" s="9" t="s">
        <v>13</v>
      </c>
      <c r="E56" s="14">
        <f t="shared" ref="E56:K56" si="13">SUM(E43:E55)</f>
        <v>19420195808.670006</v>
      </c>
      <c r="F56" s="14">
        <f t="shared" si="13"/>
        <v>0</v>
      </c>
      <c r="G56" s="14">
        <f t="shared" si="13"/>
        <v>1576066.12</v>
      </c>
      <c r="H56" s="14">
        <f t="shared" ref="H56" si="14">SUM(H43:H55)</f>
        <v>3009295480.8499999</v>
      </c>
      <c r="I56" s="14">
        <f t="shared" ref="I56" si="15">SUM(I43:I55)</f>
        <v>1298596302.757</v>
      </c>
      <c r="J56" s="14">
        <f>SUM(J43:J55)</f>
        <v>10497980838.040009</v>
      </c>
      <c r="K56" s="14">
        <f t="shared" si="13"/>
        <v>235285316.80000001</v>
      </c>
      <c r="L56" s="14">
        <f>SUM(L43:L55)</f>
        <v>76136733.53000167</v>
      </c>
      <c r="M56" s="25"/>
      <c r="N56" s="14">
        <f>SUM(N43:N55)</f>
        <v>140051721.56999999</v>
      </c>
      <c r="O56" s="25"/>
    </row>
    <row r="57" spans="1:15" ht="15.75" thickTop="1" x14ac:dyDescent="0.2">
      <c r="A57" s="9">
        <v>52</v>
      </c>
      <c r="B57" s="9"/>
      <c r="C57" s="6"/>
      <c r="E57" s="15"/>
      <c r="F57" s="15"/>
      <c r="G57" s="15"/>
      <c r="H57" s="15"/>
      <c r="I57" s="15"/>
      <c r="J57" s="15"/>
      <c r="K57" s="15"/>
      <c r="L57" s="15"/>
      <c r="M57" s="25"/>
      <c r="N57" s="15"/>
      <c r="O57" s="25"/>
    </row>
    <row r="58" spans="1:15" ht="15.75" thickBot="1" x14ac:dyDescent="0.25">
      <c r="A58" s="9">
        <v>53</v>
      </c>
      <c r="B58" s="9"/>
      <c r="C58" s="1" t="s">
        <v>49</v>
      </c>
      <c r="E58" s="16">
        <f t="shared" ref="E58:K58" si="16">E56/13</f>
        <v>1493861216.0515389</v>
      </c>
      <c r="F58" s="16">
        <f t="shared" si="16"/>
        <v>0</v>
      </c>
      <c r="G58" s="16">
        <f t="shared" si="16"/>
        <v>121235.8553846154</v>
      </c>
      <c r="H58" s="16">
        <f t="shared" ref="H58" si="17">H56/13</f>
        <v>231484267.75769231</v>
      </c>
      <c r="I58" s="16">
        <f t="shared" ref="I58" si="18">I56/13</f>
        <v>99892023.289000005</v>
      </c>
      <c r="J58" s="16">
        <f t="shared" si="16"/>
        <v>807536987.54153907</v>
      </c>
      <c r="K58" s="16">
        <f t="shared" si="16"/>
        <v>18098870.523076925</v>
      </c>
      <c r="L58" s="16">
        <f>L56/13</f>
        <v>5856671.8100001281</v>
      </c>
      <c r="M58" s="25"/>
      <c r="N58" s="16">
        <f>N56/13</f>
        <v>10773209.351538461</v>
      </c>
      <c r="O58" s="25"/>
    </row>
    <row r="59" spans="1:15" ht="15.75" thickTop="1" x14ac:dyDescent="0.2">
      <c r="A59" s="9"/>
      <c r="B59" s="9"/>
      <c r="C59" s="1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18" x14ac:dyDescent="0.2">
      <c r="A60" s="34"/>
      <c r="B60" s="49" t="s">
        <v>71</v>
      </c>
      <c r="C60" s="1" t="s">
        <v>80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5" ht="18" x14ac:dyDescent="0.2">
      <c r="B61" s="49" t="s">
        <v>73</v>
      </c>
      <c r="C61" s="1" t="s">
        <v>72</v>
      </c>
    </row>
    <row r="62" spans="1:15" ht="18" x14ac:dyDescent="0.2">
      <c r="B62" s="49" t="s">
        <v>74</v>
      </c>
      <c r="C62" s="1" t="s">
        <v>83</v>
      </c>
      <c r="E62" s="41"/>
      <c r="F62" s="41"/>
      <c r="G62" s="41"/>
      <c r="H62" s="41"/>
      <c r="I62" s="41"/>
      <c r="J62" s="41"/>
    </row>
    <row r="63" spans="1:15" ht="18" x14ac:dyDescent="0.2">
      <c r="A63" s="34"/>
      <c r="B63" s="49" t="s">
        <v>69</v>
      </c>
      <c r="C63" s="1" t="s">
        <v>79</v>
      </c>
      <c r="E63" s="41"/>
      <c r="F63" s="41"/>
      <c r="G63" s="41"/>
      <c r="H63" s="41"/>
      <c r="I63" s="41"/>
      <c r="J63" s="41"/>
    </row>
    <row r="64" spans="1:15" ht="15" x14ac:dyDescent="0.2">
      <c r="C64" s="50" t="s">
        <v>70</v>
      </c>
      <c r="E64" s="41"/>
      <c r="F64" s="41"/>
      <c r="G64" s="41"/>
      <c r="H64" s="41"/>
      <c r="I64" s="41"/>
      <c r="J64" s="41"/>
    </row>
    <row r="65" spans="1:10" s="43" customFormat="1" ht="15" x14ac:dyDescent="0.2">
      <c r="A65" s="1"/>
      <c r="B65" s="1"/>
      <c r="C65" s="42"/>
      <c r="D65" s="2"/>
      <c r="E65" s="3"/>
      <c r="F65" s="3"/>
      <c r="G65" s="3"/>
      <c r="H65" s="3"/>
      <c r="I65" s="3"/>
      <c r="J65" s="3"/>
    </row>
    <row r="66" spans="1:10" s="43" customFormat="1" ht="15" x14ac:dyDescent="0.2">
      <c r="A66" s="4"/>
      <c r="B66" s="4"/>
      <c r="C66" s="33"/>
      <c r="D66" s="2"/>
      <c r="E66" s="3"/>
      <c r="F66" s="3"/>
      <c r="G66" s="3"/>
      <c r="H66" s="3"/>
      <c r="I66" s="3"/>
    </row>
    <row r="67" spans="1:10" ht="15" x14ac:dyDescent="0.2">
      <c r="A67" s="5"/>
      <c r="B67" s="5"/>
      <c r="C67" s="2"/>
      <c r="D67" s="2"/>
      <c r="E67" s="6"/>
      <c r="F67" s="3"/>
      <c r="G67" s="3"/>
      <c r="H67" s="3"/>
      <c r="I67" s="3"/>
    </row>
    <row r="68" spans="1:10" ht="15" x14ac:dyDescent="0.2">
      <c r="A68" s="5"/>
      <c r="B68" s="5"/>
      <c r="C68" s="2"/>
      <c r="D68" s="2"/>
      <c r="E68" s="6"/>
      <c r="F68" s="3"/>
      <c r="G68" s="3"/>
      <c r="H68" s="3"/>
      <c r="I68" s="3"/>
    </row>
    <row r="69" spans="1:10" ht="15" x14ac:dyDescent="0.2">
      <c r="A69" s="6"/>
      <c r="B69" s="6"/>
      <c r="C69" s="2"/>
      <c r="D69" s="2"/>
      <c r="E69" s="6"/>
      <c r="F69" s="3"/>
      <c r="G69" s="3"/>
      <c r="H69" s="3"/>
      <c r="I69" s="3"/>
    </row>
    <row r="70" spans="1:10" ht="15" x14ac:dyDescent="0.2">
      <c r="A70" s="6"/>
      <c r="B70" s="6"/>
      <c r="C70" s="6"/>
      <c r="D70" s="6"/>
      <c r="E70" s="6"/>
      <c r="F70" s="3"/>
      <c r="G70" s="3"/>
      <c r="H70" s="3"/>
      <c r="I70" s="3"/>
      <c r="J70" s="3"/>
    </row>
    <row r="71" spans="1:10" ht="15" x14ac:dyDescent="0.2">
      <c r="A71" s="9"/>
      <c r="B71" s="9"/>
      <c r="C71" s="6"/>
      <c r="D71" s="6"/>
      <c r="E71" s="6"/>
      <c r="J71" s="44"/>
    </row>
    <row r="72" spans="1:10" ht="15" x14ac:dyDescent="0.2">
      <c r="A72" s="11"/>
      <c r="B72" s="11"/>
      <c r="C72" s="11"/>
      <c r="D72" s="6"/>
      <c r="J72" s="45"/>
    </row>
    <row r="73" spans="1:10" ht="15" x14ac:dyDescent="0.2">
      <c r="A73" s="1"/>
      <c r="B73" s="1"/>
      <c r="C73" s="6"/>
      <c r="D73" s="6"/>
      <c r="J73" s="45"/>
    </row>
    <row r="74" spans="1:10" ht="15.75" x14ac:dyDescent="0.25">
      <c r="A74" s="1"/>
      <c r="B74" s="1"/>
      <c r="C74" s="12"/>
      <c r="D74" s="6"/>
      <c r="J74" s="23"/>
    </row>
    <row r="75" spans="1:10" ht="15" x14ac:dyDescent="0.2">
      <c r="A75" s="9"/>
      <c r="B75" s="9"/>
      <c r="C75" s="13"/>
      <c r="D75" s="6"/>
      <c r="J75" s="24"/>
    </row>
    <row r="76" spans="1:10" ht="15" x14ac:dyDescent="0.2">
      <c r="A76" s="9"/>
      <c r="B76" s="9"/>
      <c r="C76" s="13"/>
      <c r="D76" s="6"/>
      <c r="J76" s="24"/>
    </row>
    <row r="77" spans="1:10" ht="15" x14ac:dyDescent="0.2">
      <c r="A77" s="9"/>
      <c r="B77" s="9"/>
      <c r="C77" s="13"/>
      <c r="D77" s="6"/>
      <c r="J77" s="24"/>
    </row>
    <row r="78" spans="1:10" ht="15" x14ac:dyDescent="0.2">
      <c r="A78" s="9"/>
      <c r="B78" s="9"/>
      <c r="C78" s="13"/>
      <c r="D78" s="6"/>
      <c r="J78" s="24"/>
    </row>
    <row r="79" spans="1:10" ht="15" x14ac:dyDescent="0.2">
      <c r="A79" s="9"/>
      <c r="B79" s="9"/>
      <c r="C79" s="13"/>
      <c r="D79" s="6"/>
      <c r="J79" s="24"/>
    </row>
    <row r="80" spans="1:10" ht="15" x14ac:dyDescent="0.2">
      <c r="A80" s="9"/>
      <c r="B80" s="9"/>
      <c r="C80" s="13"/>
      <c r="D80" s="6"/>
      <c r="J80" s="24"/>
    </row>
    <row r="81" spans="1:10" ht="15" x14ac:dyDescent="0.2">
      <c r="A81" s="9"/>
      <c r="B81" s="9"/>
      <c r="C81" s="13"/>
      <c r="D81" s="6"/>
      <c r="J81" s="24"/>
    </row>
    <row r="82" spans="1:10" ht="15" x14ac:dyDescent="0.2">
      <c r="A82" s="9"/>
      <c r="B82" s="9"/>
      <c r="C82" s="13"/>
      <c r="D82" s="6"/>
      <c r="J82" s="24"/>
    </row>
    <row r="83" spans="1:10" ht="15" x14ac:dyDescent="0.2">
      <c r="A83" s="9"/>
      <c r="B83" s="9"/>
      <c r="C83" s="13"/>
      <c r="D83" s="6"/>
      <c r="J83" s="24"/>
    </row>
    <row r="84" spans="1:10" ht="15" x14ac:dyDescent="0.2">
      <c r="A84" s="9"/>
      <c r="B84" s="9"/>
      <c r="C84" s="13"/>
      <c r="D84" s="6"/>
      <c r="J84" s="24"/>
    </row>
    <row r="85" spans="1:10" ht="15" x14ac:dyDescent="0.2">
      <c r="A85" s="9"/>
      <c r="B85" s="9"/>
      <c r="C85" s="13"/>
      <c r="D85" s="6"/>
      <c r="J85" s="24"/>
    </row>
    <row r="86" spans="1:10" ht="15" x14ac:dyDescent="0.2">
      <c r="A86" s="9"/>
      <c r="B86" s="9"/>
      <c r="C86" s="13"/>
      <c r="D86" s="6"/>
      <c r="J86" s="24"/>
    </row>
    <row r="87" spans="1:10" ht="15" x14ac:dyDescent="0.2">
      <c r="A87" s="9"/>
      <c r="B87" s="9"/>
      <c r="C87" s="13"/>
      <c r="D87" s="6"/>
      <c r="J87" s="24"/>
    </row>
    <row r="88" spans="1:10" ht="15" x14ac:dyDescent="0.2">
      <c r="A88" s="9"/>
      <c r="B88" s="9"/>
      <c r="C88" s="9"/>
      <c r="D88" s="6"/>
      <c r="J88" s="24"/>
    </row>
    <row r="89" spans="1:10" ht="15" x14ac:dyDescent="0.2">
      <c r="A89" s="9"/>
      <c r="B89" s="9"/>
      <c r="C89" s="6"/>
      <c r="D89" s="6"/>
      <c r="J89" s="24"/>
    </row>
    <row r="90" spans="1:10" ht="15" x14ac:dyDescent="0.2">
      <c r="A90" s="9"/>
      <c r="B90" s="9"/>
      <c r="C90" s="1"/>
      <c r="D90" s="6"/>
      <c r="J90" s="24"/>
    </row>
    <row r="91" spans="1:10" ht="15" x14ac:dyDescent="0.2">
      <c r="A91" s="9"/>
      <c r="B91" s="9"/>
      <c r="C91" s="2"/>
      <c r="D91" s="2"/>
      <c r="J91" s="24"/>
    </row>
    <row r="92" spans="1:10" ht="15.75" x14ac:dyDescent="0.25">
      <c r="A92" s="9"/>
      <c r="B92" s="9"/>
      <c r="C92" s="17"/>
      <c r="D92" s="2"/>
      <c r="J92" s="24"/>
    </row>
    <row r="93" spans="1:10" ht="15.75" x14ac:dyDescent="0.25">
      <c r="A93" s="9"/>
      <c r="B93" s="9"/>
      <c r="C93" s="17"/>
      <c r="D93" s="2"/>
      <c r="J93" s="24"/>
    </row>
    <row r="94" spans="1:10" ht="15.75" x14ac:dyDescent="0.25">
      <c r="A94" s="9"/>
      <c r="B94" s="9"/>
      <c r="C94" s="18"/>
      <c r="D94" s="2"/>
      <c r="J94" s="24"/>
    </row>
    <row r="95" spans="1:10" ht="15" x14ac:dyDescent="0.2">
      <c r="A95" s="9"/>
      <c r="B95" s="9"/>
      <c r="C95" s="13"/>
      <c r="D95" s="2"/>
      <c r="J95" s="24"/>
    </row>
    <row r="96" spans="1:10" ht="15" x14ac:dyDescent="0.2">
      <c r="A96" s="9"/>
      <c r="B96" s="9"/>
      <c r="C96" s="13"/>
      <c r="J96" s="29"/>
    </row>
    <row r="97" spans="1:10" ht="15" x14ac:dyDescent="0.2">
      <c r="A97" s="9"/>
      <c r="B97" s="9"/>
      <c r="C97" s="13"/>
      <c r="D97" s="21"/>
      <c r="J97" s="29"/>
    </row>
    <row r="98" spans="1:10" ht="15" x14ac:dyDescent="0.2">
      <c r="A98" s="9"/>
      <c r="B98" s="9"/>
      <c r="C98" s="13"/>
      <c r="D98" s="21"/>
      <c r="J98" s="29"/>
    </row>
    <row r="99" spans="1:10" ht="15" x14ac:dyDescent="0.2">
      <c r="A99" s="9"/>
      <c r="B99" s="9"/>
      <c r="C99" s="13"/>
      <c r="D99" s="21"/>
      <c r="J99" s="29"/>
    </row>
    <row r="100" spans="1:10" ht="15" x14ac:dyDescent="0.2">
      <c r="A100" s="9"/>
      <c r="B100" s="9"/>
      <c r="C100" s="13"/>
      <c r="D100" s="21"/>
      <c r="J100" s="29"/>
    </row>
    <row r="101" spans="1:10" ht="15" x14ac:dyDescent="0.2">
      <c r="A101" s="9"/>
      <c r="B101" s="9"/>
      <c r="C101" s="13"/>
      <c r="D101" s="21"/>
      <c r="J101" s="29"/>
    </row>
    <row r="102" spans="1:10" ht="15" x14ac:dyDescent="0.2">
      <c r="A102" s="9"/>
      <c r="B102" s="9"/>
      <c r="C102" s="13"/>
      <c r="D102" s="21"/>
      <c r="J102" s="29"/>
    </row>
    <row r="103" spans="1:10" ht="15" x14ac:dyDescent="0.2">
      <c r="A103" s="9"/>
      <c r="B103" s="9"/>
      <c r="C103" s="13"/>
      <c r="D103" s="21"/>
      <c r="J103" s="29"/>
    </row>
    <row r="104" spans="1:10" ht="15" x14ac:dyDescent="0.2">
      <c r="A104" s="9"/>
      <c r="B104" s="9"/>
      <c r="C104" s="13"/>
      <c r="D104" s="21"/>
      <c r="J104" s="29"/>
    </row>
    <row r="105" spans="1:10" ht="15" x14ac:dyDescent="0.2">
      <c r="A105" s="9"/>
      <c r="B105" s="9"/>
      <c r="C105" s="13"/>
      <c r="J105" s="29"/>
    </row>
    <row r="106" spans="1:10" ht="15" x14ac:dyDescent="0.2">
      <c r="A106" s="9"/>
      <c r="B106" s="9"/>
      <c r="C106" s="13"/>
      <c r="J106" s="29"/>
    </row>
    <row r="107" spans="1:10" ht="15" x14ac:dyDescent="0.2">
      <c r="A107" s="9"/>
      <c r="B107" s="9"/>
      <c r="C107" s="13"/>
      <c r="J107" s="29"/>
    </row>
    <row r="108" spans="1:10" ht="15" x14ac:dyDescent="0.2">
      <c r="A108" s="9"/>
      <c r="B108" s="9"/>
      <c r="C108" s="9"/>
      <c r="J108" s="25"/>
    </row>
    <row r="109" spans="1:10" ht="15" x14ac:dyDescent="0.2">
      <c r="A109" s="9"/>
      <c r="B109" s="9"/>
      <c r="C109" s="6"/>
      <c r="J109" s="26"/>
    </row>
    <row r="110" spans="1:10" ht="15" x14ac:dyDescent="0.2">
      <c r="A110" s="9"/>
      <c r="B110" s="9"/>
      <c r="C110" s="1"/>
      <c r="J110" s="25"/>
    </row>
  </sheetData>
  <phoneticPr fontId="3" type="noConversion"/>
  <pageMargins left="1" right="0.25" top="1.5" bottom="0.5" header="1" footer="0.5"/>
  <pageSetup scale="42" orientation="landscape" blackAndWhite="1" r:id="rId1"/>
  <headerFooter alignWithMargins="0">
    <oddHeader>&amp;L&amp;"Arial,Bold"&amp;12DUKE ENERGY KENTUCKY
MONTHLY AND AVERAGE 13-MONTH ACCOUNT BALANCES
12 MONTHS PRECEDING THE BASE PERIOD&amp;R&amp;"Times New Roman,Bold"&amp;12KyPSC Case No. 2019-00271
 STAFF-DR-01-005 Attachment
Page  &amp;P  of 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88"/>
  <sheetViews>
    <sheetView tabSelected="1" view="pageLayout" zoomScaleNormal="60" workbookViewId="0">
      <selection activeCell="G29" sqref="G29"/>
    </sheetView>
  </sheetViews>
  <sheetFormatPr defaultRowHeight="12.75" x14ac:dyDescent="0.2"/>
  <cols>
    <col min="1" max="1" width="5.7109375" customWidth="1"/>
    <col min="2" max="2" width="26.28515625" customWidth="1"/>
    <col min="3" max="3" width="1.85546875" customWidth="1"/>
    <col min="4" max="64" width="16.85546875" customWidth="1"/>
  </cols>
  <sheetData>
    <row r="1" spans="1:12" ht="15" x14ac:dyDescent="0.2">
      <c r="A1" s="6"/>
      <c r="B1" s="6"/>
      <c r="C1" s="6"/>
      <c r="D1" s="8"/>
      <c r="E1" s="8"/>
      <c r="F1" s="8"/>
      <c r="G1" s="3"/>
      <c r="H1" s="3"/>
    </row>
    <row r="2" spans="1:12" ht="15" x14ac:dyDescent="0.2">
      <c r="A2" s="9" t="s">
        <v>32</v>
      </c>
      <c r="B2" s="6"/>
      <c r="C2" s="6"/>
      <c r="D2" s="10" t="s">
        <v>84</v>
      </c>
      <c r="E2" s="10" t="s">
        <v>84</v>
      </c>
      <c r="F2" s="10" t="s">
        <v>84</v>
      </c>
      <c r="G2" s="10" t="s">
        <v>84</v>
      </c>
      <c r="H2" s="10" t="s">
        <v>84</v>
      </c>
      <c r="I2" s="38" t="s">
        <v>13</v>
      </c>
      <c r="J2" s="3"/>
      <c r="L2" s="3"/>
    </row>
    <row r="3" spans="1:12" ht="15" x14ac:dyDescent="0.2">
      <c r="A3" s="11" t="s">
        <v>33</v>
      </c>
      <c r="B3" s="11" t="s">
        <v>34</v>
      </c>
      <c r="C3" s="6"/>
      <c r="D3" s="48" t="s">
        <v>63</v>
      </c>
      <c r="E3" s="48" t="s">
        <v>64</v>
      </c>
      <c r="F3" s="48" t="s">
        <v>65</v>
      </c>
      <c r="G3" s="48" t="s">
        <v>66</v>
      </c>
      <c r="H3" s="48" t="s">
        <v>67</v>
      </c>
      <c r="I3" s="11" t="s">
        <v>16</v>
      </c>
      <c r="J3" s="3"/>
      <c r="L3" s="3"/>
    </row>
    <row r="4" spans="1:12" ht="15" x14ac:dyDescent="0.2">
      <c r="A4" s="11"/>
      <c r="B4" s="11"/>
      <c r="C4" s="6"/>
      <c r="D4" s="9" t="s">
        <v>0</v>
      </c>
      <c r="E4" s="9" t="s">
        <v>0</v>
      </c>
      <c r="F4" s="9" t="s">
        <v>0</v>
      </c>
      <c r="G4" s="9" t="s">
        <v>0</v>
      </c>
      <c r="H4" s="9" t="s">
        <v>0</v>
      </c>
      <c r="I4" s="9" t="s">
        <v>0</v>
      </c>
      <c r="J4" s="3"/>
      <c r="L4" s="3"/>
    </row>
    <row r="5" spans="1:12" ht="15.75" x14ac:dyDescent="0.25">
      <c r="A5" s="1"/>
      <c r="B5" s="12" t="s">
        <v>1</v>
      </c>
      <c r="C5" s="6"/>
      <c r="D5" s="9"/>
      <c r="E5" s="9"/>
      <c r="F5" s="9"/>
      <c r="G5" s="9"/>
      <c r="H5" s="9"/>
    </row>
    <row r="6" spans="1:12" ht="15" x14ac:dyDescent="0.2">
      <c r="A6" s="9">
        <v>1</v>
      </c>
      <c r="B6" s="13" t="str">
        <f>'Item 5'!C7</f>
        <v>November 2017</v>
      </c>
      <c r="C6" s="6"/>
      <c r="D6" s="51">
        <f>D24+D42</f>
        <v>17036328.23</v>
      </c>
      <c r="E6" s="51">
        <f t="shared" ref="E6:H6" si="0">E24+E42</f>
        <v>1017359.01</v>
      </c>
      <c r="F6" s="51">
        <f t="shared" si="0"/>
        <v>-30000</v>
      </c>
      <c r="G6" s="51">
        <f t="shared" si="0"/>
        <v>451384.36000000022</v>
      </c>
      <c r="H6" s="51">
        <f t="shared" si="0"/>
        <v>100802.91</v>
      </c>
      <c r="I6" s="20">
        <f t="shared" ref="I6:I18" si="1">SUM(D6:H6)</f>
        <v>18575874.510000002</v>
      </c>
    </row>
    <row r="7" spans="1:12" ht="15" x14ac:dyDescent="0.2">
      <c r="A7" s="9">
        <v>2</v>
      </c>
      <c r="B7" s="13" t="str">
        <f>'Item 5'!C8</f>
        <v>December</v>
      </c>
      <c r="C7" s="6"/>
      <c r="D7" s="51">
        <f t="shared" ref="D7:H7" si="2">D25+D43</f>
        <v>16881071.110000003</v>
      </c>
      <c r="E7" s="51">
        <f t="shared" si="2"/>
        <v>747531.29</v>
      </c>
      <c r="F7" s="51">
        <f t="shared" si="2"/>
        <v>-30000</v>
      </c>
      <c r="G7" s="51">
        <f t="shared" si="2"/>
        <v>866557.29000000074</v>
      </c>
      <c r="H7" s="51">
        <f t="shared" si="2"/>
        <v>100802.91</v>
      </c>
      <c r="I7" s="20">
        <f t="shared" si="1"/>
        <v>18565962.600000001</v>
      </c>
    </row>
    <row r="8" spans="1:12" ht="15" x14ac:dyDescent="0.2">
      <c r="A8" s="9">
        <v>3</v>
      </c>
      <c r="B8" s="13" t="str">
        <f>'Item 5'!C9</f>
        <v>January 2018</v>
      </c>
      <c r="C8" s="6"/>
      <c r="D8" s="51">
        <f t="shared" ref="D8:H8" si="3">D26+D44</f>
        <v>16882600.009999998</v>
      </c>
      <c r="E8" s="51">
        <f t="shared" si="3"/>
        <v>935945.6</v>
      </c>
      <c r="F8" s="51">
        <f t="shared" si="3"/>
        <v>-30000</v>
      </c>
      <c r="G8" s="51">
        <f t="shared" si="3"/>
        <v>709550.92999999993</v>
      </c>
      <c r="H8" s="51">
        <f t="shared" si="3"/>
        <v>100802.91</v>
      </c>
      <c r="I8" s="20">
        <f t="shared" si="1"/>
        <v>18598899.449999999</v>
      </c>
    </row>
    <row r="9" spans="1:12" ht="15" x14ac:dyDescent="0.2">
      <c r="A9" s="9">
        <v>4</v>
      </c>
      <c r="B9" s="13" t="str">
        <f>'Item 5'!C10</f>
        <v>February</v>
      </c>
      <c r="C9" s="6"/>
      <c r="D9" s="51">
        <f t="shared" ref="D9:H9" si="4">D27+D45</f>
        <v>17067372.679999996</v>
      </c>
      <c r="E9" s="51">
        <f t="shared" si="4"/>
        <v>830099.3</v>
      </c>
      <c r="F9" s="51">
        <f t="shared" si="4"/>
        <v>-30000</v>
      </c>
      <c r="G9" s="51">
        <f t="shared" si="4"/>
        <v>710663.92999999947</v>
      </c>
      <c r="H9" s="51">
        <f t="shared" si="4"/>
        <v>100802.91</v>
      </c>
      <c r="I9" s="20">
        <f t="shared" si="1"/>
        <v>18678938.819999997</v>
      </c>
    </row>
    <row r="10" spans="1:12" ht="15" x14ac:dyDescent="0.2">
      <c r="A10" s="9">
        <v>5</v>
      </c>
      <c r="B10" s="13" t="str">
        <f>'Item 5'!C11</f>
        <v>March</v>
      </c>
      <c r="C10" s="6"/>
      <c r="D10" s="51">
        <f t="shared" ref="D10:H10" si="5">D28+D46</f>
        <v>17313980.860000007</v>
      </c>
      <c r="E10" s="51">
        <f t="shared" si="5"/>
        <v>779736.99</v>
      </c>
      <c r="F10" s="51">
        <f t="shared" si="5"/>
        <v>-30000</v>
      </c>
      <c r="G10" s="51">
        <f t="shared" si="5"/>
        <v>533192.33000000042</v>
      </c>
      <c r="H10" s="51">
        <f t="shared" si="5"/>
        <v>100802.91</v>
      </c>
      <c r="I10" s="20">
        <f t="shared" si="1"/>
        <v>18697713.090000007</v>
      </c>
    </row>
    <row r="11" spans="1:12" ht="15" x14ac:dyDescent="0.2">
      <c r="A11" s="9">
        <v>6</v>
      </c>
      <c r="B11" s="13" t="str">
        <f>'Item 5'!C12</f>
        <v>April</v>
      </c>
      <c r="C11" s="6"/>
      <c r="D11" s="51">
        <f t="shared" ref="D11:H11" si="6">D29+D47</f>
        <v>16842417.659999996</v>
      </c>
      <c r="E11" s="51">
        <f t="shared" si="6"/>
        <v>779736.99</v>
      </c>
      <c r="F11" s="51">
        <f t="shared" si="6"/>
        <v>-30000</v>
      </c>
      <c r="G11" s="51">
        <f t="shared" si="6"/>
        <v>485075.84000000078</v>
      </c>
      <c r="H11" s="51">
        <f t="shared" si="6"/>
        <v>100802.91</v>
      </c>
      <c r="I11" s="20">
        <f t="shared" si="1"/>
        <v>18178033.399999995</v>
      </c>
    </row>
    <row r="12" spans="1:12" ht="15" x14ac:dyDescent="0.2">
      <c r="A12" s="9">
        <v>7</v>
      </c>
      <c r="B12" s="13" t="str">
        <f>'Item 5'!C13</f>
        <v>May</v>
      </c>
      <c r="C12" s="6"/>
      <c r="D12" s="51">
        <f t="shared" ref="D12:H12" si="7">D30+D48</f>
        <v>16615457.779999997</v>
      </c>
      <c r="E12" s="51">
        <f t="shared" si="7"/>
        <v>779736.99</v>
      </c>
      <c r="F12" s="51">
        <f t="shared" si="7"/>
        <v>-30000</v>
      </c>
      <c r="G12" s="51">
        <f t="shared" si="7"/>
        <v>163135.47000000131</v>
      </c>
      <c r="H12" s="51">
        <f t="shared" si="7"/>
        <v>100802.91</v>
      </c>
      <c r="I12" s="20">
        <f t="shared" si="1"/>
        <v>17629133.149999999</v>
      </c>
    </row>
    <row r="13" spans="1:12" ht="15" x14ac:dyDescent="0.2">
      <c r="A13" s="9">
        <v>8</v>
      </c>
      <c r="B13" s="13" t="str">
        <f>'Item 5'!C14</f>
        <v>June</v>
      </c>
      <c r="C13" s="6"/>
      <c r="D13" s="51">
        <f t="shared" ref="D13:H13" si="8">D31+D49</f>
        <v>16545140.569999995</v>
      </c>
      <c r="E13" s="51">
        <f t="shared" si="8"/>
        <v>960505.77</v>
      </c>
      <c r="F13" s="51">
        <f t="shared" si="8"/>
        <v>-30000</v>
      </c>
      <c r="G13" s="51">
        <f t="shared" si="8"/>
        <v>603504.29999999958</v>
      </c>
      <c r="H13" s="51">
        <f t="shared" si="8"/>
        <v>100802.91</v>
      </c>
      <c r="I13" s="20">
        <f t="shared" si="1"/>
        <v>18179953.549999997</v>
      </c>
    </row>
    <row r="14" spans="1:12" ht="15" x14ac:dyDescent="0.2">
      <c r="A14" s="9">
        <v>9</v>
      </c>
      <c r="B14" s="13" t="str">
        <f>'Item 5'!C15</f>
        <v>July</v>
      </c>
      <c r="C14" s="6"/>
      <c r="D14" s="51">
        <f t="shared" ref="D14:H14" si="9">D32+D50</f>
        <v>16627105.539999995</v>
      </c>
      <c r="E14" s="51">
        <f t="shared" si="9"/>
        <v>798464.6</v>
      </c>
      <c r="F14" s="51">
        <f t="shared" si="9"/>
        <v>-30000</v>
      </c>
      <c r="G14" s="51">
        <f t="shared" si="9"/>
        <v>854544.53999999957</v>
      </c>
      <c r="H14" s="51">
        <f t="shared" si="9"/>
        <v>100802.91</v>
      </c>
      <c r="I14" s="20">
        <f t="shared" si="1"/>
        <v>18350917.589999996</v>
      </c>
    </row>
    <row r="15" spans="1:12" ht="15" x14ac:dyDescent="0.2">
      <c r="A15" s="9">
        <v>10</v>
      </c>
      <c r="B15" s="13" t="str">
        <f>'Item 5'!C16</f>
        <v>August</v>
      </c>
      <c r="C15" s="6"/>
      <c r="D15" s="51">
        <f t="shared" ref="D15:H15" si="10">D33+D51</f>
        <v>16656178.960000001</v>
      </c>
      <c r="E15" s="51">
        <f t="shared" si="10"/>
        <v>799035.87</v>
      </c>
      <c r="F15" s="51">
        <f t="shared" si="10"/>
        <v>-30000</v>
      </c>
      <c r="G15" s="51">
        <f t="shared" si="10"/>
        <v>1098274.1300000004</v>
      </c>
      <c r="H15" s="51">
        <f t="shared" si="10"/>
        <v>100802.91</v>
      </c>
      <c r="I15" s="20">
        <f t="shared" si="1"/>
        <v>18624291.870000001</v>
      </c>
    </row>
    <row r="16" spans="1:12" ht="15" x14ac:dyDescent="0.2">
      <c r="A16" s="9">
        <v>11</v>
      </c>
      <c r="B16" s="13" t="str">
        <f>'Item 5'!C17</f>
        <v>September</v>
      </c>
      <c r="C16" s="6"/>
      <c r="D16" s="51">
        <f t="shared" ref="D16:H16" si="11">D34+D52</f>
        <v>16703924.120000001</v>
      </c>
      <c r="E16" s="51">
        <f t="shared" si="11"/>
        <v>1087572.47</v>
      </c>
      <c r="F16" s="51">
        <f t="shared" si="11"/>
        <v>-43260</v>
      </c>
      <c r="G16" s="51">
        <f t="shared" si="11"/>
        <v>1311620.4200000013</v>
      </c>
      <c r="H16" s="51">
        <f t="shared" si="11"/>
        <v>100802.91</v>
      </c>
      <c r="I16" s="20">
        <f t="shared" si="1"/>
        <v>19160659.920000002</v>
      </c>
    </row>
    <row r="17" spans="1:9" ht="15" x14ac:dyDescent="0.2">
      <c r="A17" s="9">
        <v>12</v>
      </c>
      <c r="B17" s="13" t="str">
        <f>'Item 5'!C18</f>
        <v>October</v>
      </c>
      <c r="C17" s="6"/>
      <c r="D17" s="51">
        <f t="shared" ref="D17:H17" si="12">D35+D53</f>
        <v>16377541.419999996</v>
      </c>
      <c r="E17" s="51">
        <f t="shared" si="12"/>
        <v>1064309.93</v>
      </c>
      <c r="F17" s="51">
        <f t="shared" si="12"/>
        <v>-46873.21</v>
      </c>
      <c r="G17" s="51">
        <f t="shared" si="12"/>
        <v>1398222.3000000017</v>
      </c>
      <c r="H17" s="51">
        <f t="shared" si="12"/>
        <v>100802.91</v>
      </c>
      <c r="I17" s="20">
        <f t="shared" si="1"/>
        <v>18894003.349999998</v>
      </c>
    </row>
    <row r="18" spans="1:9" ht="15" x14ac:dyDescent="0.2">
      <c r="A18" s="9">
        <v>13</v>
      </c>
      <c r="B18" s="13" t="str">
        <f>'Item 5'!C19</f>
        <v>November</v>
      </c>
      <c r="C18" s="6"/>
      <c r="D18" s="51">
        <f t="shared" ref="D18:H18" si="13">D36+D54</f>
        <v>16503315.180000002</v>
      </c>
      <c r="E18" s="51">
        <f t="shared" si="13"/>
        <v>952633.69</v>
      </c>
      <c r="F18" s="51">
        <f t="shared" si="13"/>
        <v>-46873.21</v>
      </c>
      <c r="G18" s="51">
        <f t="shared" si="13"/>
        <v>1503130.2700000005</v>
      </c>
      <c r="H18" s="51">
        <f t="shared" si="13"/>
        <v>100802.91</v>
      </c>
      <c r="I18" s="20">
        <f t="shared" si="1"/>
        <v>19013008.84</v>
      </c>
    </row>
    <row r="19" spans="1:9" ht="15.75" thickBot="1" x14ac:dyDescent="0.25">
      <c r="A19" s="9">
        <v>14</v>
      </c>
      <c r="B19" s="9" t="s">
        <v>13</v>
      </c>
      <c r="C19" s="6"/>
      <c r="D19" s="14">
        <f t="shared" ref="D19:I19" si="14">SUM(D6:D18)</f>
        <v>218052434.12</v>
      </c>
      <c r="E19" s="14">
        <f t="shared" si="14"/>
        <v>11532668.5</v>
      </c>
      <c r="F19" s="14">
        <f t="shared" si="14"/>
        <v>-437006.42000000004</v>
      </c>
      <c r="G19" s="14">
        <f t="shared" si="14"/>
        <v>10688856.110000007</v>
      </c>
      <c r="H19" s="14">
        <f t="shared" si="14"/>
        <v>1310437.83</v>
      </c>
      <c r="I19" s="14">
        <f t="shared" si="14"/>
        <v>241147390.13999999</v>
      </c>
    </row>
    <row r="20" spans="1:9" ht="15.75" thickTop="1" x14ac:dyDescent="0.2">
      <c r="A20" s="9">
        <v>15</v>
      </c>
      <c r="B20" s="6"/>
      <c r="C20" s="6"/>
      <c r="D20" s="15"/>
      <c r="E20" s="15"/>
      <c r="F20" s="15"/>
      <c r="G20" s="15"/>
      <c r="H20" s="15"/>
    </row>
    <row r="21" spans="1:9" ht="15.75" thickBot="1" x14ac:dyDescent="0.25">
      <c r="A21" s="9">
        <v>16</v>
      </c>
      <c r="B21" s="1" t="s">
        <v>14</v>
      </c>
      <c r="C21" s="6"/>
      <c r="D21" s="16">
        <f t="shared" ref="D21:F21" si="15">D19/13</f>
        <v>16773264.163076924</v>
      </c>
      <c r="E21" s="16">
        <f t="shared" si="15"/>
        <v>887128.34615384613</v>
      </c>
      <c r="F21" s="16">
        <f t="shared" si="15"/>
        <v>-33615.878461538465</v>
      </c>
      <c r="G21" s="16">
        <f t="shared" ref="G21" si="16">G19/13</f>
        <v>822219.70076923131</v>
      </c>
      <c r="H21" s="16">
        <f>H19/13</f>
        <v>100802.91</v>
      </c>
      <c r="I21" s="16">
        <f>I19/13</f>
        <v>18549799.241538461</v>
      </c>
    </row>
    <row r="22" spans="1:9" ht="15.75" thickTop="1" x14ac:dyDescent="0.2">
      <c r="A22" s="9">
        <v>17</v>
      </c>
      <c r="B22" s="2"/>
      <c r="C22" s="2"/>
      <c r="D22" s="15"/>
      <c r="E22" s="15"/>
      <c r="F22" s="15"/>
      <c r="G22" s="15"/>
      <c r="H22" s="15"/>
    </row>
    <row r="23" spans="1:9" ht="15.75" x14ac:dyDescent="0.25">
      <c r="A23" s="9">
        <v>20</v>
      </c>
      <c r="B23" s="18" t="s">
        <v>48</v>
      </c>
      <c r="C23" s="2"/>
      <c r="D23" s="19"/>
      <c r="E23" s="19"/>
      <c r="F23" s="19"/>
      <c r="G23" s="19"/>
      <c r="H23" s="19"/>
    </row>
    <row r="24" spans="1:9" ht="15" x14ac:dyDescent="0.2">
      <c r="A24" s="9">
        <v>21</v>
      </c>
      <c r="B24" s="13" t="str">
        <f>'Item 5'!C25</f>
        <v>November 2017</v>
      </c>
      <c r="C24" s="2"/>
      <c r="D24" s="54">
        <v>352477.9</v>
      </c>
      <c r="E24" s="54">
        <v>0</v>
      </c>
      <c r="F24" s="54">
        <v>0</v>
      </c>
      <c r="G24" s="54">
        <v>3357.6600000000617</v>
      </c>
      <c r="H24" s="54">
        <v>0</v>
      </c>
      <c r="I24" s="20">
        <f t="shared" ref="I24:I36" si="17">SUM(D24:H24)</f>
        <v>355835.56000000006</v>
      </c>
    </row>
    <row r="25" spans="1:9" ht="15" x14ac:dyDescent="0.2">
      <c r="A25" s="9">
        <v>22</v>
      </c>
      <c r="B25" s="13" t="str">
        <f>'Item 5'!C26</f>
        <v>December</v>
      </c>
      <c r="D25" s="54">
        <v>296278.65000000002</v>
      </c>
      <c r="E25" s="54">
        <v>0</v>
      </c>
      <c r="F25" s="54">
        <v>0</v>
      </c>
      <c r="G25" s="54">
        <v>83074.74999999984</v>
      </c>
      <c r="H25" s="54">
        <v>0</v>
      </c>
      <c r="I25" s="20">
        <f t="shared" si="17"/>
        <v>379353.39999999985</v>
      </c>
    </row>
    <row r="26" spans="1:9" ht="15" x14ac:dyDescent="0.2">
      <c r="A26" s="9">
        <v>23</v>
      </c>
      <c r="B26" s="13" t="str">
        <f>'Item 5'!C27</f>
        <v>January 2018</v>
      </c>
      <c r="C26" s="21"/>
      <c r="D26" s="54">
        <v>300098.93</v>
      </c>
      <c r="E26" s="54">
        <v>0</v>
      </c>
      <c r="F26" s="54">
        <v>0</v>
      </c>
      <c r="G26" s="54">
        <v>94429.260000000155</v>
      </c>
      <c r="H26" s="54">
        <v>0</v>
      </c>
      <c r="I26" s="20">
        <f t="shared" si="17"/>
        <v>394528.19000000018</v>
      </c>
    </row>
    <row r="27" spans="1:9" ht="15" x14ac:dyDescent="0.2">
      <c r="A27" s="9">
        <v>24</v>
      </c>
      <c r="B27" s="13" t="str">
        <f>'Item 5'!C28</f>
        <v>February</v>
      </c>
      <c r="C27" s="21"/>
      <c r="D27" s="54">
        <v>345143.47</v>
      </c>
      <c r="E27" s="54">
        <v>0</v>
      </c>
      <c r="F27" s="54">
        <v>0</v>
      </c>
      <c r="G27" s="54">
        <v>67056.300000000134</v>
      </c>
      <c r="H27" s="54">
        <v>0</v>
      </c>
      <c r="I27" s="20">
        <f t="shared" si="17"/>
        <v>412199.77000000014</v>
      </c>
    </row>
    <row r="28" spans="1:9" ht="15" x14ac:dyDescent="0.2">
      <c r="A28" s="9">
        <v>25</v>
      </c>
      <c r="B28" s="13" t="str">
        <f>'Item 5'!C29</f>
        <v>March</v>
      </c>
      <c r="C28" s="21"/>
      <c r="D28" s="54">
        <v>313444.55</v>
      </c>
      <c r="E28" s="54">
        <v>0</v>
      </c>
      <c r="F28" s="54">
        <v>0</v>
      </c>
      <c r="G28" s="54">
        <v>73596.160000000251</v>
      </c>
      <c r="H28" s="54">
        <v>0</v>
      </c>
      <c r="I28" s="20">
        <f t="shared" si="17"/>
        <v>387040.71000000025</v>
      </c>
    </row>
    <row r="29" spans="1:9" ht="15" x14ac:dyDescent="0.2">
      <c r="A29" s="9">
        <v>26</v>
      </c>
      <c r="B29" s="13" t="str">
        <f>'Item 5'!C30</f>
        <v>April</v>
      </c>
      <c r="C29" s="21"/>
      <c r="D29" s="54">
        <v>293389.75</v>
      </c>
      <c r="E29" s="54">
        <v>0</v>
      </c>
      <c r="F29" s="54">
        <v>0</v>
      </c>
      <c r="G29" s="54">
        <v>88826.149999999921</v>
      </c>
      <c r="H29" s="54">
        <v>0</v>
      </c>
      <c r="I29" s="20">
        <f t="shared" si="17"/>
        <v>382215.89999999991</v>
      </c>
    </row>
    <row r="30" spans="1:9" ht="15" x14ac:dyDescent="0.2">
      <c r="A30" s="9">
        <v>27</v>
      </c>
      <c r="B30" s="13" t="str">
        <f>'Item 5'!C31</f>
        <v>May</v>
      </c>
      <c r="C30" s="21"/>
      <c r="D30" s="54">
        <v>277985.67000000004</v>
      </c>
      <c r="E30" s="54">
        <v>0</v>
      </c>
      <c r="F30" s="54">
        <v>0</v>
      </c>
      <c r="G30" s="54">
        <v>31081.999999999942</v>
      </c>
      <c r="H30" s="54">
        <v>0</v>
      </c>
      <c r="I30" s="20">
        <f t="shared" si="17"/>
        <v>309067.67</v>
      </c>
    </row>
    <row r="31" spans="1:9" ht="15" x14ac:dyDescent="0.2">
      <c r="A31" s="9">
        <v>28</v>
      </c>
      <c r="B31" s="13" t="str">
        <f>'Item 5'!C32</f>
        <v>June</v>
      </c>
      <c r="C31" s="21"/>
      <c r="D31" s="54">
        <v>306546.78000000003</v>
      </c>
      <c r="E31" s="54">
        <v>0</v>
      </c>
      <c r="F31" s="54">
        <v>0</v>
      </c>
      <c r="G31" s="54">
        <v>146646.21999999994</v>
      </c>
      <c r="H31" s="54">
        <v>0</v>
      </c>
      <c r="I31" s="20">
        <f t="shared" si="17"/>
        <v>453193</v>
      </c>
    </row>
    <row r="32" spans="1:9" ht="15" x14ac:dyDescent="0.2">
      <c r="A32" s="9">
        <v>29</v>
      </c>
      <c r="B32" s="13" t="str">
        <f>'Item 5'!C33</f>
        <v>July</v>
      </c>
      <c r="C32" s="21"/>
      <c r="D32" s="54">
        <v>314855.32</v>
      </c>
      <c r="E32" s="54">
        <v>0</v>
      </c>
      <c r="F32" s="54">
        <v>0</v>
      </c>
      <c r="G32" s="54">
        <v>205240.47000000003</v>
      </c>
      <c r="H32" s="54">
        <v>0</v>
      </c>
      <c r="I32" s="20">
        <f t="shared" si="17"/>
        <v>520095.79000000004</v>
      </c>
    </row>
    <row r="33" spans="1:9" ht="15" x14ac:dyDescent="0.2">
      <c r="A33" s="9">
        <v>30</v>
      </c>
      <c r="B33" s="13" t="str">
        <f>'Item 5'!C34</f>
        <v>August</v>
      </c>
      <c r="C33" s="21"/>
      <c r="D33" s="54">
        <v>280138.65999999997</v>
      </c>
      <c r="E33" s="54">
        <v>0</v>
      </c>
      <c r="F33" s="54">
        <v>0</v>
      </c>
      <c r="G33" s="54">
        <v>251008.87000000014</v>
      </c>
      <c r="H33" s="54">
        <v>0</v>
      </c>
      <c r="I33" s="20">
        <f t="shared" si="17"/>
        <v>531147.53000000014</v>
      </c>
    </row>
    <row r="34" spans="1:9" ht="15" x14ac:dyDescent="0.2">
      <c r="A34" s="9">
        <v>31</v>
      </c>
      <c r="B34" s="13" t="str">
        <f>'Item 5'!C35</f>
        <v>September</v>
      </c>
      <c r="D34" s="54">
        <v>265107.98</v>
      </c>
      <c r="E34" s="54">
        <v>0</v>
      </c>
      <c r="F34" s="54">
        <v>0</v>
      </c>
      <c r="G34" s="54">
        <v>276209.68</v>
      </c>
      <c r="H34" s="54">
        <v>0</v>
      </c>
      <c r="I34" s="20">
        <f t="shared" si="17"/>
        <v>541317.65999999992</v>
      </c>
    </row>
    <row r="35" spans="1:9" ht="15" x14ac:dyDescent="0.2">
      <c r="A35" s="9">
        <v>32</v>
      </c>
      <c r="B35" s="13" t="str">
        <f>'Item 5'!C36</f>
        <v>October</v>
      </c>
      <c r="D35" s="54">
        <v>243100.7</v>
      </c>
      <c r="E35" s="54">
        <v>0</v>
      </c>
      <c r="F35" s="54">
        <v>0</v>
      </c>
      <c r="G35" s="54">
        <v>323501.77000000008</v>
      </c>
      <c r="H35" s="54">
        <v>0</v>
      </c>
      <c r="I35" s="20">
        <f t="shared" si="17"/>
        <v>566602.47000000009</v>
      </c>
    </row>
    <row r="36" spans="1:9" ht="15" x14ac:dyDescent="0.2">
      <c r="A36" s="9">
        <v>33</v>
      </c>
      <c r="B36" s="13" t="str">
        <f>'Item 5'!C37</f>
        <v>November</v>
      </c>
      <c r="D36" s="54">
        <v>268800.36</v>
      </c>
      <c r="E36" s="54">
        <v>0</v>
      </c>
      <c r="F36" s="54">
        <v>0</v>
      </c>
      <c r="G36" s="54">
        <v>360675.3299999999</v>
      </c>
      <c r="H36" s="54">
        <v>0</v>
      </c>
      <c r="I36" s="20">
        <f t="shared" si="17"/>
        <v>629475.68999999994</v>
      </c>
    </row>
    <row r="37" spans="1:9" ht="15.75" thickBot="1" x14ac:dyDescent="0.25">
      <c r="A37" s="9">
        <v>34</v>
      </c>
      <c r="B37" s="9" t="s">
        <v>13</v>
      </c>
      <c r="D37" s="14">
        <f t="shared" ref="D37:I37" si="18">SUM(D24:D36)</f>
        <v>3857368.72</v>
      </c>
      <c r="E37" s="14">
        <f t="shared" si="18"/>
        <v>0</v>
      </c>
      <c r="F37" s="14">
        <f t="shared" si="18"/>
        <v>0</v>
      </c>
      <c r="G37" s="14">
        <f t="shared" si="18"/>
        <v>2004704.62</v>
      </c>
      <c r="H37" s="14">
        <f t="shared" si="18"/>
        <v>0</v>
      </c>
      <c r="I37" s="14">
        <f t="shared" si="18"/>
        <v>5862073.3399999999</v>
      </c>
    </row>
    <row r="38" spans="1:9" ht="15.75" thickTop="1" x14ac:dyDescent="0.2">
      <c r="A38" s="9">
        <v>35</v>
      </c>
      <c r="B38" s="6"/>
      <c r="D38" s="15"/>
      <c r="E38" s="15"/>
      <c r="F38" s="15"/>
      <c r="G38" s="15"/>
      <c r="H38" s="15"/>
      <c r="I38" s="15"/>
    </row>
    <row r="39" spans="1:9" ht="15.75" thickBot="1" x14ac:dyDescent="0.25">
      <c r="A39" s="9">
        <v>36</v>
      </c>
      <c r="B39" s="1" t="s">
        <v>14</v>
      </c>
      <c r="D39" s="16">
        <f t="shared" ref="D39" si="19">D37/13</f>
        <v>296720.67076923081</v>
      </c>
      <c r="E39" s="16">
        <f>E37/13</f>
        <v>0</v>
      </c>
      <c r="F39" s="16">
        <f>F37/13</f>
        <v>0</v>
      </c>
      <c r="G39" s="16">
        <f t="shared" ref="G39" si="20">G37/13</f>
        <v>154208.04769230771</v>
      </c>
      <c r="H39" s="16">
        <f>H37/13</f>
        <v>0</v>
      </c>
      <c r="I39" s="16">
        <f>I37/13</f>
        <v>450928.71846153843</v>
      </c>
    </row>
    <row r="40" spans="1:9" ht="15.75" thickTop="1" x14ac:dyDescent="0.2">
      <c r="A40" s="9">
        <v>37</v>
      </c>
      <c r="D40" s="35"/>
      <c r="E40" s="35"/>
      <c r="F40" s="35"/>
      <c r="G40" s="35"/>
      <c r="H40" s="35"/>
    </row>
    <row r="41" spans="1:9" ht="15.75" x14ac:dyDescent="0.25">
      <c r="A41" s="9">
        <v>40</v>
      </c>
      <c r="B41" s="18" t="s">
        <v>53</v>
      </c>
      <c r="D41" s="41"/>
      <c r="E41" s="41"/>
      <c r="F41" s="41"/>
      <c r="G41" s="41"/>
      <c r="H41" s="41"/>
    </row>
    <row r="42" spans="1:9" ht="15" x14ac:dyDescent="0.2">
      <c r="A42" s="9">
        <v>41</v>
      </c>
      <c r="B42" s="13" t="str">
        <f>'Item 5'!C43</f>
        <v>November 2017</v>
      </c>
      <c r="C42" s="2"/>
      <c r="D42" s="54">
        <v>16683850.33</v>
      </c>
      <c r="E42" s="54">
        <v>1017359.01</v>
      </c>
      <c r="F42" s="54">
        <v>-30000</v>
      </c>
      <c r="G42" s="54">
        <v>448026.70000000019</v>
      </c>
      <c r="H42" s="54">
        <v>100802.91</v>
      </c>
      <c r="I42" s="20">
        <f t="shared" ref="I42:I54" si="21">SUM(D42:H42)</f>
        <v>18220038.949999999</v>
      </c>
    </row>
    <row r="43" spans="1:9" ht="15" x14ac:dyDescent="0.2">
      <c r="A43" s="9">
        <v>42</v>
      </c>
      <c r="B43" s="13" t="str">
        <f>'Item 5'!C44</f>
        <v>December</v>
      </c>
      <c r="C43" s="2"/>
      <c r="D43" s="54">
        <v>16584792.460000003</v>
      </c>
      <c r="E43" s="54">
        <v>747531.29</v>
      </c>
      <c r="F43" s="54">
        <v>-30000</v>
      </c>
      <c r="G43" s="54">
        <v>783482.54000000085</v>
      </c>
      <c r="H43" s="54">
        <v>100802.91</v>
      </c>
      <c r="I43" s="20">
        <f t="shared" si="21"/>
        <v>18186609.200000003</v>
      </c>
    </row>
    <row r="44" spans="1:9" ht="15" x14ac:dyDescent="0.2">
      <c r="A44" s="9">
        <v>43</v>
      </c>
      <c r="B44" s="13" t="str">
        <f>'Item 5'!C45</f>
        <v>January 2018</v>
      </c>
      <c r="C44" s="2"/>
      <c r="D44" s="54">
        <v>16582501.079999998</v>
      </c>
      <c r="E44" s="54">
        <v>935945.6</v>
      </c>
      <c r="F44" s="54">
        <v>-30000</v>
      </c>
      <c r="G44" s="54">
        <v>615121.66999999981</v>
      </c>
      <c r="H44" s="54">
        <v>100802.91</v>
      </c>
      <c r="I44" s="20">
        <f t="shared" si="21"/>
        <v>18204371.259999998</v>
      </c>
    </row>
    <row r="45" spans="1:9" ht="15" x14ac:dyDescent="0.2">
      <c r="A45" s="9">
        <v>44</v>
      </c>
      <c r="B45" s="13" t="str">
        <f>'Item 5'!C46</f>
        <v>February</v>
      </c>
      <c r="C45" s="2"/>
      <c r="D45" s="54">
        <v>16722229.209999997</v>
      </c>
      <c r="E45" s="54">
        <v>830099.3</v>
      </c>
      <c r="F45" s="54">
        <v>-30000</v>
      </c>
      <c r="G45" s="54">
        <v>643607.62999999931</v>
      </c>
      <c r="H45" s="54">
        <v>100802.91</v>
      </c>
      <c r="I45" s="20">
        <f t="shared" si="21"/>
        <v>18266739.049999997</v>
      </c>
    </row>
    <row r="46" spans="1:9" ht="15" x14ac:dyDescent="0.2">
      <c r="A46" s="9">
        <v>45</v>
      </c>
      <c r="B46" s="13" t="str">
        <f>'Item 5'!C47</f>
        <v>March</v>
      </c>
      <c r="C46" s="2"/>
      <c r="D46" s="54">
        <v>17000536.310000006</v>
      </c>
      <c r="E46" s="54">
        <v>779736.99</v>
      </c>
      <c r="F46" s="54">
        <v>-30000</v>
      </c>
      <c r="G46" s="54">
        <v>459596.17000000016</v>
      </c>
      <c r="H46" s="54">
        <v>100802.91</v>
      </c>
      <c r="I46" s="20">
        <f t="shared" si="21"/>
        <v>18310672.380000006</v>
      </c>
    </row>
    <row r="47" spans="1:9" ht="15" x14ac:dyDescent="0.2">
      <c r="A47" s="9">
        <v>46</v>
      </c>
      <c r="B47" s="13" t="str">
        <f>'Item 5'!C48</f>
        <v>April</v>
      </c>
      <c r="C47" s="2"/>
      <c r="D47" s="54">
        <v>16549027.909999996</v>
      </c>
      <c r="E47" s="54">
        <v>779736.99</v>
      </c>
      <c r="F47" s="54">
        <v>-30000</v>
      </c>
      <c r="G47" s="54">
        <v>396249.69000000088</v>
      </c>
      <c r="H47" s="54">
        <v>100802.91</v>
      </c>
      <c r="I47" s="20">
        <f t="shared" si="21"/>
        <v>17795817.499999996</v>
      </c>
    </row>
    <row r="48" spans="1:9" ht="15" x14ac:dyDescent="0.2">
      <c r="A48" s="9">
        <v>47</v>
      </c>
      <c r="B48" s="13" t="str">
        <f>'Item 5'!C49</f>
        <v>May</v>
      </c>
      <c r="C48" s="6"/>
      <c r="D48" s="54">
        <v>16337472.109999998</v>
      </c>
      <c r="E48" s="54">
        <v>779736.99</v>
      </c>
      <c r="F48" s="54">
        <v>-30000</v>
      </c>
      <c r="G48" s="54">
        <v>132053.47000000137</v>
      </c>
      <c r="H48" s="54">
        <v>100802.91</v>
      </c>
      <c r="I48" s="20">
        <f t="shared" si="21"/>
        <v>17320065.48</v>
      </c>
    </row>
    <row r="49" spans="1:9" ht="15" x14ac:dyDescent="0.2">
      <c r="A49" s="9">
        <v>48</v>
      </c>
      <c r="B49" s="13" t="str">
        <f>'Item 5'!C50</f>
        <v>June</v>
      </c>
      <c r="C49" s="6"/>
      <c r="D49" s="54">
        <v>16238593.789999995</v>
      </c>
      <c r="E49" s="54">
        <v>960505.77</v>
      </c>
      <c r="F49" s="54">
        <v>-30000</v>
      </c>
      <c r="G49" s="54">
        <v>456858.07999999961</v>
      </c>
      <c r="H49" s="54">
        <v>100802.91</v>
      </c>
      <c r="I49" s="20">
        <f t="shared" si="21"/>
        <v>17726760.549999993</v>
      </c>
    </row>
    <row r="50" spans="1:9" ht="15" x14ac:dyDescent="0.2">
      <c r="A50" s="9">
        <v>49</v>
      </c>
      <c r="B50" s="13" t="str">
        <f>'Item 5'!C51</f>
        <v>July</v>
      </c>
      <c r="C50" s="6"/>
      <c r="D50" s="54">
        <v>16312250.219999995</v>
      </c>
      <c r="E50" s="54">
        <v>798464.6</v>
      </c>
      <c r="F50" s="54">
        <v>-30000</v>
      </c>
      <c r="G50" s="54">
        <v>649304.0699999996</v>
      </c>
      <c r="H50" s="54">
        <v>100802.91</v>
      </c>
      <c r="I50" s="20">
        <f t="shared" si="21"/>
        <v>17830821.799999997</v>
      </c>
    </row>
    <row r="51" spans="1:9" ht="15" x14ac:dyDescent="0.2">
      <c r="A51" s="9">
        <v>50</v>
      </c>
      <c r="B51" s="13" t="str">
        <f>'Item 5'!C52</f>
        <v>August</v>
      </c>
      <c r="C51" s="6"/>
      <c r="D51" s="54">
        <v>16376040.300000001</v>
      </c>
      <c r="E51" s="54">
        <v>799035.87</v>
      </c>
      <c r="F51" s="54">
        <v>-30000</v>
      </c>
      <c r="G51" s="54">
        <v>847265.26000000013</v>
      </c>
      <c r="H51" s="54">
        <v>100802.91</v>
      </c>
      <c r="I51" s="20">
        <f t="shared" si="21"/>
        <v>18093144.340000004</v>
      </c>
    </row>
    <row r="52" spans="1:9" ht="15" x14ac:dyDescent="0.2">
      <c r="A52" s="9">
        <v>51</v>
      </c>
      <c r="B52" s="13" t="str">
        <f>'Item 5'!C53</f>
        <v>September</v>
      </c>
      <c r="C52" s="6"/>
      <c r="D52" s="54">
        <v>16438816.140000001</v>
      </c>
      <c r="E52" s="54">
        <v>1087572.47</v>
      </c>
      <c r="F52" s="54">
        <v>-43260</v>
      </c>
      <c r="G52" s="54">
        <v>1035410.7400000013</v>
      </c>
      <c r="H52" s="54">
        <v>100802.91</v>
      </c>
      <c r="I52" s="20">
        <f t="shared" si="21"/>
        <v>18619342.260000002</v>
      </c>
    </row>
    <row r="53" spans="1:9" ht="15" x14ac:dyDescent="0.2">
      <c r="A53" s="9">
        <v>52</v>
      </c>
      <c r="B53" s="13" t="str">
        <f>'Item 5'!C54</f>
        <v>October</v>
      </c>
      <c r="C53" s="6"/>
      <c r="D53" s="54">
        <v>16134440.719999997</v>
      </c>
      <c r="E53" s="54">
        <v>1064309.93</v>
      </c>
      <c r="F53" s="54">
        <v>-46873.21</v>
      </c>
      <c r="G53" s="54">
        <v>1074720.5300000017</v>
      </c>
      <c r="H53" s="54">
        <v>100802.91</v>
      </c>
      <c r="I53" s="20">
        <f t="shared" si="21"/>
        <v>18327400.879999999</v>
      </c>
    </row>
    <row r="54" spans="1:9" ht="15" x14ac:dyDescent="0.2">
      <c r="A54" s="9">
        <v>53</v>
      </c>
      <c r="B54" s="13" t="str">
        <f>'Item 5'!C55</f>
        <v>November</v>
      </c>
      <c r="C54" s="6"/>
      <c r="D54" s="54">
        <v>16234514.820000002</v>
      </c>
      <c r="E54" s="54">
        <v>952633.69</v>
      </c>
      <c r="F54" s="54">
        <v>-46873.21</v>
      </c>
      <c r="G54" s="54">
        <v>1142454.9400000006</v>
      </c>
      <c r="H54" s="54">
        <v>100802.91</v>
      </c>
      <c r="I54" s="20">
        <f t="shared" si="21"/>
        <v>18383533.150000002</v>
      </c>
    </row>
    <row r="55" spans="1:9" ht="15.75" thickBot="1" x14ac:dyDescent="0.25">
      <c r="A55" s="9">
        <v>54</v>
      </c>
      <c r="B55" s="9" t="s">
        <v>13</v>
      </c>
      <c r="C55" s="6"/>
      <c r="D55" s="14">
        <f t="shared" ref="D55:I55" si="22">SUM(D42:D54)</f>
        <v>214195065.40000001</v>
      </c>
      <c r="E55" s="14">
        <f t="shared" si="22"/>
        <v>11532668.5</v>
      </c>
      <c r="F55" s="14">
        <f t="shared" si="22"/>
        <v>-437006.42000000004</v>
      </c>
      <c r="G55" s="14">
        <f t="shared" si="22"/>
        <v>8684151.4900000058</v>
      </c>
      <c r="H55" s="14">
        <f t="shared" si="22"/>
        <v>1310437.83</v>
      </c>
      <c r="I55" s="14">
        <f t="shared" si="22"/>
        <v>235285316.80000001</v>
      </c>
    </row>
    <row r="56" spans="1:9" ht="15.75" thickTop="1" x14ac:dyDescent="0.2">
      <c r="A56" s="9">
        <v>55</v>
      </c>
      <c r="B56" s="6"/>
      <c r="C56" s="6"/>
      <c r="D56" s="15"/>
      <c r="E56" s="15"/>
      <c r="F56" s="15"/>
      <c r="G56" s="15"/>
      <c r="H56" s="15"/>
      <c r="I56" s="15"/>
    </row>
    <row r="57" spans="1:9" ht="15.75" thickBot="1" x14ac:dyDescent="0.25">
      <c r="A57" s="9">
        <v>56</v>
      </c>
      <c r="B57" s="1" t="s">
        <v>14</v>
      </c>
      <c r="C57" s="6"/>
      <c r="D57" s="16">
        <f t="shared" ref="D57" si="23">D55/13</f>
        <v>16476543.492307693</v>
      </c>
      <c r="E57" s="16">
        <f>E55/13</f>
        <v>887128.34615384613</v>
      </c>
      <c r="F57" s="16">
        <f>F55/13</f>
        <v>-33615.878461538465</v>
      </c>
      <c r="G57" s="16">
        <f t="shared" ref="G57" si="24">G55/13</f>
        <v>668011.65307692357</v>
      </c>
      <c r="H57" s="16">
        <f>H55/13</f>
        <v>100802.91</v>
      </c>
      <c r="I57" s="16">
        <f>I55/13</f>
        <v>18098870.523076925</v>
      </c>
    </row>
    <row r="58" spans="1:9" ht="15.75" thickTop="1" x14ac:dyDescent="0.2">
      <c r="A58" s="9"/>
      <c r="B58" s="13"/>
      <c r="C58" s="6"/>
      <c r="H58" s="24"/>
    </row>
    <row r="59" spans="1:9" ht="15" x14ac:dyDescent="0.2">
      <c r="A59" s="9"/>
      <c r="B59" s="13"/>
      <c r="C59" s="6"/>
      <c r="H59" s="24"/>
    </row>
    <row r="60" spans="1:9" ht="15" x14ac:dyDescent="0.2">
      <c r="A60" s="9"/>
      <c r="B60" s="13"/>
      <c r="C60" s="6"/>
      <c r="D60" s="22"/>
      <c r="E60" s="22"/>
      <c r="F60" s="22"/>
      <c r="G60" s="22"/>
      <c r="H60" s="22"/>
      <c r="I60" s="22"/>
    </row>
    <row r="61" spans="1:9" ht="15" x14ac:dyDescent="0.2">
      <c r="A61" s="9"/>
      <c r="B61" s="13"/>
      <c r="C61" s="6"/>
      <c r="H61" s="24"/>
    </row>
    <row r="62" spans="1:9" ht="15" x14ac:dyDescent="0.2">
      <c r="A62" s="9"/>
      <c r="B62" s="13"/>
      <c r="C62" s="6"/>
      <c r="H62" s="24"/>
    </row>
    <row r="63" spans="1:9" ht="15" x14ac:dyDescent="0.2">
      <c r="A63" s="9"/>
      <c r="B63" s="13"/>
      <c r="C63" s="6"/>
      <c r="H63" s="24"/>
    </row>
    <row r="64" spans="1:9" ht="15" x14ac:dyDescent="0.2">
      <c r="A64" s="9"/>
      <c r="B64" s="13"/>
      <c r="C64" s="6"/>
      <c r="H64" s="24"/>
    </row>
    <row r="65" spans="1:8" ht="15" x14ac:dyDescent="0.2">
      <c r="A65" s="9"/>
      <c r="B65" s="13"/>
      <c r="C65" s="6"/>
      <c r="H65" s="24"/>
    </row>
    <row r="66" spans="1:8" ht="15" x14ac:dyDescent="0.2">
      <c r="A66" s="9"/>
      <c r="B66" s="9"/>
      <c r="C66" s="6"/>
      <c r="H66" s="25"/>
    </row>
    <row r="67" spans="1:8" ht="15" x14ac:dyDescent="0.2">
      <c r="A67" s="9"/>
      <c r="B67" s="6"/>
      <c r="C67" s="6"/>
      <c r="H67" s="26"/>
    </row>
    <row r="68" spans="1:8" ht="15" x14ac:dyDescent="0.2">
      <c r="A68" s="9"/>
      <c r="B68" s="1"/>
      <c r="C68" s="6"/>
      <c r="H68" s="25"/>
    </row>
    <row r="69" spans="1:8" ht="15" x14ac:dyDescent="0.2">
      <c r="A69" s="9"/>
      <c r="B69" s="2"/>
      <c r="C69" s="2"/>
      <c r="H69" s="26"/>
    </row>
    <row r="70" spans="1:8" ht="15.75" x14ac:dyDescent="0.25">
      <c r="A70" s="9"/>
      <c r="B70" s="17"/>
      <c r="C70" s="2"/>
      <c r="H70" s="27"/>
    </row>
    <row r="71" spans="1:8" ht="15.75" x14ac:dyDescent="0.25">
      <c r="A71" s="9"/>
      <c r="B71" s="17"/>
      <c r="C71" s="2"/>
      <c r="H71" s="27"/>
    </row>
    <row r="72" spans="1:8" ht="15.75" x14ac:dyDescent="0.25">
      <c r="A72" s="9"/>
      <c r="B72" s="18"/>
      <c r="C72" s="2"/>
      <c r="H72" s="28"/>
    </row>
    <row r="73" spans="1:8" ht="15" x14ac:dyDescent="0.2">
      <c r="A73" s="9"/>
      <c r="B73" s="13"/>
      <c r="C73" s="2"/>
      <c r="H73" s="29"/>
    </row>
    <row r="74" spans="1:8" ht="15" x14ac:dyDescent="0.2">
      <c r="A74" s="9"/>
      <c r="B74" s="13"/>
      <c r="H74" s="29"/>
    </row>
    <row r="75" spans="1:8" ht="15" x14ac:dyDescent="0.2">
      <c r="A75" s="9"/>
      <c r="B75" s="13"/>
      <c r="C75" s="21"/>
      <c r="H75" s="29"/>
    </row>
    <row r="76" spans="1:8" ht="15" x14ac:dyDescent="0.2">
      <c r="A76" s="9"/>
      <c r="B76" s="13"/>
      <c r="C76" s="21"/>
      <c r="H76" s="29"/>
    </row>
    <row r="77" spans="1:8" ht="15" x14ac:dyDescent="0.2">
      <c r="A77" s="9"/>
      <c r="B77" s="13"/>
      <c r="C77" s="21"/>
      <c r="H77" s="29"/>
    </row>
    <row r="78" spans="1:8" ht="15" x14ac:dyDescent="0.2">
      <c r="A78" s="9"/>
      <c r="B78" s="13"/>
      <c r="C78" s="21"/>
      <c r="H78" s="29"/>
    </row>
    <row r="79" spans="1:8" ht="15" x14ac:dyDescent="0.2">
      <c r="A79" s="9"/>
      <c r="B79" s="13"/>
      <c r="C79" s="21"/>
      <c r="H79" s="29"/>
    </row>
    <row r="80" spans="1:8" ht="15" x14ac:dyDescent="0.2">
      <c r="A80" s="9"/>
      <c r="B80" s="13"/>
      <c r="C80" s="21"/>
      <c r="H80" s="29"/>
    </row>
    <row r="81" spans="1:8" ht="15" x14ac:dyDescent="0.2">
      <c r="A81" s="9"/>
      <c r="B81" s="13"/>
      <c r="C81" s="21"/>
      <c r="H81" s="29"/>
    </row>
    <row r="82" spans="1:8" ht="15" x14ac:dyDescent="0.2">
      <c r="A82" s="9"/>
      <c r="B82" s="13"/>
      <c r="C82" s="21"/>
      <c r="H82" s="29"/>
    </row>
    <row r="83" spans="1:8" ht="15" x14ac:dyDescent="0.2">
      <c r="A83" s="9"/>
      <c r="B83" s="13"/>
      <c r="H83" s="29"/>
    </row>
    <row r="84" spans="1:8" ht="15" x14ac:dyDescent="0.2">
      <c r="A84" s="9"/>
      <c r="B84" s="13"/>
      <c r="H84" s="29"/>
    </row>
    <row r="85" spans="1:8" ht="15" x14ac:dyDescent="0.2">
      <c r="A85" s="9"/>
      <c r="B85" s="13"/>
      <c r="H85" s="29"/>
    </row>
    <row r="86" spans="1:8" ht="15" x14ac:dyDescent="0.2">
      <c r="A86" s="9"/>
      <c r="B86" s="9"/>
      <c r="H86" s="25"/>
    </row>
    <row r="87" spans="1:8" ht="15" x14ac:dyDescent="0.2">
      <c r="A87" s="9"/>
      <c r="B87" s="6"/>
      <c r="H87" s="26"/>
    </row>
    <row r="88" spans="1:8" ht="15" x14ac:dyDescent="0.2">
      <c r="A88" s="9"/>
      <c r="B88" s="1"/>
      <c r="H88" s="25"/>
    </row>
  </sheetData>
  <phoneticPr fontId="3" type="noConversion"/>
  <pageMargins left="1" right="0.25" top="1.5" bottom="0.5" header="1" footer="0.5"/>
  <pageSetup scale="74" orientation="landscape" blackAndWhite="1" r:id="rId1"/>
  <headerFooter alignWithMargins="0">
    <oddHeader>&amp;L&amp;"Arial,Bold"&amp;12DUKE ENERGY KENTUCKY
MONTHLY AND AVERAGE 13-MONTH ACCOUNT BALANCES
12 MONTHS PRECEDING THE BASE PERIOD&amp;R&amp;"Times New Roman,Bold"&amp;12KyPSC Case No. 2019-00271
 STAFF-DR-01-005 Attachment
Page  &amp;P  of  &amp;N</oddHeader>
  </headerFooter>
  <rowBreaks count="1" manualBreakCount="1">
    <brk id="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Witness xmlns="fb86b3f3-0c45-4486-810b-39aa0a1cbbd7">Abernathy</Witness>
  </documentManagement>
</p:properties>
</file>

<file path=customXml/itemProps1.xml><?xml version="1.0" encoding="utf-8"?>
<ds:datastoreItem xmlns:ds="http://schemas.openxmlformats.org/officeDocument/2006/customXml" ds:itemID="{84718BC7-B36B-441E-8D41-29FAAD403A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4406AC-7D43-4129-9551-EEFD83397D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691CA-6BAE-494C-8527-7902E77B7FE1}">
  <ds:schemaRefs>
    <ds:schemaRef ds:uri="a1b08b4f-a83f-4c03-90bd-2a79b6ed54d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b86b3f3-0c45-4486-810b-39aa0a1cbb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Item 5</vt:lpstr>
      <vt:lpstr>Item (g)</vt:lpstr>
      <vt:lpstr>'Item (g)'!Print_Area</vt:lpstr>
      <vt:lpstr>'Item 5'!Print_Area</vt:lpstr>
      <vt:lpstr>'Item (g)'!Print_Titles</vt:lpstr>
      <vt:lpstr>'Item 5'!Print_Titles</vt:lpstr>
    </vt:vector>
  </TitlesOfParts>
  <Company>Cinergy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Duke Energy Kentucky, Inc.</dc:title>
  <dc:subject>Various 13 Month Average Balances</dc:subject>
  <dc:creator>Ted Czupik</dc:creator>
  <cp:lastModifiedBy>Gates, Debbie</cp:lastModifiedBy>
  <cp:lastPrinted>2019-09-17T19:17:07Z</cp:lastPrinted>
  <dcterms:created xsi:type="dcterms:W3CDTF">2006-02-24T13:27:25Z</dcterms:created>
  <dcterms:modified xsi:type="dcterms:W3CDTF">2019-09-17T19:17:40Z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  <property fmtid="{D5CDD505-2E9C-101B-9397-08002B2CF9AE}" pid="3" name="SV_QUERY_LIST_4F35BF76-6C0D-4D9B-82B2-816C12CF3733">
    <vt:lpwstr>empty_477D106A-C0D6-4607-AEBD-E2C9D60EA279</vt:lpwstr>
  </property>
</Properties>
</file>