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AG 1st Set Data Requests/"/>
    </mc:Choice>
  </mc:AlternateContent>
  <bookViews>
    <workbookView xWindow="0" yWindow="0" windowWidth="28800" windowHeight="12210"/>
  </bookViews>
  <sheets>
    <sheet name="SCH_J3 - Forecast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ALLOCTABLE">[1]ALLOCTABLE!$A$3:$D$36</definedName>
    <definedName name="AmountBP">'[1]BASE PERIOD'!$E$11:$E$245</definedName>
    <definedName name="AmountFP">'[1]FORECASTED PERIOD'!$E$11:$E$230</definedName>
    <definedName name="APPORT">[1]SCH_E1!$AH$292</definedName>
    <definedName name="Base_Period">[1]LOGO!$B$10</definedName>
    <definedName name="Base1">'[1]BASE PERIOD'!$F$11:$F$245</definedName>
    <definedName name="Base10">'[1]BASE PERIOD'!$O$11:$O$245</definedName>
    <definedName name="Base11">'[1]BASE PERIOD'!$P$11:$P$245</definedName>
    <definedName name="Base12">'[1]BASE PERIOD'!$Q$11:$Q$245</definedName>
    <definedName name="Base2">'[1]BASE PERIOD'!$G$11:$G$245</definedName>
    <definedName name="Base3">'[1]BASE PERIOD'!$H$11:$H$245</definedName>
    <definedName name="Base4">'[1]BASE PERIOD'!$I$11:$I$245</definedName>
    <definedName name="Base5">'[1]BASE PERIOD'!$J$11:$J$245</definedName>
    <definedName name="Base6">'[1]BASE PERIOD'!$K$11:$K$245</definedName>
    <definedName name="Base7">'[1]BASE PERIOD'!$L$11:$L$245</definedName>
    <definedName name="Base8">'[1]BASE PERIOD'!$M$11:$M$245</definedName>
    <definedName name="Base9">'[1]BASE PERIOD'!$N$11:$N$245</definedName>
    <definedName name="BaseFuelCurrent">[1]LOGO!$C$31</definedName>
    <definedName name="BaseFuelProposed">[1]LOGO!$C$32</definedName>
    <definedName name="BasePeriod">'[1]BASE PERIOD'!$A$11:$Q$245</definedName>
    <definedName name="BPActual">'[1]BP Data'!$A$1:$N$270</definedName>
    <definedName name="BPrev1">'[1]BP Rev by Product'!$G$12:$G$69</definedName>
    <definedName name="BPrev10">'[1]BP Rev by Product'!$P$12:$P$69</definedName>
    <definedName name="BPrev11">'[1]BP Rev by Product'!$Q$12:$Q$69</definedName>
    <definedName name="BPrev12">'[1]BP Rev by Product'!$R$12:$R$69</definedName>
    <definedName name="BPrev2">'[1]BP Rev by Product'!$H$12:$H$69</definedName>
    <definedName name="BPrev3">'[1]BP Rev by Product'!$I$12:$I$69</definedName>
    <definedName name="BPrev4">'[1]BP Rev by Product'!$J$12:$J$69</definedName>
    <definedName name="BPrev5">'[1]BP Rev by Product'!$K$12:$K$69</definedName>
    <definedName name="BPrev6">'[1]BP Rev by Product'!$L$12:$L$69</definedName>
    <definedName name="BPrev7">'[1]BP Rev by Product'!$M$12:$M$69</definedName>
    <definedName name="BPrev8">'[1]BP Rev by Product'!$N$12:$N$69</definedName>
    <definedName name="BPrev9">'[1]BP Rev by Product'!$O$12:$O$69</definedName>
    <definedName name="BPrevACCT">'[1]BP Rev by Product'!$A$12:$A$69</definedName>
    <definedName name="BPREVPROD">'[1]BP Rev by Product'!$D$12:$D$69</definedName>
    <definedName name="C_1_PROEXP">[1]SCH_C1!$G$23</definedName>
    <definedName name="CASE">[1]LOGO!$B$6</definedName>
    <definedName name="CASE22">[2]LOGO!$B$6</definedName>
    <definedName name="CODE">'[1]BASE PERIOD'!$C$11:$C$245</definedName>
    <definedName name="CodeF">'[1]FORECASTED PERIOD'!$C$11:$C$230</definedName>
    <definedName name="CommonE">'[1]SCH B-2.1'!$C$252</definedName>
    <definedName name="COMPANY">[1]LOGO!$B$5</definedName>
    <definedName name="D_1_INTADJ">[1]SCH_D2.19!$AE$94</definedName>
    <definedName name="Data">[1]LOGO!$B$12</definedName>
    <definedName name="DataB">[1]LOGO!$B$14</definedName>
    <definedName name="DataF">[1]LOGO!$B$13</definedName>
    <definedName name="DEPT">[1]LOGO!$B$9</definedName>
    <definedName name="ERBR_BP">#REF!</definedName>
    <definedName name="ERBR_FP">#REF!</definedName>
    <definedName name="ExpGRCF">[1]SCH_H!$I$79</definedName>
    <definedName name="FERCBP">'[1]BASE PERIOD'!$D$11:$D$245</definedName>
    <definedName name="FERCFP">'[1]FORECASTED PERIOD'!$D$11:$D$230</definedName>
    <definedName name="FIT">[1]LOGO!$C$25</definedName>
    <definedName name="Forecast">[1]LOGO!$B$11</definedName>
    <definedName name="Forecast1">'[1]FORECASTED PERIOD'!$F$11:$F$230</definedName>
    <definedName name="Forecast10">'[1]FORECASTED PERIOD'!$O$11:$O$230</definedName>
    <definedName name="Forecast11">'[1]FORECASTED PERIOD'!$P$11:$P$230</definedName>
    <definedName name="Forecast12">'[1]FORECASTED PERIOD'!$Q$11:$Q$230</definedName>
    <definedName name="Forecast2">'[1]FORECASTED PERIOD'!$G$11:$G$230</definedName>
    <definedName name="Forecast3">'[1]FORECASTED PERIOD'!$H$11:$H$230</definedName>
    <definedName name="forecast4">'[1]FORECASTED PERIOD'!$I$11:$I$230</definedName>
    <definedName name="Forecast5">'[1]FORECASTED PERIOD'!$J$11:$J$230</definedName>
    <definedName name="Forecast6">'[1]FORECASTED PERIOD'!$K$11:$K$230</definedName>
    <definedName name="Forecast7">'[1]FORECASTED PERIOD'!$L$11:$L$230</definedName>
    <definedName name="Forecast8">'[1]FORECASTED PERIOD'!$M$11:$M$230</definedName>
    <definedName name="Forecast9">'[1]FORECASTED PERIOD'!$N$11:$N$230</definedName>
    <definedName name="FPERIOD">'[1]FORECASTED PERIOD'!$A$11:$Q$230</definedName>
    <definedName name="FPrev1">'[1]FP Rev by Product'!$G$12:$G$70</definedName>
    <definedName name="FPrev10">'[1]FP Rev by Product'!$P$12:$P$70</definedName>
    <definedName name="FPrev11">'[1]FP Rev by Product'!$Q$12:$Q$70</definedName>
    <definedName name="FPrev12">'[1]FP Rev by Product'!$R$12:$R$70</definedName>
    <definedName name="FPrev2">'[1]FP Rev by Product'!$H$12:$H$70</definedName>
    <definedName name="FPrev3">'[1]FP Rev by Product'!$I$12:$I$70</definedName>
    <definedName name="FPrev4">'[1]FP Rev by Product'!$J$12:$J$70</definedName>
    <definedName name="FPrev5">'[1]FP Rev by Product'!$K$12:$K$70</definedName>
    <definedName name="FPrev6">'[1]FP Rev by Product'!$L$12:$L$70</definedName>
    <definedName name="FPrev7">'[1]FP Rev by Product'!$M$12:$M$70</definedName>
    <definedName name="FPrev8">'[1]FP Rev by Product'!$N$12:$N$70</definedName>
    <definedName name="FPrev9">'[1]FP Rev by Product'!$O$12:$O$70</definedName>
    <definedName name="FPrevAcct">'[1]FP Rev by Product'!$A$12:$A$70</definedName>
    <definedName name="FPrevProd">'[1]FP Rev by Product'!$D$12:$D$70</definedName>
    <definedName name="GRBR_BP">#REF!</definedName>
    <definedName name="GRBR_FP">#REF!</definedName>
    <definedName name="GRCF">[1]SCH_H!$I$33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'SCH_J3 - Forecast'!$A$1:$W$57</definedName>
    <definedName name="RofRdiff">'[1]Rate Case Drivers'!$I$16</definedName>
    <definedName name="RofRold">'[1]Rate Case Drivers'!$C$16</definedName>
    <definedName name="SCH_J3_Forecast">'SCH_J3 - Forecast'!$A$1:$M$60</definedName>
    <definedName name="SIT">[1]LOGO!$C$24</definedName>
    <definedName name="TAXRECONTABLE">[1]SCH_E1!$T$158:$X$166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34" i="1" s="1"/>
  <c r="M32" i="1"/>
  <c r="M33" i="1"/>
  <c r="M34" i="1"/>
  <c r="M40" i="1"/>
  <c r="M41" i="1"/>
  <c r="M27" i="1"/>
  <c r="V40" i="1"/>
  <c r="V41" i="1"/>
  <c r="V42" i="1"/>
  <c r="V43" i="1"/>
  <c r="V44" i="1"/>
  <c r="V45" i="1"/>
  <c r="V46" i="1"/>
  <c r="V47" i="1"/>
  <c r="V48" i="1"/>
  <c r="V49" i="1"/>
  <c r="V50" i="1"/>
  <c r="V51" i="1"/>
  <c r="V39" i="1"/>
  <c r="V52" i="1" s="1"/>
  <c r="M45" i="1"/>
  <c r="M44" i="1"/>
  <c r="M43" i="1"/>
  <c r="M21" i="1"/>
  <c r="M22" i="1"/>
  <c r="M23" i="1"/>
  <c r="O20" i="1"/>
  <c r="M20" i="1" s="1"/>
  <c r="K50" i="1"/>
  <c r="J50" i="1"/>
  <c r="I50" i="1"/>
  <c r="G50" i="1"/>
  <c r="L48" i="1"/>
  <c r="C48" i="1"/>
  <c r="L44" i="1"/>
  <c r="L43" i="1"/>
  <c r="L41" i="1"/>
  <c r="H40" i="1"/>
  <c r="L40" i="1" s="1"/>
  <c r="H39" i="1"/>
  <c r="L39" i="1" s="1"/>
  <c r="H38" i="1"/>
  <c r="L38" i="1" s="1"/>
  <c r="H37" i="1"/>
  <c r="L37" i="1" s="1"/>
  <c r="H36" i="1"/>
  <c r="L36" i="1" s="1"/>
  <c r="H35" i="1"/>
  <c r="L35" i="1" s="1"/>
  <c r="L34" i="1"/>
  <c r="H34" i="1"/>
  <c r="H33" i="1"/>
  <c r="L33" i="1" s="1"/>
  <c r="H32" i="1"/>
  <c r="L32" i="1" s="1"/>
  <c r="H31" i="1"/>
  <c r="L31" i="1" s="1"/>
  <c r="L30" i="1"/>
  <c r="H30" i="1"/>
  <c r="M30" i="1" s="1"/>
  <c r="H29" i="1"/>
  <c r="L29" i="1" s="1"/>
  <c r="L28" i="1"/>
  <c r="H28" i="1"/>
  <c r="H27" i="1"/>
  <c r="L27" i="1" s="1"/>
  <c r="H26" i="1"/>
  <c r="L26" i="1" s="1"/>
  <c r="L23" i="1"/>
  <c r="L22" i="1"/>
  <c r="L21" i="1"/>
  <c r="L20" i="1"/>
  <c r="M48" i="1" l="1"/>
  <c r="M28" i="1"/>
  <c r="M35" i="1"/>
  <c r="M29" i="1"/>
  <c r="M39" i="1"/>
  <c r="M31" i="1"/>
  <c r="M38" i="1"/>
  <c r="M37" i="1"/>
  <c r="M36" i="1"/>
  <c r="H50" i="1"/>
  <c r="L50" i="1"/>
  <c r="M50" i="1" l="1"/>
  <c r="M53" i="1"/>
</calcChain>
</file>

<file path=xl/sharedStrings.xml><?xml version="1.0" encoding="utf-8"?>
<sst xmlns="http://schemas.openxmlformats.org/spreadsheetml/2006/main" count="132" uniqueCount="83">
  <si>
    <t>EMBEDDED COST OF LONG-TERM DEBT</t>
  </si>
  <si>
    <t>(CORPORATE)</t>
  </si>
  <si>
    <t>SCHEDULE J-3</t>
  </si>
  <si>
    <t>DATE OF CAPITAL STRUCTURE: END OF FORECASTED PERIOD</t>
  </si>
  <si>
    <t>PAGE  2  OF  2</t>
  </si>
  <si>
    <t>WITNESS RESPONSIBLE:</t>
  </si>
  <si>
    <t xml:space="preserve">WORK PAPER REFERENCE NO(S).: </t>
  </si>
  <si>
    <t>DEBT ISSUE</t>
  </si>
  <si>
    <t>DATE</t>
  </si>
  <si>
    <t>MATURITY</t>
  </si>
  <si>
    <t>FACE</t>
  </si>
  <si>
    <t>UNAMORT.</t>
  </si>
  <si>
    <t>UNAMORT. LOSS</t>
  </si>
  <si>
    <t>ANNUAL</t>
  </si>
  <si>
    <t>LINE</t>
  </si>
  <si>
    <t>TYPE, COUPON</t>
  </si>
  <si>
    <t>ISSUED</t>
  </si>
  <si>
    <t>PRINCIPAL</t>
  </si>
  <si>
    <t>AMOUNT</t>
  </si>
  <si>
    <t>(DISCOUNT)</t>
  </si>
  <si>
    <t>DEBT</t>
  </si>
  <si>
    <t>ON REACQUIRED</t>
  </si>
  <si>
    <t>CARRYING</t>
  </si>
  <si>
    <t>INTEREST</t>
  </si>
  <si>
    <t>OF (DISCOUNT)</t>
  </si>
  <si>
    <t xml:space="preserve"> NO.</t>
  </si>
  <si>
    <t>RATE</t>
  </si>
  <si>
    <t>(DAY/MO/YR)</t>
  </si>
  <si>
    <t>OUTSTANDING</t>
  </si>
  <si>
    <t>OR PREMIUM</t>
  </si>
  <si>
    <t>EXPENSE</t>
  </si>
  <si>
    <t>VALUE</t>
  </si>
  <si>
    <t>COST(*)</t>
  </si>
  <si>
    <t>(A)</t>
  </si>
  <si>
    <t>(B)</t>
  </si>
  <si>
    <t>(C)</t>
  </si>
  <si>
    <t>(D)</t>
  </si>
  <si>
    <t>(E)</t>
  </si>
  <si>
    <t>(F)</t>
  </si>
  <si>
    <t>(G)</t>
  </si>
  <si>
    <t>(H=D+E-F-G)</t>
  </si>
  <si>
    <t>(I)</t>
  </si>
  <si>
    <t>Unamortized Loss on Reacquired Debt</t>
  </si>
  <si>
    <t>7.65% due 7/15/2025</t>
  </si>
  <si>
    <t>5.5% due 1/1/2024</t>
  </si>
  <si>
    <t>6.5% due 1/15/2022</t>
  </si>
  <si>
    <t>Variable rate PCB, due 8/1/2027</t>
  </si>
  <si>
    <t>Other Long Term Debt</t>
  </si>
  <si>
    <t>LT Commercial Paper</t>
  </si>
  <si>
    <t>Series</t>
  </si>
  <si>
    <t>Debentures</t>
  </si>
  <si>
    <t>Variable</t>
  </si>
  <si>
    <r>
      <t>Forecasted Debentures</t>
    </r>
    <r>
      <rPr>
        <vertAlign val="superscript"/>
        <sz val="10"/>
        <rFont val="Arial"/>
        <family val="2"/>
      </rPr>
      <t>(2)</t>
    </r>
  </si>
  <si>
    <t>MCF Fees</t>
  </si>
  <si>
    <t>LOC Fees</t>
  </si>
  <si>
    <t>Other fees ($26.720M - remarketing, insurance, Bilateral LC)</t>
  </si>
  <si>
    <t xml:space="preserve">Current Maturities </t>
  </si>
  <si>
    <r>
      <t>Variable rate PCB due August 2027</t>
    </r>
    <r>
      <rPr>
        <vertAlign val="superscript"/>
        <sz val="10"/>
        <rFont val="Arial"/>
        <family val="2"/>
      </rPr>
      <t>(3)</t>
    </r>
  </si>
  <si>
    <t xml:space="preserve">     Totals</t>
  </si>
  <si>
    <t>Embedded Cost of Long-Term Debt (I / H)</t>
  </si>
  <si>
    <t>(1) Annualized interest cost plus (or minus) amortization of discount or premium plus amortization of issue costs minus (or plus) amortization of gain (or loss) on reacquired debt.</t>
  </si>
  <si>
    <t>(2) The forecasted debenture is expected to be issued in September 2020 and would be outstanding for 7 of the 13 months forecasted.</t>
  </si>
  <si>
    <t>(3) The Variable rate PCB due August 2027 has a mandatory put to Duke Energy Kentucky in November 2021. The balance will move to a current maturity on the balance sheet in November 2020 and remain a current maturity for 5 of the 13 months forecasted.</t>
  </si>
  <si>
    <t>FORECASTED AVERAGE</t>
  </si>
  <si>
    <t>ANNUALIZED AMORTIZATION</t>
  </si>
  <si>
    <t>OF DEBT EXPENSE</t>
  </si>
  <si>
    <t>OF LOSS ON</t>
  </si>
  <si>
    <t>REACQUIRED DEBT</t>
  </si>
  <si>
    <t>$50 million Variable Rate Debentures</t>
  </si>
  <si>
    <t>Forecast Interest Expense</t>
  </si>
  <si>
    <t>Date</t>
  </si>
  <si>
    <t>Balance</t>
  </si>
  <si>
    <t>Annual Int. Cost</t>
  </si>
  <si>
    <t>current</t>
  </si>
  <si>
    <t>CASE No. 2019-00271</t>
  </si>
  <si>
    <t>Forecasted Rate</t>
  </si>
  <si>
    <t>$25 million Long-term CP</t>
  </si>
  <si>
    <t>Average</t>
  </si>
  <si>
    <t>DUKE ENERGY KENTUCKY, INC.</t>
  </si>
  <si>
    <t>THIRTEEN MONTH AVERAGE BALANCE ENDING MARCH 31, 2021</t>
  </si>
  <si>
    <t>DATA:  BASE PERIOD  "X" FORECASTED PERIOD</t>
  </si>
  <si>
    <t xml:space="preserve">TYPE OF FILING:  "X" ORIGINAL   UPDATED    REVISED  </t>
  </si>
  <si>
    <t>C. M. JACOBI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</si>
</sst>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\-mmm\-yy_)"/>
    <numFmt numFmtId="165" formatCode="0.000%"/>
    <numFmt numFmtId="166" formatCode="_(* #,##0_);_(* \(#,##0\);_(* &quot;-&quot;??_);_(@_)"/>
    <numFmt numFmtId="167" formatCode="m/d/yy;@"/>
  </numFmts>
  <fonts count="14" x14ac:knownFonts="1"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12"/>
      <name val="Courier"/>
      <family val="3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rgb="FF3333FF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12" fillId="0" borderId="0"/>
  </cellStyleXfs>
  <cellXfs count="93">
    <xf numFmtId="0" fontId="0" fillId="0" borderId="0" xfId="0"/>
    <xf numFmtId="0" fontId="2" fillId="0" borderId="0" xfId="3" applyFont="1" applyFill="1" applyAlignment="1" applyProtection="1">
      <alignment horizontal="centerContinuous"/>
    </xf>
    <xf numFmtId="0" fontId="2" fillId="0" borderId="0" xfId="3" applyFont="1" applyFill="1" applyAlignment="1" applyProtection="1">
      <alignment horizontal="left"/>
    </xf>
    <xf numFmtId="0" fontId="2" fillId="0" borderId="0" xfId="3" applyFont="1" applyFill="1"/>
    <xf numFmtId="0" fontId="3" fillId="0" borderId="0" xfId="3" applyFont="1" applyFill="1" applyAlignment="1" applyProtection="1">
      <alignment horizontal="centerContinuous"/>
    </xf>
    <xf numFmtId="0" fontId="3" fillId="0" borderId="0" xfId="3" applyFont="1" applyFill="1" applyAlignment="1" applyProtection="1">
      <alignment horizontal="left"/>
    </xf>
    <xf numFmtId="0" fontId="2" fillId="0" borderId="0" xfId="4" applyFont="1" applyFill="1" applyAlignment="1" applyProtection="1">
      <alignment horizontal="centerContinuous"/>
    </xf>
    <xf numFmtId="0" fontId="2" fillId="0" borderId="0" xfId="3" applyFont="1" applyFill="1" applyAlignment="1">
      <alignment horizontal="centerContinuous"/>
    </xf>
    <xf numFmtId="164" fontId="2" fillId="0" borderId="0" xfId="3" applyNumberFormat="1" applyFont="1" applyFill="1" applyAlignment="1" applyProtection="1">
      <alignment horizontal="centerContinuous"/>
      <protection locked="0"/>
    </xf>
    <xf numFmtId="37" fontId="2" fillId="0" borderId="0" xfId="3" applyNumberFormat="1" applyFont="1" applyFill="1" applyAlignment="1" applyProtection="1">
      <alignment horizontal="centerContinuous"/>
    </xf>
    <xf numFmtId="10" fontId="2" fillId="0" borderId="0" xfId="3" applyNumberFormat="1" applyFont="1" applyFill="1" applyAlignment="1" applyProtection="1">
      <alignment horizontal="centerContinuous"/>
    </xf>
    <xf numFmtId="0" fontId="2" fillId="0" borderId="0" xfId="5" applyFont="1" applyFill="1"/>
    <xf numFmtId="0" fontId="2" fillId="0" borderId="0" xfId="3" applyFont="1" applyFill="1" applyAlignment="1"/>
    <xf numFmtId="0" fontId="2" fillId="0" borderId="0" xfId="3" applyFont="1" applyFill="1" applyProtection="1">
      <protection locked="0"/>
    </xf>
    <xf numFmtId="37" fontId="2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0" fontId="2" fillId="0" borderId="0" xfId="3" applyFont="1" applyFill="1" applyAlignment="1" applyProtection="1">
      <alignment horizontal="fill"/>
    </xf>
    <xf numFmtId="0" fontId="2" fillId="0" borderId="1" xfId="3" applyFont="1" applyFill="1" applyBorder="1"/>
    <xf numFmtId="0" fontId="2" fillId="0" borderId="1" xfId="3" applyFont="1" applyFill="1" applyBorder="1" applyProtection="1">
      <protection locked="0"/>
    </xf>
    <xf numFmtId="0" fontId="0" fillId="0" borderId="0" xfId="3" applyFont="1" applyFill="1" applyAlignment="1">
      <alignment horizontal="center"/>
    </xf>
    <xf numFmtId="0" fontId="2" fillId="0" borderId="0" xfId="3" applyFont="1" applyFill="1" applyAlignment="1" applyProtection="1">
      <alignment horizontal="center"/>
    </xf>
    <xf numFmtId="0" fontId="5" fillId="0" borderId="0" xfId="3" applyFont="1" applyFill="1" applyAlignment="1" applyProtection="1">
      <alignment horizontal="left" indent="1"/>
      <protection locked="0"/>
    </xf>
    <xf numFmtId="0" fontId="6" fillId="0" borderId="0" xfId="3" applyFont="1" applyFill="1" applyAlignment="1" applyProtection="1">
      <alignment horizontal="left"/>
    </xf>
    <xf numFmtId="0" fontId="6" fillId="0" borderId="0" xfId="3" applyFont="1" applyFill="1" applyAlignment="1">
      <alignment horizontal="center"/>
    </xf>
    <xf numFmtId="0" fontId="6" fillId="0" borderId="0" xfId="3" applyFont="1" applyFill="1"/>
    <xf numFmtId="0" fontId="7" fillId="0" borderId="0" xfId="3" applyFont="1" applyFill="1"/>
    <xf numFmtId="0" fontId="2" fillId="0" borderId="0" xfId="3" applyFont="1"/>
    <xf numFmtId="0" fontId="6" fillId="0" borderId="0" xfId="3" applyFont="1"/>
    <xf numFmtId="165" fontId="6" fillId="0" borderId="0" xfId="0" applyNumberFormat="1" applyFont="1" applyFill="1" applyAlignment="1" applyProtection="1">
      <alignment horizontal="center"/>
    </xf>
    <xf numFmtId="37" fontId="6" fillId="0" borderId="0" xfId="3" applyNumberFormat="1" applyFont="1"/>
    <xf numFmtId="166" fontId="2" fillId="0" borderId="0" xfId="1" applyNumberFormat="1" applyFont="1" applyFill="1" applyProtection="1"/>
    <xf numFmtId="166" fontId="6" fillId="0" borderId="0" xfId="1" applyNumberFormat="1" applyFont="1" applyFill="1" applyProtection="1">
      <protection locked="0"/>
    </xf>
    <xf numFmtId="165" fontId="6" fillId="0" borderId="0" xfId="0" applyNumberFormat="1" applyFont="1" applyFill="1" applyAlignment="1" applyProtection="1">
      <alignment horizontal="left"/>
    </xf>
    <xf numFmtId="166" fontId="6" fillId="0" borderId="0" xfId="1" applyNumberFormat="1" applyFont="1" applyFill="1"/>
    <xf numFmtId="10" fontId="6" fillId="0" borderId="0" xfId="3" applyNumberFormat="1" applyFont="1" applyFill="1"/>
    <xf numFmtId="165" fontId="6" fillId="0" borderId="0" xfId="2" applyNumberFormat="1" applyFont="1" applyFill="1" applyAlignment="1">
      <alignment horizontal="center"/>
    </xf>
    <xf numFmtId="164" fontId="6" fillId="0" borderId="0" xfId="3" applyNumberFormat="1" applyFont="1" applyFill="1" applyProtection="1">
      <protection locked="0"/>
    </xf>
    <xf numFmtId="37" fontId="6" fillId="0" borderId="0" xfId="3" applyNumberFormat="1" applyFont="1" applyFill="1" applyProtection="1">
      <protection locked="0"/>
    </xf>
    <xf numFmtId="165" fontId="2" fillId="0" borderId="0" xfId="3" applyNumberFormat="1" applyFont="1" applyFill="1" applyAlignment="1" applyProtection="1">
      <alignment horizontal="left"/>
      <protection locked="0"/>
    </xf>
    <xf numFmtId="165" fontId="6" fillId="0" borderId="0" xfId="6" applyNumberFormat="1" applyFont="1" applyFill="1" applyAlignment="1" applyProtection="1">
      <alignment horizontal="center"/>
      <protection locked="0"/>
    </xf>
    <xf numFmtId="166" fontId="2" fillId="0" borderId="0" xfId="3" applyNumberFormat="1" applyFont="1" applyFill="1"/>
    <xf numFmtId="165" fontId="0" fillId="0" borderId="0" xfId="3" applyNumberFormat="1" applyFont="1" applyFill="1" applyAlignment="1" applyProtection="1">
      <alignment horizontal="left"/>
      <protection locked="0"/>
    </xf>
    <xf numFmtId="0" fontId="6" fillId="0" borderId="0" xfId="3" applyFont="1" applyBorder="1"/>
    <xf numFmtId="10" fontId="6" fillId="0" borderId="0" xfId="3" applyNumberFormat="1" applyFont="1" applyAlignment="1">
      <alignment horizontal="center"/>
    </xf>
    <xf numFmtId="166" fontId="6" fillId="0" borderId="0" xfId="1" applyNumberFormat="1" applyFont="1" applyFill="1" applyBorder="1" applyAlignment="1">
      <alignment horizontal="center" vertical="center"/>
    </xf>
    <xf numFmtId="166" fontId="6" fillId="0" borderId="0" xfId="3" applyNumberFormat="1" applyFont="1"/>
    <xf numFmtId="166" fontId="6" fillId="0" borderId="0" xfId="3" applyNumberFormat="1" applyFont="1" applyFill="1"/>
    <xf numFmtId="166" fontId="6" fillId="0" borderId="0" xfId="1" applyNumberFormat="1" applyFont="1"/>
    <xf numFmtId="0" fontId="0" fillId="0" borderId="0" xfId="7" applyFont="1" applyFill="1"/>
    <xf numFmtId="43" fontId="2" fillId="0" borderId="0" xfId="1" applyNumberFormat="1" applyFont="1" applyFill="1" applyProtection="1"/>
    <xf numFmtId="10" fontId="2" fillId="0" borderId="0" xfId="3" applyNumberFormat="1" applyFont="1" applyFill="1"/>
    <xf numFmtId="165" fontId="2" fillId="0" borderId="0" xfId="2" applyNumberFormat="1" applyFont="1" applyFill="1" applyAlignment="1">
      <alignment horizontal="left"/>
    </xf>
    <xf numFmtId="164" fontId="2" fillId="0" borderId="0" xfId="3" applyNumberFormat="1" applyFont="1" applyFill="1" applyProtection="1">
      <protection locked="0"/>
    </xf>
    <xf numFmtId="37" fontId="3" fillId="0" borderId="0" xfId="3" applyNumberFormat="1" applyFont="1" applyFill="1" applyProtection="1">
      <protection locked="0"/>
    </xf>
    <xf numFmtId="166" fontId="2" fillId="0" borderId="0" xfId="1" applyNumberFormat="1" applyFont="1" applyFill="1" applyProtection="1">
      <protection locked="0"/>
    </xf>
    <xf numFmtId="43" fontId="2" fillId="0" borderId="0" xfId="1" applyNumberFormat="1" applyFont="1" applyFill="1" applyProtection="1">
      <protection locked="0"/>
    </xf>
    <xf numFmtId="166" fontId="2" fillId="0" borderId="2" xfId="1" applyNumberFormat="1" applyFont="1" applyFill="1" applyBorder="1" applyProtection="1"/>
    <xf numFmtId="0" fontId="10" fillId="0" borderId="0" xfId="3" applyFont="1" applyFill="1" applyAlignment="1">
      <alignment horizontal="right"/>
    </xf>
    <xf numFmtId="166" fontId="10" fillId="0" borderId="0" xfId="1" applyNumberFormat="1" applyFont="1" applyFill="1"/>
    <xf numFmtId="0" fontId="11" fillId="0" borderId="0" xfId="3" applyFont="1" applyFill="1"/>
    <xf numFmtId="165" fontId="2" fillId="0" borderId="3" xfId="3" applyNumberFormat="1" applyFont="1" applyFill="1" applyBorder="1" applyProtection="1"/>
    <xf numFmtId="37" fontId="2" fillId="0" borderId="0" xfId="3" applyNumberFormat="1" applyFont="1" applyFill="1" applyAlignment="1" applyProtection="1">
      <alignment horizontal="right"/>
    </xf>
    <xf numFmtId="0" fontId="0" fillId="0" borderId="0" xfId="3" applyFont="1" applyFill="1" applyAlignment="1" applyProtection="1">
      <alignment horizontal="left"/>
    </xf>
    <xf numFmtId="0" fontId="0" fillId="0" borderId="0" xfId="3" applyFont="1" applyFill="1"/>
    <xf numFmtId="165" fontId="2" fillId="0" borderId="0" xfId="2" applyNumberFormat="1" applyFont="1" applyFill="1"/>
    <xf numFmtId="0" fontId="0" fillId="0" borderId="0" xfId="0" applyFill="1"/>
    <xf numFmtId="0" fontId="0" fillId="0" borderId="0" xfId="3" applyFont="1" applyFill="1" applyAlignment="1">
      <alignment horizontal="center" vertical="center"/>
    </xf>
    <xf numFmtId="166" fontId="2" fillId="0" borderId="0" xfId="1" applyNumberFormat="1" applyFont="1" applyFill="1"/>
    <xf numFmtId="10" fontId="12" fillId="0" borderId="0" xfId="8" applyNumberFormat="1" applyFont="1" applyBorder="1" applyAlignment="1">
      <alignment horizontal="center" vertical="center"/>
    </xf>
    <xf numFmtId="10" fontId="12" fillId="0" borderId="0" xfId="8" applyNumberFormat="1" applyFont="1" applyBorder="1" applyAlignment="1">
      <alignment horizontal="center"/>
    </xf>
    <xf numFmtId="167" fontId="13" fillId="0" borderId="6" xfId="0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0" fontId="2" fillId="0" borderId="8" xfId="3" applyFont="1" applyFill="1" applyBorder="1"/>
    <xf numFmtId="0" fontId="2" fillId="0" borderId="9" xfId="3" applyFont="1" applyFill="1" applyBorder="1"/>
    <xf numFmtId="0" fontId="2" fillId="0" borderId="9" xfId="3" applyFont="1" applyFill="1" applyBorder="1" applyAlignment="1" applyProtection="1">
      <alignment horizontal="fill"/>
    </xf>
    <xf numFmtId="0" fontId="13" fillId="0" borderId="11" xfId="3" applyFont="1" applyFill="1" applyBorder="1" applyAlignment="1">
      <alignment horizontal="center"/>
    </xf>
    <xf numFmtId="0" fontId="13" fillId="0" borderId="12" xfId="3" applyFont="1" applyFill="1" applyBorder="1" applyAlignment="1">
      <alignment horizontal="center"/>
    </xf>
    <xf numFmtId="0" fontId="13" fillId="0" borderId="13" xfId="3" applyFont="1" applyFill="1" applyBorder="1" applyAlignment="1">
      <alignment horizontal="center"/>
    </xf>
    <xf numFmtId="43" fontId="6" fillId="0" borderId="0" xfId="1" applyNumberFormat="1" applyFont="1" applyFill="1" applyProtection="1">
      <protection locked="0"/>
    </xf>
    <xf numFmtId="0" fontId="0" fillId="0" borderId="0" xfId="3" applyFont="1" applyFill="1" applyAlignment="1" applyProtection="1">
      <alignment horizontal="centerContinuous"/>
    </xf>
    <xf numFmtId="166" fontId="2" fillId="0" borderId="7" xfId="3" applyNumberFormat="1" applyFont="1" applyFill="1" applyBorder="1" applyAlignment="1">
      <alignment horizontal="center"/>
    </xf>
    <xf numFmtId="166" fontId="2" fillId="0" borderId="10" xfId="3" applyNumberFormat="1" applyFont="1" applyFill="1" applyBorder="1" applyAlignment="1">
      <alignment horizontal="center"/>
    </xf>
    <xf numFmtId="166" fontId="13" fillId="0" borderId="10" xfId="3" applyNumberFormat="1" applyFont="1" applyFill="1" applyBorder="1" applyAlignment="1">
      <alignment horizontal="center"/>
    </xf>
    <xf numFmtId="0" fontId="13" fillId="0" borderId="9" xfId="3" applyFont="1" applyFill="1" applyBorder="1" applyAlignment="1">
      <alignment horizontal="right"/>
    </xf>
    <xf numFmtId="166" fontId="2" fillId="0" borderId="9" xfId="1" applyNumberFormat="1" applyFont="1" applyFill="1" applyBorder="1"/>
    <xf numFmtId="0" fontId="2" fillId="0" borderId="0" xfId="3" applyFont="1" applyFill="1" applyAlignment="1" applyProtection="1">
      <alignment horizontal="center"/>
    </xf>
    <xf numFmtId="0" fontId="0" fillId="0" borderId="0" xfId="3" applyFont="1" applyFill="1" applyAlignment="1">
      <alignment horizontal="left" wrapText="1"/>
    </xf>
    <xf numFmtId="0" fontId="13" fillId="0" borderId="4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5" xfId="3" applyFont="1" applyFill="1" applyBorder="1" applyAlignment="1">
      <alignment horizontal="center"/>
    </xf>
    <xf numFmtId="0" fontId="13" fillId="0" borderId="8" xfId="3" applyFont="1" applyFill="1" applyBorder="1" applyAlignment="1">
      <alignment horizontal="center"/>
    </xf>
    <xf numFmtId="0" fontId="13" fillId="0" borderId="9" xfId="3" applyFont="1" applyFill="1" applyBorder="1" applyAlignment="1">
      <alignment horizontal="center"/>
    </xf>
    <xf numFmtId="0" fontId="13" fillId="0" borderId="10" xfId="3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3" xfId="8"/>
    <cellStyle name="Normal_KPSC GAS SFRs - UPDATED" xfId="7"/>
    <cellStyle name="Normal_KPSC GAS SFRs-Forward Looking" xfId="3"/>
    <cellStyle name="Normal_PUCO ELECTRIC SFRs 2" xfId="6"/>
    <cellStyle name="Normal_SCH_I5" xfId="5"/>
    <cellStyle name="Normal_SCH_J1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ate%20Case%20Filings\DEK%20Electric%20Case%202019-XXXX\SFR%20Model\KPSC%20Electric%20SFRs-2019%20-%20Forecast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ate%20Case%20Filings\DEK%20Gas%20Case%202018-00261\SFR%20Model\KPSC%20GAS%20SFRs-2018%20-%20FP%20Working%20Copy%20-%20No%20Circular%20Referen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Data"/>
      <sheetName val="BP Rev by Product"/>
      <sheetName val="FORECASTED PERIOD"/>
      <sheetName val="FP Rev by Product"/>
      <sheetName val="BP vs FP by Acct"/>
      <sheetName val="ALLOCTABLE"/>
      <sheetName val="Rate Case Drivers"/>
      <sheetName val="SCH_A Cap"/>
      <sheetName val="SCH A Rate Base"/>
      <sheetName val="Rate Base Ratios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TAFF-DR-01-029b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"/>
      <sheetName val="Staff-DR-01-031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Staff DR"/>
      <sheetName val="RB vs Cap FP 16(6)(f)"/>
    </sheetNames>
    <sheetDataSet>
      <sheetData sheetId="0" refreshError="1"/>
      <sheetData sheetId="1">
        <row r="5">
          <cell r="B5" t="str">
            <v>DUKE ENERGY KENTUCKY, INC.</v>
          </cell>
        </row>
        <row r="6">
          <cell r="B6" t="str">
            <v>CASE NO. 2019-00XXX</v>
          </cell>
          <cell r="G6" t="str">
            <v>S. E. LAWLER</v>
          </cell>
        </row>
        <row r="7">
          <cell r="B7" t="str">
            <v>FOR THE TWELVE MONTHS ENDED NOVEMBER 30, 2019</v>
          </cell>
          <cell r="G7" t="str">
            <v>J. E. ZIOLKOWSKI</v>
          </cell>
        </row>
        <row r="8">
          <cell r="B8" t="str">
            <v>FOR THE TWELVE MONTHS ENDED MARCH 31, 2021</v>
          </cell>
          <cell r="G8" t="str">
            <v>J. R. PANIZZA</v>
          </cell>
        </row>
        <row r="9">
          <cell r="B9" t="str">
            <v>ELECTRIC DEPARTMENT</v>
          </cell>
          <cell r="G9" t="str">
            <v>J. L. SULLIVAN</v>
          </cell>
        </row>
        <row r="10">
          <cell r="B10" t="str">
            <v>12 MONTHS ENDED NOVEMBER 30, 2019</v>
          </cell>
        </row>
        <row r="11">
          <cell r="B11" t="str">
            <v>12 MONTHS ENDED MARCH 31, 2021</v>
          </cell>
          <cell r="G11" t="str">
            <v>C. M. JACOBI / D. L. WEATHERSTON</v>
          </cell>
        </row>
        <row r="12">
          <cell r="B12" t="str">
            <v>DATA: "X" BASE PERIOD   FORECASTED PERIOD</v>
          </cell>
          <cell r="G12" t="str">
            <v>C. M. JACOBI / M. B. ABERNATHY</v>
          </cell>
        </row>
        <row r="13">
          <cell r="B13" t="str">
            <v>DATA:  BASE PERIOD  "X" FORECASTED PERIOD</v>
          </cell>
          <cell r="G13" t="str">
            <v>R. H. METZLER</v>
          </cell>
        </row>
        <row r="14">
          <cell r="B14" t="str">
            <v>DATA: "X" BASE PERIOD  "X" FORECASTED PERIOD</v>
          </cell>
        </row>
        <row r="15">
          <cell r="B15" t="str">
            <v xml:space="preserve">TYPE OF FILING:  "X" ORIGINAL   UPDATED    REVISED  </v>
          </cell>
          <cell r="G15" t="str">
            <v>C. M. JACOBI</v>
          </cell>
        </row>
        <row r="17">
          <cell r="B17" t="str">
            <v>MARCH 31, 2021</v>
          </cell>
        </row>
        <row r="22">
          <cell r="C22">
            <v>0</v>
          </cell>
        </row>
        <row r="23">
          <cell r="C23">
            <v>1.9559999999999998E-3</v>
          </cell>
        </row>
        <row r="24">
          <cell r="C24">
            <v>0.05</v>
          </cell>
        </row>
        <row r="25">
          <cell r="C25">
            <v>0.21</v>
          </cell>
        </row>
        <row r="31">
          <cell r="C31">
            <v>2.9117000000000001E-2</v>
          </cell>
        </row>
        <row r="32">
          <cell r="C32">
            <v>2.6758000000000001E-2</v>
          </cell>
        </row>
      </sheetData>
      <sheetData sheetId="2" refreshError="1"/>
      <sheetData sheetId="3" refreshError="1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44259704</v>
          </cell>
          <cell r="F11">
            <v>4054912</v>
          </cell>
          <cell r="G11">
            <v>3531520</v>
          </cell>
          <cell r="H11">
            <v>3535189</v>
          </cell>
          <cell r="I11">
            <v>3078752</v>
          </cell>
          <cell r="J11">
            <v>3988584</v>
          </cell>
          <cell r="K11">
            <v>3198329</v>
          </cell>
          <cell r="L11">
            <v>3704462</v>
          </cell>
          <cell r="M11">
            <v>3755167</v>
          </cell>
          <cell r="N11">
            <v>3759448</v>
          </cell>
          <cell r="O11">
            <v>3761735</v>
          </cell>
          <cell r="P11">
            <v>3943155</v>
          </cell>
          <cell r="Q11">
            <v>3948451</v>
          </cell>
        </row>
        <row r="12">
          <cell r="A12">
            <v>403151</v>
          </cell>
          <cell r="B12" t="str">
            <v>Depreciation Expense - ARO Ash</v>
          </cell>
          <cell r="C12" t="str">
            <v>OTH</v>
          </cell>
          <cell r="D12">
            <v>403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>
            <v>404000</v>
          </cell>
          <cell r="B13" t="str">
            <v>Amortization of Deferred Expenses</v>
          </cell>
          <cell r="C13" t="str">
            <v>OTH</v>
          </cell>
          <cell r="D13">
            <v>404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404200</v>
          </cell>
          <cell r="B14" t="str">
            <v>Amort of Elec Plt - Software</v>
          </cell>
          <cell r="C14" t="str">
            <v>DEPR</v>
          </cell>
          <cell r="D14">
            <v>404</v>
          </cell>
          <cell r="E14">
            <v>2265526</v>
          </cell>
          <cell r="F14">
            <v>225093</v>
          </cell>
          <cell r="G14">
            <v>225153</v>
          </cell>
          <cell r="H14">
            <v>225225</v>
          </cell>
          <cell r="I14">
            <v>216034</v>
          </cell>
          <cell r="J14">
            <v>210045</v>
          </cell>
          <cell r="K14">
            <v>209521</v>
          </cell>
          <cell r="L14">
            <v>161995</v>
          </cell>
          <cell r="M14">
            <v>162796</v>
          </cell>
          <cell r="N14">
            <v>162111</v>
          </cell>
          <cell r="O14">
            <v>161195</v>
          </cell>
          <cell r="P14">
            <v>153179</v>
          </cell>
          <cell r="Q14">
            <v>153179</v>
          </cell>
        </row>
        <row r="15">
          <cell r="A15">
            <v>407115</v>
          </cell>
          <cell r="B15" t="str">
            <v>Meter Amortization</v>
          </cell>
          <cell r="C15" t="str">
            <v>AMORT</v>
          </cell>
          <cell r="D15">
            <v>407</v>
          </cell>
          <cell r="E15">
            <v>206209</v>
          </cell>
          <cell r="F15">
            <v>95235</v>
          </cell>
          <cell r="G15">
            <v>0</v>
          </cell>
          <cell r="H15">
            <v>0</v>
          </cell>
          <cell r="I15">
            <v>110974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407305</v>
          </cell>
          <cell r="B16" t="str">
            <v>Regulatory Debits</v>
          </cell>
          <cell r="C16" t="str">
            <v>AMORT</v>
          </cell>
          <cell r="D16">
            <v>407</v>
          </cell>
          <cell r="E16">
            <v>5443134</v>
          </cell>
          <cell r="F16">
            <v>487474</v>
          </cell>
          <cell r="G16">
            <v>487474</v>
          </cell>
          <cell r="H16">
            <v>487474</v>
          </cell>
          <cell r="I16">
            <v>487474</v>
          </cell>
          <cell r="J16">
            <v>487474</v>
          </cell>
          <cell r="K16">
            <v>487474</v>
          </cell>
          <cell r="L16">
            <v>419715</v>
          </cell>
          <cell r="M16">
            <v>419715</v>
          </cell>
          <cell r="N16">
            <v>419715</v>
          </cell>
          <cell r="O16">
            <v>419715</v>
          </cell>
          <cell r="P16">
            <v>419715</v>
          </cell>
          <cell r="Q16">
            <v>419715</v>
          </cell>
        </row>
        <row r="17">
          <cell r="A17">
            <v>407324</v>
          </cell>
          <cell r="B17" t="str">
            <v>NC &amp; MW Coal As Amort Exp</v>
          </cell>
          <cell r="C17" t="str">
            <v>AMORT</v>
          </cell>
          <cell r="D17">
            <v>407</v>
          </cell>
          <cell r="E17">
            <v>6498637</v>
          </cell>
          <cell r="F17">
            <v>272372</v>
          </cell>
          <cell r="G17">
            <v>440914</v>
          </cell>
          <cell r="H17">
            <v>465523</v>
          </cell>
          <cell r="I17">
            <v>380482</v>
          </cell>
          <cell r="J17">
            <v>353336</v>
          </cell>
          <cell r="K17">
            <v>611094</v>
          </cell>
          <cell r="L17">
            <v>662486</v>
          </cell>
          <cell r="M17">
            <v>662486</v>
          </cell>
          <cell r="N17">
            <v>662486</v>
          </cell>
          <cell r="O17">
            <v>662486</v>
          </cell>
          <cell r="P17">
            <v>662486</v>
          </cell>
          <cell r="Q17">
            <v>662486</v>
          </cell>
        </row>
        <row r="18">
          <cell r="A18">
            <v>407354</v>
          </cell>
          <cell r="B18" t="str">
            <v>DSM Deferral - Electric</v>
          </cell>
          <cell r="C18" t="str">
            <v>OTH</v>
          </cell>
          <cell r="D18">
            <v>407</v>
          </cell>
          <cell r="E18">
            <v>4282071</v>
          </cell>
          <cell r="F18">
            <v>655377</v>
          </cell>
          <cell r="G18">
            <v>859765</v>
          </cell>
          <cell r="H18">
            <v>842490</v>
          </cell>
          <cell r="I18">
            <v>804281</v>
          </cell>
          <cell r="J18">
            <v>652374</v>
          </cell>
          <cell r="K18">
            <v>467784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407407</v>
          </cell>
          <cell r="B19" t="str">
            <v>Carrying Charges</v>
          </cell>
          <cell r="C19" t="str">
            <v>OTH</v>
          </cell>
          <cell r="D19">
            <v>407</v>
          </cell>
          <cell r="E19">
            <v>-740435</v>
          </cell>
          <cell r="F19">
            <v>-126098</v>
          </cell>
          <cell r="G19">
            <v>-125021</v>
          </cell>
          <cell r="H19">
            <v>-123944</v>
          </cell>
          <cell r="I19">
            <v>-122867</v>
          </cell>
          <cell r="J19">
            <v>-121791</v>
          </cell>
          <cell r="K19">
            <v>-120714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408040</v>
          </cell>
          <cell r="B20" t="str">
            <v>Taxes Property-Allocated</v>
          </cell>
          <cell r="C20" t="str">
            <v>OTHTX</v>
          </cell>
          <cell r="D20">
            <v>408</v>
          </cell>
          <cell r="E20">
            <v>88429</v>
          </cell>
          <cell r="F20">
            <v>3415</v>
          </cell>
          <cell r="G20">
            <v>7548</v>
          </cell>
          <cell r="H20">
            <v>7548</v>
          </cell>
          <cell r="I20">
            <v>7548</v>
          </cell>
          <cell r="J20">
            <v>7548</v>
          </cell>
          <cell r="K20">
            <v>7548</v>
          </cell>
          <cell r="L20">
            <v>7879</v>
          </cell>
          <cell r="M20">
            <v>7879</v>
          </cell>
          <cell r="N20">
            <v>7879</v>
          </cell>
          <cell r="O20">
            <v>7879</v>
          </cell>
          <cell r="P20">
            <v>7879</v>
          </cell>
          <cell r="Q20">
            <v>7879</v>
          </cell>
        </row>
        <row r="21">
          <cell r="A21">
            <v>408050</v>
          </cell>
          <cell r="B21" t="str">
            <v>Municipal License-Electric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408120</v>
          </cell>
          <cell r="B22" t="str">
            <v>Franchise Tax - Non Electric</v>
          </cell>
          <cell r="C22" t="str">
            <v>OTHTX</v>
          </cell>
          <cell r="D22">
            <v>408</v>
          </cell>
          <cell r="E22">
            <v>11</v>
          </cell>
          <cell r="F22">
            <v>0</v>
          </cell>
          <cell r="G22">
            <v>0</v>
          </cell>
          <cell r="H22">
            <v>11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408121</v>
          </cell>
          <cell r="B23" t="str">
            <v>Taxes Property-Operating</v>
          </cell>
          <cell r="C23" t="str">
            <v>OTHTX</v>
          </cell>
          <cell r="D23">
            <v>408</v>
          </cell>
          <cell r="E23">
            <v>10281672</v>
          </cell>
          <cell r="F23">
            <v>792369</v>
          </cell>
          <cell r="G23">
            <v>481693</v>
          </cell>
          <cell r="H23">
            <v>908083</v>
          </cell>
          <cell r="I23">
            <v>908083</v>
          </cell>
          <cell r="J23">
            <v>908083</v>
          </cell>
          <cell r="K23">
            <v>908117</v>
          </cell>
          <cell r="L23">
            <v>895874</v>
          </cell>
          <cell r="M23">
            <v>895874</v>
          </cell>
          <cell r="N23">
            <v>895874</v>
          </cell>
          <cell r="O23">
            <v>895874</v>
          </cell>
          <cell r="P23">
            <v>895874</v>
          </cell>
          <cell r="Q23">
            <v>895874</v>
          </cell>
        </row>
        <row r="24">
          <cell r="A24">
            <v>408150</v>
          </cell>
          <cell r="B24" t="str">
            <v>State Unemployment Tax</v>
          </cell>
          <cell r="C24" t="str">
            <v>OTHTX</v>
          </cell>
          <cell r="D24">
            <v>408</v>
          </cell>
          <cell r="E24">
            <v>4678</v>
          </cell>
          <cell r="F24">
            <v>45</v>
          </cell>
          <cell r="G24">
            <v>4236</v>
          </cell>
          <cell r="H24">
            <v>8499</v>
          </cell>
          <cell r="I24">
            <v>-8189</v>
          </cell>
          <cell r="J24">
            <v>1</v>
          </cell>
          <cell r="K24">
            <v>86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408151</v>
          </cell>
          <cell r="B25" t="str">
            <v>Federal Unemployment Tax</v>
          </cell>
          <cell r="C25" t="str">
            <v>OTHTX</v>
          </cell>
          <cell r="D25">
            <v>408</v>
          </cell>
          <cell r="E25">
            <v>5202</v>
          </cell>
          <cell r="F25">
            <v>676</v>
          </cell>
          <cell r="G25">
            <v>4343</v>
          </cell>
          <cell r="H25">
            <v>-656</v>
          </cell>
          <cell r="I25">
            <v>-1178</v>
          </cell>
          <cell r="J25">
            <v>931</v>
          </cell>
          <cell r="K25">
            <v>1086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408152</v>
          </cell>
          <cell r="B26" t="str">
            <v>Employer FICA Tax</v>
          </cell>
          <cell r="C26" t="str">
            <v>OTHTX</v>
          </cell>
          <cell r="D26">
            <v>408</v>
          </cell>
          <cell r="E26">
            <v>517395</v>
          </cell>
          <cell r="F26">
            <v>80614</v>
          </cell>
          <cell r="G26">
            <v>90965</v>
          </cell>
          <cell r="H26">
            <v>66982</v>
          </cell>
          <cell r="I26">
            <v>117659</v>
          </cell>
          <cell r="J26">
            <v>80931</v>
          </cell>
          <cell r="K26">
            <v>80244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408153</v>
          </cell>
          <cell r="B27" t="str">
            <v>Employer Local Tax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408205</v>
          </cell>
          <cell r="B28" t="str">
            <v>Highway Use Tax</v>
          </cell>
          <cell r="C28" t="str">
            <v>OTHTX</v>
          </cell>
          <cell r="D28">
            <v>408</v>
          </cell>
          <cell r="E28">
            <v>663</v>
          </cell>
          <cell r="F28">
            <v>0</v>
          </cell>
          <cell r="G28">
            <v>672</v>
          </cell>
          <cell r="H28">
            <v>-664</v>
          </cell>
          <cell r="I28">
            <v>663</v>
          </cell>
          <cell r="J28">
            <v>0</v>
          </cell>
          <cell r="K28">
            <v>-8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408470</v>
          </cell>
          <cell r="B29" t="str">
            <v>Franchise Tax</v>
          </cell>
          <cell r="C29" t="str">
            <v>OTHTX</v>
          </cell>
          <cell r="D29">
            <v>408</v>
          </cell>
          <cell r="E29">
            <v>8570</v>
          </cell>
          <cell r="F29">
            <v>1360</v>
          </cell>
          <cell r="G29">
            <v>0</v>
          </cell>
          <cell r="H29">
            <v>2884</v>
          </cell>
          <cell r="I29">
            <v>1442</v>
          </cell>
          <cell r="J29">
            <v>1442</v>
          </cell>
          <cell r="K29">
            <v>1442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408700</v>
          </cell>
          <cell r="B30" t="str">
            <v>Fed Social Security Tax-Elec</v>
          </cell>
          <cell r="C30" t="str">
            <v>OTHTX</v>
          </cell>
          <cell r="D30">
            <v>408</v>
          </cell>
          <cell r="E30">
            <v>1300</v>
          </cell>
          <cell r="F30">
            <v>16500</v>
          </cell>
          <cell r="G30">
            <v>0</v>
          </cell>
          <cell r="H30">
            <v>0</v>
          </cell>
          <cell r="I30">
            <v>-15200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408800</v>
          </cell>
          <cell r="B31" t="str">
            <v>Federal Highway Use Tax-Elec</v>
          </cell>
          <cell r="C31" t="str">
            <v>OTHTX</v>
          </cell>
          <cell r="D31">
            <v>408</v>
          </cell>
          <cell r="E31">
            <v>7</v>
          </cell>
          <cell r="F31">
            <v>0</v>
          </cell>
          <cell r="G31">
            <v>0</v>
          </cell>
          <cell r="H31">
            <v>0</v>
          </cell>
          <cell r="I31">
            <v>4</v>
          </cell>
          <cell r="J31">
            <v>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408851</v>
          </cell>
          <cell r="B32" t="str">
            <v>Sales &amp; Use Tax Exp</v>
          </cell>
          <cell r="C32" t="str">
            <v>OTHTX</v>
          </cell>
          <cell r="D32">
            <v>408</v>
          </cell>
          <cell r="E32">
            <v>-1573</v>
          </cell>
          <cell r="F32">
            <v>0</v>
          </cell>
          <cell r="G32">
            <v>38</v>
          </cell>
          <cell r="H32">
            <v>-1893</v>
          </cell>
          <cell r="I32">
            <v>38</v>
          </cell>
          <cell r="J32">
            <v>0</v>
          </cell>
          <cell r="K32">
            <v>244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408960</v>
          </cell>
          <cell r="B33" t="str">
            <v>Allocated Payroll Taxes</v>
          </cell>
          <cell r="C33" t="str">
            <v>OTHTX</v>
          </cell>
          <cell r="D33">
            <v>408</v>
          </cell>
          <cell r="E33">
            <v>1680620</v>
          </cell>
          <cell r="F33">
            <v>294963</v>
          </cell>
          <cell r="G33">
            <v>97739</v>
          </cell>
          <cell r="H33">
            <v>84980</v>
          </cell>
          <cell r="I33">
            <v>47093</v>
          </cell>
          <cell r="J33">
            <v>81868</v>
          </cell>
          <cell r="K33">
            <v>75338</v>
          </cell>
          <cell r="L33">
            <v>165721</v>
          </cell>
          <cell r="M33">
            <v>161458</v>
          </cell>
          <cell r="N33">
            <v>192740</v>
          </cell>
          <cell r="O33">
            <v>161338</v>
          </cell>
          <cell r="P33">
            <v>158712</v>
          </cell>
          <cell r="Q33">
            <v>158670</v>
          </cell>
        </row>
        <row r="34">
          <cell r="A34">
            <v>409102</v>
          </cell>
          <cell r="B34" t="str">
            <v>SIT Exp-Utility</v>
          </cell>
          <cell r="C34" t="str">
            <v>FIT</v>
          </cell>
          <cell r="D34">
            <v>409</v>
          </cell>
          <cell r="E34">
            <v>-3316207</v>
          </cell>
          <cell r="F34">
            <v>-276351</v>
          </cell>
          <cell r="G34">
            <v>-276351</v>
          </cell>
          <cell r="H34">
            <v>-276351</v>
          </cell>
          <cell r="I34">
            <v>-276351</v>
          </cell>
          <cell r="J34">
            <v>-276351</v>
          </cell>
          <cell r="K34">
            <v>-276351</v>
          </cell>
          <cell r="L34">
            <v>-276351</v>
          </cell>
          <cell r="M34">
            <v>-276351</v>
          </cell>
          <cell r="N34">
            <v>-276351</v>
          </cell>
          <cell r="O34">
            <v>-276351</v>
          </cell>
          <cell r="P34">
            <v>-276351</v>
          </cell>
          <cell r="Q34">
            <v>-276346</v>
          </cell>
        </row>
        <row r="35">
          <cell r="A35">
            <v>409104</v>
          </cell>
          <cell r="B35" t="str">
            <v>Current State Income Tax - 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409190</v>
          </cell>
          <cell r="B36" t="str">
            <v>Federal Income Tax-Electric-CY</v>
          </cell>
          <cell r="C36" t="str">
            <v>FIT</v>
          </cell>
          <cell r="D36">
            <v>409</v>
          </cell>
          <cell r="E36">
            <v>-14415474</v>
          </cell>
          <cell r="F36">
            <v>-1201290</v>
          </cell>
          <cell r="G36">
            <v>-1201290</v>
          </cell>
          <cell r="H36">
            <v>-1201290</v>
          </cell>
          <cell r="I36">
            <v>-1201290</v>
          </cell>
          <cell r="J36">
            <v>-1201290</v>
          </cell>
          <cell r="K36">
            <v>-1201290</v>
          </cell>
          <cell r="L36">
            <v>-1201290</v>
          </cell>
          <cell r="M36">
            <v>-1201290</v>
          </cell>
          <cell r="N36">
            <v>-1201290</v>
          </cell>
          <cell r="O36">
            <v>-1201290</v>
          </cell>
          <cell r="P36">
            <v>-1201290</v>
          </cell>
          <cell r="Q36">
            <v>-1201284</v>
          </cell>
        </row>
        <row r="37">
          <cell r="A37">
            <v>409191</v>
          </cell>
          <cell r="B37" t="str">
            <v>Fed Income Tax-Electric-PY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409194</v>
          </cell>
          <cell r="B38" t="str">
            <v>Current FIT Elec - PY Audit</v>
          </cell>
          <cell r="C38" t="str">
            <v>FIT</v>
          </cell>
          <cell r="D38">
            <v>409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409195</v>
          </cell>
          <cell r="B39" t="str">
            <v>UTP Tax Expense: Fed Util-PY</v>
          </cell>
          <cell r="C39" t="str">
            <v>FIT</v>
          </cell>
          <cell r="D39">
            <v>409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409197</v>
          </cell>
          <cell r="B40" t="str">
            <v>Current State Inc Tax-Util</v>
          </cell>
          <cell r="C40" t="str">
            <v>FIT</v>
          </cell>
          <cell r="D40">
            <v>409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410100</v>
          </cell>
          <cell r="B41" t="str">
            <v>DFIT: Utility: Current Year</v>
          </cell>
          <cell r="C41" t="str">
            <v>FIT</v>
          </cell>
          <cell r="D41">
            <v>410</v>
          </cell>
          <cell r="E41">
            <v>18235238</v>
          </cell>
          <cell r="F41">
            <v>1519603</v>
          </cell>
          <cell r="G41">
            <v>1519603</v>
          </cell>
          <cell r="H41">
            <v>1519603</v>
          </cell>
          <cell r="I41">
            <v>1519603</v>
          </cell>
          <cell r="J41">
            <v>1519603</v>
          </cell>
          <cell r="K41">
            <v>1519603</v>
          </cell>
          <cell r="L41">
            <v>1519603</v>
          </cell>
          <cell r="M41">
            <v>1519603</v>
          </cell>
          <cell r="N41">
            <v>1519603</v>
          </cell>
          <cell r="O41">
            <v>1519603</v>
          </cell>
          <cell r="P41">
            <v>1519603</v>
          </cell>
          <cell r="Q41">
            <v>1519605</v>
          </cell>
        </row>
        <row r="42">
          <cell r="A42">
            <v>410102</v>
          </cell>
          <cell r="B42" t="str">
            <v>DSIT: Utility: Current Year</v>
          </cell>
          <cell r="C42" t="str">
            <v>FIT</v>
          </cell>
          <cell r="D42">
            <v>410</v>
          </cell>
          <cell r="E42">
            <v>5038560</v>
          </cell>
          <cell r="F42">
            <v>419880</v>
          </cell>
          <cell r="G42">
            <v>419880</v>
          </cell>
          <cell r="H42">
            <v>419880</v>
          </cell>
          <cell r="I42">
            <v>419880</v>
          </cell>
          <cell r="J42">
            <v>419880</v>
          </cell>
          <cell r="K42">
            <v>419880</v>
          </cell>
          <cell r="L42">
            <v>419880</v>
          </cell>
          <cell r="M42">
            <v>419880</v>
          </cell>
          <cell r="N42">
            <v>419880</v>
          </cell>
          <cell r="O42">
            <v>419880</v>
          </cell>
          <cell r="P42">
            <v>419880</v>
          </cell>
          <cell r="Q42">
            <v>419880</v>
          </cell>
        </row>
        <row r="43">
          <cell r="A43">
            <v>410105</v>
          </cell>
          <cell r="B43" t="str">
            <v>DFIT: Utility: Prior Year</v>
          </cell>
          <cell r="C43" t="str">
            <v>FIT</v>
          </cell>
          <cell r="D43">
            <v>410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410106</v>
          </cell>
          <cell r="B44" t="str">
            <v>DSIT: Utility: Prior Year</v>
          </cell>
          <cell r="C44" t="str">
            <v>FIT</v>
          </cell>
          <cell r="D44">
            <v>410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411051</v>
          </cell>
          <cell r="B45" t="str">
            <v>Accretion Expense-ARO Ash Pond</v>
          </cell>
          <cell r="C45" t="str">
            <v>OTH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411100</v>
          </cell>
          <cell r="B46" t="str">
            <v>DFIT: Utility: Curr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411101</v>
          </cell>
          <cell r="B47" t="str">
            <v>DSIT: Utility: Curr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411102</v>
          </cell>
          <cell r="B48" t="str">
            <v>DFIT: Utility: Prior Year CR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411103</v>
          </cell>
          <cell r="B49" t="str">
            <v>DSIT: Utility: Prior Year CR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411106</v>
          </cell>
          <cell r="B50" t="str">
            <v>DFIT:Utility:Prior year</v>
          </cell>
          <cell r="C50" t="str">
            <v>FIT</v>
          </cell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411410</v>
          </cell>
          <cell r="B51" t="str">
            <v>Invest Tax Credit Adj-Electric</v>
          </cell>
          <cell r="C51" t="str">
            <v>FIT</v>
          </cell>
          <cell r="D51">
            <v>411</v>
          </cell>
          <cell r="E51">
            <v>-1337</v>
          </cell>
          <cell r="F51">
            <v>-945</v>
          </cell>
          <cell r="G51">
            <v>0</v>
          </cell>
          <cell r="H51">
            <v>-71</v>
          </cell>
          <cell r="I51">
            <v>-36</v>
          </cell>
          <cell r="J51">
            <v>0</v>
          </cell>
          <cell r="K51">
            <v>-71</v>
          </cell>
          <cell r="L51">
            <v>-36</v>
          </cell>
          <cell r="M51">
            <v>-36</v>
          </cell>
          <cell r="N51">
            <v>-36</v>
          </cell>
          <cell r="O51">
            <v>-36</v>
          </cell>
          <cell r="P51">
            <v>-36</v>
          </cell>
          <cell r="Q51">
            <v>-34</v>
          </cell>
        </row>
        <row r="52">
          <cell r="A52">
            <v>426510</v>
          </cell>
          <cell r="B52" t="str">
            <v>Other</v>
          </cell>
          <cell r="C52" t="str">
            <v>CO</v>
          </cell>
          <cell r="D52">
            <v>426</v>
          </cell>
          <cell r="E52">
            <v>3057</v>
          </cell>
          <cell r="F52">
            <v>3055</v>
          </cell>
          <cell r="G52">
            <v>0</v>
          </cell>
          <cell r="H52">
            <v>2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426520</v>
          </cell>
          <cell r="B53" t="str">
            <v>Administrative Expenses-T (I)</v>
          </cell>
          <cell r="C53" t="str">
            <v>CO</v>
          </cell>
          <cell r="D53">
            <v>426</v>
          </cell>
          <cell r="E53">
            <v>-348560</v>
          </cell>
          <cell r="L53">
            <v>-75356</v>
          </cell>
          <cell r="M53">
            <v>-94036</v>
          </cell>
          <cell r="N53">
            <v>-62415</v>
          </cell>
          <cell r="O53">
            <v>-51894</v>
          </cell>
          <cell r="P53">
            <v>-18393</v>
          </cell>
          <cell r="Q53">
            <v>-46466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656799</v>
          </cell>
          <cell r="F54">
            <v>68753</v>
          </cell>
          <cell r="G54">
            <v>80714</v>
          </cell>
          <cell r="H54">
            <v>86161</v>
          </cell>
          <cell r="I54">
            <v>75154</v>
          </cell>
          <cell r="J54">
            <v>79765</v>
          </cell>
          <cell r="K54">
            <v>81632</v>
          </cell>
          <cell r="L54">
            <v>31468</v>
          </cell>
          <cell r="M54">
            <v>33998</v>
          </cell>
          <cell r="N54">
            <v>32967</v>
          </cell>
          <cell r="O54">
            <v>29031</v>
          </cell>
          <cell r="P54">
            <v>28023</v>
          </cell>
          <cell r="Q54">
            <v>29133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136231697</v>
          </cell>
          <cell r="F55">
            <v>12609557</v>
          </cell>
          <cell r="G55">
            <v>14245202</v>
          </cell>
          <cell r="H55">
            <v>13898083</v>
          </cell>
          <cell r="I55">
            <v>11471832</v>
          </cell>
          <cell r="J55">
            <v>9398011</v>
          </cell>
          <cell r="K55">
            <v>8627659</v>
          </cell>
          <cell r="L55">
            <v>10171612</v>
          </cell>
          <cell r="M55">
            <v>12862454</v>
          </cell>
          <cell r="N55">
            <v>12977446</v>
          </cell>
          <cell r="O55">
            <v>12071136</v>
          </cell>
          <cell r="P55">
            <v>9107159</v>
          </cell>
          <cell r="Q55">
            <v>8791546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321537</v>
          </cell>
          <cell r="F56">
            <v>298567</v>
          </cell>
          <cell r="G56">
            <v>-64742</v>
          </cell>
          <cell r="H56">
            <v>-1847821</v>
          </cell>
          <cell r="I56">
            <v>-580276</v>
          </cell>
          <cell r="J56">
            <v>-643502</v>
          </cell>
          <cell r="K56">
            <v>1602033</v>
          </cell>
          <cell r="L56">
            <v>1456077</v>
          </cell>
          <cell r="M56">
            <v>1192015</v>
          </cell>
          <cell r="N56">
            <v>-278944</v>
          </cell>
          <cell r="O56">
            <v>-1610894</v>
          </cell>
          <cell r="P56">
            <v>-745888</v>
          </cell>
          <cell r="Q56">
            <v>1544912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124233810</v>
          </cell>
          <cell r="F57">
            <v>10390781</v>
          </cell>
          <cell r="G57">
            <v>10980544</v>
          </cell>
          <cell r="H57">
            <v>10692622</v>
          </cell>
          <cell r="I57">
            <v>9578093</v>
          </cell>
          <cell r="J57">
            <v>9641799</v>
          </cell>
          <cell r="K57">
            <v>9926642</v>
          </cell>
          <cell r="L57">
            <v>10438983</v>
          </cell>
          <cell r="M57">
            <v>11403272</v>
          </cell>
          <cell r="N57">
            <v>11072614</v>
          </cell>
          <cell r="O57">
            <v>11022144</v>
          </cell>
          <cell r="P57">
            <v>9805647</v>
          </cell>
          <cell r="Q57">
            <v>9280669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671927</v>
          </cell>
          <cell r="F58">
            <v>-346841</v>
          </cell>
          <cell r="G58">
            <v>-393472</v>
          </cell>
          <cell r="H58">
            <v>-562375</v>
          </cell>
          <cell r="I58">
            <v>196793</v>
          </cell>
          <cell r="J58">
            <v>-86477</v>
          </cell>
          <cell r="K58">
            <v>997660</v>
          </cell>
          <cell r="L58">
            <v>687669</v>
          </cell>
          <cell r="M58">
            <v>194585</v>
          </cell>
          <cell r="N58">
            <v>296868</v>
          </cell>
          <cell r="O58">
            <v>-316134</v>
          </cell>
          <cell r="P58">
            <v>-164831</v>
          </cell>
          <cell r="Q58">
            <v>168482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60377953</v>
          </cell>
          <cell r="F59">
            <v>4892247</v>
          </cell>
          <cell r="G59">
            <v>5194449</v>
          </cell>
          <cell r="H59">
            <v>4985021</v>
          </cell>
          <cell r="I59">
            <v>4631943</v>
          </cell>
          <cell r="J59">
            <v>4835968</v>
          </cell>
          <cell r="K59">
            <v>4944534</v>
          </cell>
          <cell r="L59">
            <v>5297772</v>
          </cell>
          <cell r="M59">
            <v>5451038</v>
          </cell>
          <cell r="N59">
            <v>5245383</v>
          </cell>
          <cell r="O59">
            <v>5458542</v>
          </cell>
          <cell r="P59">
            <v>4832210</v>
          </cell>
          <cell r="Q59">
            <v>4608846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142005</v>
          </cell>
          <cell r="F60">
            <v>-92428</v>
          </cell>
          <cell r="G60">
            <v>-253110</v>
          </cell>
          <cell r="H60">
            <v>-279620</v>
          </cell>
          <cell r="I60">
            <v>188835</v>
          </cell>
          <cell r="J60">
            <v>-45338</v>
          </cell>
          <cell r="K60">
            <v>439047</v>
          </cell>
          <cell r="L60">
            <v>74355</v>
          </cell>
          <cell r="M60">
            <v>22632</v>
          </cell>
          <cell r="N60">
            <v>274053</v>
          </cell>
          <cell r="O60">
            <v>-203372</v>
          </cell>
          <cell r="P60">
            <v>-74381</v>
          </cell>
          <cell r="Q60">
            <v>91332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1669754</v>
          </cell>
          <cell r="F61">
            <v>144479</v>
          </cell>
          <cell r="G61">
            <v>150252</v>
          </cell>
          <cell r="H61">
            <v>147026</v>
          </cell>
          <cell r="I61">
            <v>138927</v>
          </cell>
          <cell r="J61">
            <v>141545</v>
          </cell>
          <cell r="K61">
            <v>56938</v>
          </cell>
          <cell r="L61">
            <v>145209</v>
          </cell>
          <cell r="M61">
            <v>149760</v>
          </cell>
          <cell r="N61">
            <v>147534</v>
          </cell>
          <cell r="O61">
            <v>148234</v>
          </cell>
          <cell r="P61">
            <v>147000</v>
          </cell>
          <cell r="Q61">
            <v>152850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22788978</v>
          </cell>
          <cell r="F62">
            <v>1896831</v>
          </cell>
          <cell r="G62">
            <v>1965633</v>
          </cell>
          <cell r="H62">
            <v>1919777</v>
          </cell>
          <cell r="I62">
            <v>1754034</v>
          </cell>
          <cell r="J62">
            <v>1762058</v>
          </cell>
          <cell r="K62">
            <v>1802615</v>
          </cell>
          <cell r="L62">
            <v>1881587</v>
          </cell>
          <cell r="M62">
            <v>2019334</v>
          </cell>
          <cell r="N62">
            <v>1928955</v>
          </cell>
          <cell r="O62">
            <v>2035841</v>
          </cell>
          <cell r="P62">
            <v>1950359</v>
          </cell>
          <cell r="Q62">
            <v>1871954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115531</v>
          </cell>
          <cell r="F63">
            <v>-101209</v>
          </cell>
          <cell r="G63">
            <v>-89454</v>
          </cell>
          <cell r="H63">
            <v>-144372</v>
          </cell>
          <cell r="I63">
            <v>63847</v>
          </cell>
          <cell r="J63">
            <v>-12782</v>
          </cell>
          <cell r="K63">
            <v>221475</v>
          </cell>
          <cell r="L63">
            <v>119917</v>
          </cell>
          <cell r="M63">
            <v>255</v>
          </cell>
          <cell r="N63">
            <v>98687</v>
          </cell>
          <cell r="O63">
            <v>-4785</v>
          </cell>
          <cell r="P63">
            <v>-517</v>
          </cell>
          <cell r="Q63">
            <v>-35531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10581742</v>
          </cell>
          <cell r="F64">
            <v>3995930</v>
          </cell>
          <cell r="G64">
            <v>849952</v>
          </cell>
          <cell r="H64">
            <v>198510</v>
          </cell>
          <cell r="I64">
            <v>2227591</v>
          </cell>
          <cell r="J64">
            <v>-172828</v>
          </cell>
          <cell r="K64">
            <v>757416</v>
          </cell>
          <cell r="L64">
            <v>232933</v>
          </cell>
          <cell r="M64">
            <v>443098</v>
          </cell>
          <cell r="N64">
            <v>127774</v>
          </cell>
          <cell r="O64">
            <v>364214</v>
          </cell>
          <cell r="P64">
            <v>944542</v>
          </cell>
          <cell r="Q64">
            <v>612610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68449</v>
          </cell>
          <cell r="F65">
            <v>3121</v>
          </cell>
          <cell r="G65">
            <v>3717</v>
          </cell>
          <cell r="H65">
            <v>7775</v>
          </cell>
          <cell r="I65">
            <v>19847</v>
          </cell>
          <cell r="J65">
            <v>5598</v>
          </cell>
          <cell r="K65">
            <v>6760</v>
          </cell>
          <cell r="L65">
            <v>3562</v>
          </cell>
          <cell r="M65">
            <v>5096</v>
          </cell>
          <cell r="N65">
            <v>4596</v>
          </cell>
          <cell r="O65">
            <v>2127</v>
          </cell>
          <cell r="P65">
            <v>1961</v>
          </cell>
          <cell r="Q65">
            <v>4289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1856589</v>
          </cell>
          <cell r="F66">
            <v>-321821</v>
          </cell>
          <cell r="G66">
            <v>111711</v>
          </cell>
          <cell r="H66">
            <v>306914</v>
          </cell>
          <cell r="I66">
            <v>365977</v>
          </cell>
          <cell r="J66">
            <v>429883</v>
          </cell>
          <cell r="K66">
            <v>963925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55380</v>
          </cell>
          <cell r="F67">
            <v>9230</v>
          </cell>
          <cell r="G67">
            <v>9230</v>
          </cell>
          <cell r="H67">
            <v>9230</v>
          </cell>
          <cell r="I67">
            <v>9230</v>
          </cell>
          <cell r="J67">
            <v>9230</v>
          </cell>
          <cell r="K67">
            <v>9230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253644</v>
          </cell>
          <cell r="F69">
            <v>4895</v>
          </cell>
          <cell r="G69">
            <v>19503</v>
          </cell>
          <cell r="H69">
            <v>21393</v>
          </cell>
          <cell r="I69">
            <v>17159</v>
          </cell>
          <cell r="J69">
            <v>20450</v>
          </cell>
          <cell r="K69">
            <v>21492</v>
          </cell>
          <cell r="L69">
            <v>24792</v>
          </cell>
          <cell r="M69">
            <v>24792</v>
          </cell>
          <cell r="N69">
            <v>24792</v>
          </cell>
          <cell r="O69">
            <v>24792</v>
          </cell>
          <cell r="P69">
            <v>24792</v>
          </cell>
          <cell r="Q69">
            <v>24792</v>
          </cell>
        </row>
        <row r="70">
          <cell r="A70">
            <v>453625</v>
          </cell>
          <cell r="B70" t="str">
            <v>Intercompany Sales of Water</v>
          </cell>
          <cell r="C70" t="str">
            <v>REV</v>
          </cell>
          <cell r="D70">
            <v>453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454004</v>
          </cell>
          <cell r="B71" t="str">
            <v>Rent - Joint Use</v>
          </cell>
          <cell r="C71" t="str">
            <v>REV</v>
          </cell>
          <cell r="D71">
            <v>454</v>
          </cell>
          <cell r="E71">
            <v>700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700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472682</v>
          </cell>
          <cell r="F72">
            <v>0</v>
          </cell>
          <cell r="G72">
            <v>44396</v>
          </cell>
          <cell r="H72">
            <v>162319</v>
          </cell>
          <cell r="I72">
            <v>0</v>
          </cell>
          <cell r="J72">
            <v>0</v>
          </cell>
          <cell r="K72">
            <v>159767</v>
          </cell>
          <cell r="L72">
            <v>17700</v>
          </cell>
          <cell r="M72">
            <v>17700</v>
          </cell>
          <cell r="N72">
            <v>17700</v>
          </cell>
          <cell r="O72">
            <v>17700</v>
          </cell>
          <cell r="P72">
            <v>17700</v>
          </cell>
          <cell r="Q72">
            <v>17700</v>
          </cell>
        </row>
        <row r="73">
          <cell r="A73">
            <v>454300</v>
          </cell>
          <cell r="B73" t="str">
            <v>Tower Lease Revenues</v>
          </cell>
          <cell r="C73" t="str">
            <v>REV</v>
          </cell>
          <cell r="D73">
            <v>454</v>
          </cell>
          <cell r="E73">
            <v>1500</v>
          </cell>
          <cell r="F73">
            <v>250</v>
          </cell>
          <cell r="G73">
            <v>250</v>
          </cell>
          <cell r="H73">
            <v>250</v>
          </cell>
          <cell r="I73">
            <v>250</v>
          </cell>
          <cell r="J73">
            <v>250</v>
          </cell>
          <cell r="K73">
            <v>250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454400</v>
          </cell>
          <cell r="B74" t="str">
            <v>Other Electric Rents</v>
          </cell>
          <cell r="C74" t="str">
            <v>REV</v>
          </cell>
          <cell r="D74">
            <v>454</v>
          </cell>
          <cell r="E74">
            <v>1004421</v>
          </cell>
          <cell r="F74">
            <v>79471</v>
          </cell>
          <cell r="G74">
            <v>76972</v>
          </cell>
          <cell r="H74">
            <v>76963</v>
          </cell>
          <cell r="I74">
            <v>80674</v>
          </cell>
          <cell r="J74">
            <v>80674</v>
          </cell>
          <cell r="K74">
            <v>80665</v>
          </cell>
          <cell r="L74">
            <v>88167</v>
          </cell>
          <cell r="M74">
            <v>88167</v>
          </cell>
          <cell r="N74">
            <v>88167</v>
          </cell>
          <cell r="O74">
            <v>88167</v>
          </cell>
          <cell r="P74">
            <v>88167</v>
          </cell>
          <cell r="Q74">
            <v>88167</v>
          </cell>
        </row>
        <row r="75">
          <cell r="A75">
            <v>454601</v>
          </cell>
          <cell r="B75" t="str">
            <v>Other Miscellaneous</v>
          </cell>
          <cell r="C75" t="str">
            <v>REV</v>
          </cell>
          <cell r="D75">
            <v>454</v>
          </cell>
          <cell r="E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222994</v>
          </cell>
          <cell r="F76">
            <v>29566</v>
          </cell>
          <cell r="G76">
            <v>9950</v>
          </cell>
          <cell r="H76">
            <v>103459</v>
          </cell>
          <cell r="I76">
            <v>23071</v>
          </cell>
          <cell r="J76">
            <v>56948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300</v>
          </cell>
          <cell r="F77">
            <v>50</v>
          </cell>
          <cell r="G77">
            <v>50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480</v>
          </cell>
          <cell r="F78">
            <v>80</v>
          </cell>
          <cell r="G78">
            <v>80</v>
          </cell>
          <cell r="H78">
            <v>80</v>
          </cell>
          <cell r="I78">
            <v>80</v>
          </cell>
          <cell r="J78">
            <v>80</v>
          </cell>
          <cell r="K78">
            <v>80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456100</v>
          </cell>
          <cell r="B79" t="str">
            <v>Profit or Loss on Sale of M&amp;S</v>
          </cell>
          <cell r="C79" t="str">
            <v>REV</v>
          </cell>
          <cell r="D79">
            <v>456</v>
          </cell>
          <cell r="E79">
            <v>-1</v>
          </cell>
          <cell r="F79">
            <v>-1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456110</v>
          </cell>
          <cell r="B80" t="str">
            <v>Transmission Charge PTP</v>
          </cell>
          <cell r="C80" t="str">
            <v>REV</v>
          </cell>
          <cell r="D80">
            <v>456</v>
          </cell>
          <cell r="E80">
            <v>101218</v>
          </cell>
          <cell r="F80">
            <v>5751</v>
          </cell>
          <cell r="G80">
            <v>5618</v>
          </cell>
          <cell r="H80">
            <v>9027</v>
          </cell>
          <cell r="I80">
            <v>1851</v>
          </cell>
          <cell r="J80">
            <v>2932</v>
          </cell>
          <cell r="K80">
            <v>3541</v>
          </cell>
          <cell r="L80">
            <v>12083</v>
          </cell>
          <cell r="M80">
            <v>12083</v>
          </cell>
          <cell r="N80">
            <v>12083</v>
          </cell>
          <cell r="O80">
            <v>12083</v>
          </cell>
          <cell r="P80">
            <v>12083</v>
          </cell>
          <cell r="Q80">
            <v>12083</v>
          </cell>
        </row>
        <row r="81">
          <cell r="A81">
            <v>456111</v>
          </cell>
          <cell r="B81" t="str">
            <v>Other Transmission Revenues</v>
          </cell>
          <cell r="C81" t="str">
            <v>REV</v>
          </cell>
          <cell r="D81">
            <v>456</v>
          </cell>
          <cell r="E81">
            <v>1461369</v>
          </cell>
          <cell r="F81">
            <v>381360</v>
          </cell>
          <cell r="G81">
            <v>796494</v>
          </cell>
          <cell r="H81">
            <v>154996</v>
          </cell>
          <cell r="I81">
            <v>7296</v>
          </cell>
          <cell r="J81">
            <v>68941</v>
          </cell>
          <cell r="K81">
            <v>52282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456610</v>
          </cell>
          <cell r="B82" t="str">
            <v>Other Electric Revenues</v>
          </cell>
          <cell r="C82" t="str">
            <v>REV</v>
          </cell>
          <cell r="D82">
            <v>456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456970</v>
          </cell>
          <cell r="B83" t="str">
            <v>Wheel Transmission Rev - ED</v>
          </cell>
          <cell r="C83" t="str">
            <v>REV</v>
          </cell>
          <cell r="D83">
            <v>456</v>
          </cell>
          <cell r="E83">
            <v>44841</v>
          </cell>
          <cell r="F83">
            <v>5030</v>
          </cell>
          <cell r="G83">
            <v>5301</v>
          </cell>
          <cell r="H83">
            <v>6692</v>
          </cell>
          <cell r="I83">
            <v>5511</v>
          </cell>
          <cell r="J83">
            <v>5712</v>
          </cell>
          <cell r="K83">
            <v>4343</v>
          </cell>
          <cell r="L83">
            <v>2042</v>
          </cell>
          <cell r="M83">
            <v>2042</v>
          </cell>
          <cell r="N83">
            <v>2042</v>
          </cell>
          <cell r="O83">
            <v>2042</v>
          </cell>
          <cell r="P83">
            <v>2042</v>
          </cell>
          <cell r="Q83">
            <v>2042</v>
          </cell>
        </row>
        <row r="84">
          <cell r="A84">
            <v>457100</v>
          </cell>
          <cell r="B84" t="str">
            <v>Regional Transmission Service</v>
          </cell>
          <cell r="C84" t="str">
            <v>REV</v>
          </cell>
          <cell r="D84">
            <v>457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457105</v>
          </cell>
          <cell r="B85" t="str">
            <v>Scheduling &amp; Dispatch Revenues</v>
          </cell>
          <cell r="C85" t="str">
            <v>REV</v>
          </cell>
          <cell r="D85">
            <v>457</v>
          </cell>
          <cell r="E85">
            <v>88232</v>
          </cell>
          <cell r="F85">
            <v>13456</v>
          </cell>
          <cell r="G85">
            <v>17568</v>
          </cell>
          <cell r="H85">
            <v>18262</v>
          </cell>
          <cell r="I85">
            <v>12745</v>
          </cell>
          <cell r="J85">
            <v>15229</v>
          </cell>
          <cell r="K85">
            <v>10972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457204</v>
          </cell>
          <cell r="B86" t="str">
            <v>PJM Reactive Rev</v>
          </cell>
          <cell r="C86" t="str">
            <v>REV</v>
          </cell>
          <cell r="D86">
            <v>457</v>
          </cell>
          <cell r="E86">
            <v>1860784</v>
          </cell>
          <cell r="F86">
            <v>136304</v>
          </cell>
          <cell r="G86">
            <v>157006</v>
          </cell>
          <cell r="H86">
            <v>412</v>
          </cell>
          <cell r="I86">
            <v>313607</v>
          </cell>
          <cell r="J86">
            <v>156960</v>
          </cell>
          <cell r="K86">
            <v>155995</v>
          </cell>
          <cell r="L86">
            <v>156750</v>
          </cell>
          <cell r="M86">
            <v>156750</v>
          </cell>
          <cell r="N86">
            <v>156750</v>
          </cell>
          <cell r="O86">
            <v>156750</v>
          </cell>
          <cell r="P86">
            <v>156750</v>
          </cell>
          <cell r="Q86">
            <v>156750</v>
          </cell>
        </row>
        <row r="87">
          <cell r="A87">
            <v>500000</v>
          </cell>
          <cell r="B87" t="str">
            <v>Suprvsn and Engrg - Steam Oper</v>
          </cell>
          <cell r="C87" t="str">
            <v>PO</v>
          </cell>
          <cell r="D87">
            <v>500</v>
          </cell>
          <cell r="E87">
            <v>2657173</v>
          </cell>
          <cell r="F87">
            <v>231442</v>
          </cell>
          <cell r="G87">
            <v>192805</v>
          </cell>
          <cell r="H87">
            <v>197118</v>
          </cell>
          <cell r="I87">
            <v>236528</v>
          </cell>
          <cell r="J87">
            <v>373399</v>
          </cell>
          <cell r="K87">
            <v>209476</v>
          </cell>
          <cell r="L87">
            <v>198175</v>
          </cell>
          <cell r="M87">
            <v>199527</v>
          </cell>
          <cell r="N87">
            <v>202329</v>
          </cell>
          <cell r="O87">
            <v>204683</v>
          </cell>
          <cell r="P87">
            <v>205900</v>
          </cell>
          <cell r="Q87">
            <v>205791</v>
          </cell>
        </row>
        <row r="88">
          <cell r="A88">
            <v>501110</v>
          </cell>
          <cell r="B88" t="str">
            <v>Coal Consumed-Fossil Steam</v>
          </cell>
          <cell r="C88" t="str">
            <v>Fuel</v>
          </cell>
          <cell r="D88">
            <v>501</v>
          </cell>
          <cell r="E88">
            <v>75603201</v>
          </cell>
          <cell r="F88">
            <v>8119386</v>
          </cell>
          <cell r="G88">
            <v>7804600</v>
          </cell>
          <cell r="H88">
            <v>6375407</v>
          </cell>
          <cell r="I88">
            <v>7716651</v>
          </cell>
          <cell r="J88">
            <v>0</v>
          </cell>
          <cell r="K88">
            <v>6127617</v>
          </cell>
          <cell r="L88">
            <v>6418870</v>
          </cell>
          <cell r="M88">
            <v>7290062</v>
          </cell>
          <cell r="N88">
            <v>7246055</v>
          </cell>
          <cell r="O88">
            <v>6407398</v>
          </cell>
          <cell r="P88">
            <v>6227229</v>
          </cell>
          <cell r="Q88">
            <v>5869926</v>
          </cell>
        </row>
        <row r="89">
          <cell r="A89">
            <v>501150</v>
          </cell>
          <cell r="B89" t="str">
            <v>Coal &amp; Other Fuel Handling</v>
          </cell>
          <cell r="C89" t="str">
            <v>PO</v>
          </cell>
          <cell r="D89">
            <v>501</v>
          </cell>
          <cell r="E89">
            <v>1566231</v>
          </cell>
          <cell r="F89">
            <v>108320</v>
          </cell>
          <cell r="G89">
            <v>176788</v>
          </cell>
          <cell r="H89">
            <v>166479</v>
          </cell>
          <cell r="I89">
            <v>107949</v>
          </cell>
          <cell r="J89">
            <v>88598</v>
          </cell>
          <cell r="K89">
            <v>84243</v>
          </cell>
          <cell r="L89">
            <v>135150</v>
          </cell>
          <cell r="M89">
            <v>135061</v>
          </cell>
          <cell r="N89">
            <v>153081</v>
          </cell>
          <cell r="O89">
            <v>136918</v>
          </cell>
          <cell r="P89">
            <v>136797</v>
          </cell>
          <cell r="Q89">
            <v>136847</v>
          </cell>
        </row>
        <row r="90">
          <cell r="A90">
            <v>501160</v>
          </cell>
          <cell r="B90" t="str">
            <v>Coal Sampling &amp; Testing</v>
          </cell>
          <cell r="C90" t="str">
            <v>PO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501180</v>
          </cell>
          <cell r="B91" t="str">
            <v>Sale of Fly Ash-Revenues</v>
          </cell>
          <cell r="C91" t="str">
            <v>PO</v>
          </cell>
          <cell r="D91">
            <v>501</v>
          </cell>
          <cell r="E91">
            <v>4503</v>
          </cell>
          <cell r="F91">
            <v>567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656</v>
          </cell>
          <cell r="M91">
            <v>656</v>
          </cell>
          <cell r="N91">
            <v>656</v>
          </cell>
          <cell r="O91">
            <v>656</v>
          </cell>
          <cell r="P91">
            <v>656</v>
          </cell>
          <cell r="Q91">
            <v>656</v>
          </cell>
        </row>
        <row r="92">
          <cell r="A92">
            <v>501190</v>
          </cell>
          <cell r="B92" t="str">
            <v>Sale of Fly Ash-Expenses</v>
          </cell>
          <cell r="C92" t="str">
            <v>PO</v>
          </cell>
          <cell r="D92">
            <v>501</v>
          </cell>
          <cell r="E92">
            <v>172980</v>
          </cell>
          <cell r="F92">
            <v>-146893</v>
          </cell>
          <cell r="G92">
            <v>198560</v>
          </cell>
          <cell r="H92">
            <v>10804</v>
          </cell>
          <cell r="I92">
            <v>34693</v>
          </cell>
          <cell r="J92">
            <v>-130386</v>
          </cell>
          <cell r="K92">
            <v>201162</v>
          </cell>
          <cell r="L92">
            <v>840</v>
          </cell>
          <cell r="M92">
            <v>840</v>
          </cell>
          <cell r="N92">
            <v>840</v>
          </cell>
          <cell r="O92">
            <v>840</v>
          </cell>
          <cell r="P92">
            <v>840</v>
          </cell>
          <cell r="Q92">
            <v>840</v>
          </cell>
        </row>
        <row r="93">
          <cell r="A93">
            <v>501310</v>
          </cell>
          <cell r="B93" t="str">
            <v>Oil Consumed-Fossil Steam</v>
          </cell>
          <cell r="C93" t="str">
            <v>Fuel</v>
          </cell>
          <cell r="D93">
            <v>501</v>
          </cell>
          <cell r="E93">
            <v>758742</v>
          </cell>
          <cell r="F93">
            <v>145062</v>
          </cell>
          <cell r="G93">
            <v>88988</v>
          </cell>
          <cell r="H93">
            <v>194311</v>
          </cell>
          <cell r="I93">
            <v>82736</v>
          </cell>
          <cell r="J93">
            <v>0</v>
          </cell>
          <cell r="K93">
            <v>247645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501350</v>
          </cell>
          <cell r="B94" t="str">
            <v>Oil Handling Expense</v>
          </cell>
          <cell r="C94" t="str">
            <v>PO</v>
          </cell>
          <cell r="D94">
            <v>501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501996</v>
          </cell>
          <cell r="B95" t="str">
            <v>Fuel Expense</v>
          </cell>
          <cell r="C95" t="str">
            <v>Fuel</v>
          </cell>
          <cell r="D95">
            <v>501</v>
          </cell>
          <cell r="E95">
            <v>1896102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165672</v>
          </cell>
          <cell r="M95">
            <v>294575</v>
          </cell>
          <cell r="N95">
            <v>95139</v>
          </cell>
          <cell r="O95">
            <v>248909</v>
          </cell>
          <cell r="P95">
            <v>699440</v>
          </cell>
          <cell r="Q95">
            <v>392367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10958855</v>
          </cell>
          <cell r="F96">
            <v>1268593</v>
          </cell>
          <cell r="G96">
            <v>969270</v>
          </cell>
          <cell r="H96">
            <v>1225217</v>
          </cell>
          <cell r="I96">
            <v>1109724</v>
          </cell>
          <cell r="J96">
            <v>164142</v>
          </cell>
          <cell r="K96">
            <v>873026</v>
          </cell>
          <cell r="L96">
            <v>843638</v>
          </cell>
          <cell r="M96">
            <v>925486</v>
          </cell>
          <cell r="N96">
            <v>972489</v>
          </cell>
          <cell r="O96">
            <v>872063</v>
          </cell>
          <cell r="P96">
            <v>907730</v>
          </cell>
          <cell r="Q96">
            <v>827477</v>
          </cell>
        </row>
        <row r="97">
          <cell r="A97">
            <v>502020</v>
          </cell>
          <cell r="B97" t="str">
            <v>Ammonia-Qualifying</v>
          </cell>
          <cell r="C97" t="str">
            <v>PO</v>
          </cell>
          <cell r="D97">
            <v>502</v>
          </cell>
          <cell r="E97">
            <v>684766</v>
          </cell>
          <cell r="F97">
            <v>84947</v>
          </cell>
          <cell r="G97">
            <v>88239</v>
          </cell>
          <cell r="H97">
            <v>58042</v>
          </cell>
          <cell r="I97">
            <v>58407</v>
          </cell>
          <cell r="J97">
            <v>0</v>
          </cell>
          <cell r="K97">
            <v>47933</v>
          </cell>
          <cell r="L97">
            <v>54761</v>
          </cell>
          <cell r="M97">
            <v>60073</v>
          </cell>
          <cell r="N97">
            <v>63125</v>
          </cell>
          <cell r="O97">
            <v>56606</v>
          </cell>
          <cell r="P97">
            <v>58921</v>
          </cell>
          <cell r="Q97">
            <v>53712</v>
          </cell>
        </row>
        <row r="98">
          <cell r="A98">
            <v>502070</v>
          </cell>
          <cell r="B98" t="str">
            <v>Gypsum - Qualifying</v>
          </cell>
          <cell r="C98" t="str">
            <v>PO</v>
          </cell>
          <cell r="D98">
            <v>502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502100</v>
          </cell>
          <cell r="B99" t="str">
            <v>Fossil Steam Exp-Other</v>
          </cell>
          <cell r="C99" t="str">
            <v>PO</v>
          </cell>
          <cell r="D99">
            <v>502</v>
          </cell>
          <cell r="E99">
            <v>2720911</v>
          </cell>
          <cell r="F99">
            <v>119471</v>
          </cell>
          <cell r="G99">
            <v>280286</v>
          </cell>
          <cell r="H99">
            <v>-218352</v>
          </cell>
          <cell r="I99">
            <v>115643</v>
          </cell>
          <cell r="J99">
            <v>114942</v>
          </cell>
          <cell r="K99">
            <v>89872</v>
          </cell>
          <cell r="L99">
            <v>345145</v>
          </cell>
          <cell r="M99">
            <v>346853</v>
          </cell>
          <cell r="N99">
            <v>456623</v>
          </cell>
          <cell r="O99">
            <v>356176</v>
          </cell>
          <cell r="P99">
            <v>357897</v>
          </cell>
          <cell r="Q99">
            <v>356355</v>
          </cell>
        </row>
        <row r="100">
          <cell r="A100">
            <v>502410</v>
          </cell>
          <cell r="B100" t="str">
            <v>Steam Oper-Bottom Ash/Fly Ash</v>
          </cell>
          <cell r="C100" t="str">
            <v>PO</v>
          </cell>
          <cell r="D100">
            <v>502</v>
          </cell>
          <cell r="E100">
            <v>7772</v>
          </cell>
          <cell r="F100">
            <v>0</v>
          </cell>
          <cell r="G100">
            <v>0</v>
          </cell>
          <cell r="H100">
            <v>0</v>
          </cell>
          <cell r="I100">
            <v>2708</v>
          </cell>
          <cell r="J100">
            <v>4999</v>
          </cell>
          <cell r="K100">
            <v>65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505000</v>
          </cell>
          <cell r="B101" t="str">
            <v>Electric Expenses-Steam Oper</v>
          </cell>
          <cell r="C101" t="str">
            <v>PO</v>
          </cell>
          <cell r="D101">
            <v>505</v>
          </cell>
          <cell r="E101">
            <v>303405</v>
          </cell>
          <cell r="F101">
            <v>15981</v>
          </cell>
          <cell r="G101">
            <v>-8648</v>
          </cell>
          <cell r="H101">
            <v>3263</v>
          </cell>
          <cell r="I101">
            <v>521</v>
          </cell>
          <cell r="J101">
            <v>1434</v>
          </cell>
          <cell r="K101">
            <v>4918</v>
          </cell>
          <cell r="L101">
            <v>43618</v>
          </cell>
          <cell r="M101">
            <v>43522</v>
          </cell>
          <cell r="N101">
            <v>62548</v>
          </cell>
          <cell r="O101">
            <v>45484</v>
          </cell>
          <cell r="P101">
            <v>45355</v>
          </cell>
          <cell r="Q101">
            <v>45409</v>
          </cell>
        </row>
        <row r="102">
          <cell r="A102">
            <v>506000</v>
          </cell>
          <cell r="B102" t="str">
            <v>Misc Fossil Power Expenses</v>
          </cell>
          <cell r="C102" t="str">
            <v>PO</v>
          </cell>
          <cell r="D102">
            <v>506</v>
          </cell>
          <cell r="E102">
            <v>2420917</v>
          </cell>
          <cell r="F102">
            <v>1112960</v>
          </cell>
          <cell r="G102">
            <v>42327</v>
          </cell>
          <cell r="H102">
            <v>111197</v>
          </cell>
          <cell r="I102">
            <v>134292</v>
          </cell>
          <cell r="J102">
            <v>157520</v>
          </cell>
          <cell r="K102">
            <v>127094</v>
          </cell>
          <cell r="L102">
            <v>130377</v>
          </cell>
          <cell r="M102">
            <v>132538</v>
          </cell>
          <cell r="N102">
            <v>111536</v>
          </cell>
          <cell r="O102">
            <v>115537</v>
          </cell>
          <cell r="P102">
            <v>140193</v>
          </cell>
          <cell r="Q102">
            <v>105346</v>
          </cell>
        </row>
        <row r="103">
          <cell r="A103">
            <v>507000</v>
          </cell>
          <cell r="B103" t="str">
            <v>Steam Power Gen Op Rents</v>
          </cell>
          <cell r="C103" t="str">
            <v>PO</v>
          </cell>
          <cell r="D103">
            <v>507</v>
          </cell>
          <cell r="E103">
            <v>269</v>
          </cell>
          <cell r="F103">
            <v>26</v>
          </cell>
          <cell r="G103">
            <v>0</v>
          </cell>
          <cell r="H103">
            <v>13</v>
          </cell>
          <cell r="I103">
            <v>72</v>
          </cell>
          <cell r="J103">
            <v>158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509030</v>
          </cell>
          <cell r="B104" t="str">
            <v>SO2 Emission Expense</v>
          </cell>
          <cell r="C104" t="str">
            <v>EA</v>
          </cell>
          <cell r="D104">
            <v>509</v>
          </cell>
          <cell r="E104">
            <v>686</v>
          </cell>
          <cell r="F104">
            <v>37</v>
          </cell>
          <cell r="G104">
            <v>44</v>
          </cell>
          <cell r="H104">
            <v>39</v>
          </cell>
          <cell r="I104">
            <v>0</v>
          </cell>
          <cell r="J104">
            <v>31</v>
          </cell>
          <cell r="K104">
            <v>29</v>
          </cell>
          <cell r="L104">
            <v>82</v>
          </cell>
          <cell r="M104">
            <v>89</v>
          </cell>
          <cell r="N104">
            <v>95</v>
          </cell>
          <cell r="O104">
            <v>83</v>
          </cell>
          <cell r="P104">
            <v>81</v>
          </cell>
          <cell r="Q104">
            <v>76</v>
          </cell>
        </row>
        <row r="105">
          <cell r="A105">
            <v>509210</v>
          </cell>
          <cell r="B105" t="str">
            <v>Seasonal NOx Emission Expense</v>
          </cell>
          <cell r="C105" t="str">
            <v>EA</v>
          </cell>
          <cell r="D105">
            <v>509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509212</v>
          </cell>
          <cell r="B106" t="str">
            <v>Annual NOx Emission Expense</v>
          </cell>
          <cell r="C106" t="str">
            <v>EA</v>
          </cell>
          <cell r="D106">
            <v>509</v>
          </cell>
          <cell r="E106">
            <v>630</v>
          </cell>
          <cell r="F106">
            <v>148</v>
          </cell>
          <cell r="G106">
            <v>208</v>
          </cell>
          <cell r="H106">
            <v>114</v>
          </cell>
          <cell r="I106">
            <v>0</v>
          </cell>
          <cell r="J106">
            <v>74</v>
          </cell>
          <cell r="K106">
            <v>86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510000</v>
          </cell>
          <cell r="B107" t="str">
            <v>Suprvsn and Engrng-Steam Maint</v>
          </cell>
          <cell r="C107" t="str">
            <v>PM</v>
          </cell>
          <cell r="D107">
            <v>510</v>
          </cell>
          <cell r="E107">
            <v>2712917</v>
          </cell>
          <cell r="F107">
            <v>195309</v>
          </cell>
          <cell r="G107">
            <v>228919</v>
          </cell>
          <cell r="H107">
            <v>214581</v>
          </cell>
          <cell r="I107">
            <v>198019</v>
          </cell>
          <cell r="J107">
            <v>78031</v>
          </cell>
          <cell r="K107">
            <v>145616</v>
          </cell>
          <cell r="L107">
            <v>271321</v>
          </cell>
          <cell r="M107">
            <v>271290</v>
          </cell>
          <cell r="N107">
            <v>270173</v>
          </cell>
          <cell r="O107">
            <v>279812</v>
          </cell>
          <cell r="P107">
            <v>279809</v>
          </cell>
          <cell r="Q107">
            <v>280037</v>
          </cell>
        </row>
        <row r="108">
          <cell r="A108">
            <v>510100</v>
          </cell>
          <cell r="B108" t="str">
            <v>Suprvsn &amp; Engrng-Steam Maint R</v>
          </cell>
          <cell r="C108" t="str">
            <v>PM</v>
          </cell>
          <cell r="D108">
            <v>510</v>
          </cell>
          <cell r="E108">
            <v>27429</v>
          </cell>
          <cell r="F108">
            <v>7936</v>
          </cell>
          <cell r="G108">
            <v>4470</v>
          </cell>
          <cell r="H108">
            <v>5344</v>
          </cell>
          <cell r="I108">
            <v>3691</v>
          </cell>
          <cell r="J108">
            <v>2977</v>
          </cell>
          <cell r="K108">
            <v>3011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511000</v>
          </cell>
          <cell r="B109" t="str">
            <v>Maint of Structures-Steam</v>
          </cell>
          <cell r="C109" t="str">
            <v>PM</v>
          </cell>
          <cell r="D109">
            <v>511</v>
          </cell>
          <cell r="E109">
            <v>7654266</v>
          </cell>
          <cell r="F109">
            <v>739230</v>
          </cell>
          <cell r="G109">
            <v>670253</v>
          </cell>
          <cell r="H109">
            <v>733617</v>
          </cell>
          <cell r="I109">
            <v>814915</v>
          </cell>
          <cell r="J109">
            <v>668392</v>
          </cell>
          <cell r="K109">
            <v>190556</v>
          </cell>
          <cell r="L109">
            <v>632198</v>
          </cell>
          <cell r="M109">
            <v>624042</v>
          </cell>
          <cell r="N109">
            <v>654250</v>
          </cell>
          <cell r="O109">
            <v>642767</v>
          </cell>
          <cell r="P109">
            <v>642989</v>
          </cell>
          <cell r="Q109">
            <v>641057</v>
          </cell>
        </row>
        <row r="110">
          <cell r="A110">
            <v>512100</v>
          </cell>
          <cell r="B110" t="str">
            <v>Maint of Boiler Plant-Other</v>
          </cell>
          <cell r="C110" t="str">
            <v>PM</v>
          </cell>
          <cell r="D110">
            <v>512</v>
          </cell>
          <cell r="E110">
            <v>10302941</v>
          </cell>
          <cell r="F110">
            <v>492827</v>
          </cell>
          <cell r="G110">
            <v>784591</v>
          </cell>
          <cell r="H110">
            <v>527809</v>
          </cell>
          <cell r="I110">
            <v>797381</v>
          </cell>
          <cell r="J110">
            <v>1814373</v>
          </cell>
          <cell r="K110">
            <v>2469804</v>
          </cell>
          <cell r="L110">
            <v>771124</v>
          </cell>
          <cell r="M110">
            <v>495459</v>
          </cell>
          <cell r="N110">
            <v>590869</v>
          </cell>
          <cell r="O110">
            <v>498852</v>
          </cell>
          <cell r="P110">
            <v>498629</v>
          </cell>
          <cell r="Q110">
            <v>561223</v>
          </cell>
        </row>
        <row r="111">
          <cell r="A111">
            <v>513100</v>
          </cell>
          <cell r="B111" t="str">
            <v>Maint of Electric Plant-Other</v>
          </cell>
          <cell r="C111" t="str">
            <v>PM</v>
          </cell>
          <cell r="D111">
            <v>513</v>
          </cell>
          <cell r="E111">
            <v>1689591</v>
          </cell>
          <cell r="F111">
            <v>241977</v>
          </cell>
          <cell r="G111">
            <v>-56517</v>
          </cell>
          <cell r="H111">
            <v>-20644</v>
          </cell>
          <cell r="I111">
            <v>-33023</v>
          </cell>
          <cell r="J111">
            <v>298646</v>
          </cell>
          <cell r="K111">
            <v>472839</v>
          </cell>
          <cell r="L111">
            <v>202980</v>
          </cell>
          <cell r="M111">
            <v>95980</v>
          </cell>
          <cell r="N111">
            <v>95980</v>
          </cell>
          <cell r="O111">
            <v>144413</v>
          </cell>
          <cell r="P111">
            <v>150980</v>
          </cell>
          <cell r="Q111">
            <v>95980</v>
          </cell>
        </row>
        <row r="112">
          <cell r="A112">
            <v>514000</v>
          </cell>
          <cell r="B112" t="str">
            <v>Maintenance - Misc Steam Plant</v>
          </cell>
          <cell r="C112" t="str">
            <v>PM</v>
          </cell>
          <cell r="D112">
            <v>514</v>
          </cell>
          <cell r="E112">
            <v>2725308</v>
          </cell>
          <cell r="F112">
            <v>794260</v>
          </cell>
          <cell r="G112">
            <v>446508</v>
          </cell>
          <cell r="H112">
            <v>292528</v>
          </cell>
          <cell r="I112">
            <v>353839</v>
          </cell>
          <cell r="J112">
            <v>1433864</v>
          </cell>
          <cell r="K112">
            <v>-866309</v>
          </cell>
          <cell r="L112">
            <v>41534</v>
          </cell>
          <cell r="M112">
            <v>41477</v>
          </cell>
          <cell r="N112">
            <v>52645</v>
          </cell>
          <cell r="O112">
            <v>41001</v>
          </cell>
          <cell r="P112">
            <v>41584</v>
          </cell>
          <cell r="Q112">
            <v>52377</v>
          </cell>
        </row>
        <row r="113">
          <cell r="A113">
            <v>514300</v>
          </cell>
          <cell r="B113" t="str">
            <v>Maintenance - Misc Steam Plant</v>
          </cell>
          <cell r="C113" t="str">
            <v>PM</v>
          </cell>
          <cell r="D113">
            <v>514</v>
          </cell>
          <cell r="E113">
            <v>206</v>
          </cell>
          <cell r="F113">
            <v>29</v>
          </cell>
          <cell r="G113">
            <v>46</v>
          </cell>
          <cell r="H113">
            <v>31</v>
          </cell>
          <cell r="I113">
            <v>29</v>
          </cell>
          <cell r="J113">
            <v>29</v>
          </cell>
          <cell r="K113">
            <v>42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546000</v>
          </cell>
          <cell r="B114" t="str">
            <v>Suprvsn and Enginring-CT Oper</v>
          </cell>
          <cell r="C114" t="str">
            <v>PO</v>
          </cell>
          <cell r="D114">
            <v>546</v>
          </cell>
          <cell r="E114">
            <v>370427</v>
          </cell>
          <cell r="F114">
            <v>30877</v>
          </cell>
          <cell r="G114">
            <v>31119</v>
          </cell>
          <cell r="H114">
            <v>33896</v>
          </cell>
          <cell r="I114">
            <v>33717</v>
          </cell>
          <cell r="J114">
            <v>33110</v>
          </cell>
          <cell r="K114">
            <v>33392</v>
          </cell>
          <cell r="L114">
            <v>28521</v>
          </cell>
          <cell r="M114">
            <v>28491</v>
          </cell>
          <cell r="N114">
            <v>29456</v>
          </cell>
          <cell r="O114">
            <v>29307</v>
          </cell>
          <cell r="P114">
            <v>29263</v>
          </cell>
          <cell r="Q114">
            <v>29278</v>
          </cell>
        </row>
        <row r="115">
          <cell r="A115">
            <v>547100</v>
          </cell>
          <cell r="B115" t="str">
            <v>Natural Gas</v>
          </cell>
          <cell r="C115" t="str">
            <v>Fuel</v>
          </cell>
          <cell r="D115">
            <v>547</v>
          </cell>
          <cell r="E115">
            <v>1144000</v>
          </cell>
          <cell r="F115">
            <v>0</v>
          </cell>
          <cell r="G115">
            <v>617000</v>
          </cell>
          <cell r="H115">
            <v>104975</v>
          </cell>
          <cell r="I115">
            <v>219783</v>
          </cell>
          <cell r="J115">
            <v>115810</v>
          </cell>
          <cell r="K115">
            <v>86432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547150</v>
          </cell>
          <cell r="B116" t="str">
            <v>Natural Gas Handling-CT</v>
          </cell>
          <cell r="C116" t="str">
            <v>PO</v>
          </cell>
          <cell r="D116">
            <v>547</v>
          </cell>
          <cell r="E116">
            <v>15499</v>
          </cell>
          <cell r="F116">
            <v>934</v>
          </cell>
          <cell r="G116">
            <v>1799</v>
          </cell>
          <cell r="H116">
            <v>1759</v>
          </cell>
          <cell r="I116">
            <v>1789</v>
          </cell>
          <cell r="J116">
            <v>1763</v>
          </cell>
          <cell r="K116">
            <v>1815</v>
          </cell>
          <cell r="L116">
            <v>940</v>
          </cell>
          <cell r="M116">
            <v>940</v>
          </cell>
          <cell r="N116">
            <v>940</v>
          </cell>
          <cell r="O116">
            <v>940</v>
          </cell>
          <cell r="P116">
            <v>940</v>
          </cell>
          <cell r="Q116">
            <v>940</v>
          </cell>
        </row>
        <row r="117">
          <cell r="A117">
            <v>547701</v>
          </cell>
          <cell r="B117" t="str">
            <v>Propane Gas</v>
          </cell>
          <cell r="C117" t="str">
            <v>Fuel</v>
          </cell>
          <cell r="D117">
            <v>547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548100</v>
          </cell>
          <cell r="B118" t="str">
            <v>Generation Expenses-Other CT</v>
          </cell>
          <cell r="C118" t="str">
            <v>PO</v>
          </cell>
          <cell r="D118">
            <v>548</v>
          </cell>
          <cell r="E118">
            <v>8209</v>
          </cell>
          <cell r="F118">
            <v>0</v>
          </cell>
          <cell r="G118">
            <v>171</v>
          </cell>
          <cell r="H118">
            <v>2798</v>
          </cell>
          <cell r="I118">
            <v>189</v>
          </cell>
          <cell r="J118">
            <v>1396</v>
          </cell>
          <cell r="K118">
            <v>568</v>
          </cell>
          <cell r="L118">
            <v>585</v>
          </cell>
          <cell r="M118">
            <v>479</v>
          </cell>
          <cell r="N118">
            <v>480</v>
          </cell>
          <cell r="O118">
            <v>581</v>
          </cell>
          <cell r="P118">
            <v>482</v>
          </cell>
          <cell r="Q118">
            <v>480</v>
          </cell>
        </row>
        <row r="119">
          <cell r="A119">
            <v>548200</v>
          </cell>
          <cell r="B119" t="str">
            <v>Prime Movers - Generators- CT</v>
          </cell>
          <cell r="C119" t="str">
            <v>PO</v>
          </cell>
          <cell r="D119">
            <v>548</v>
          </cell>
          <cell r="E119">
            <v>308846</v>
          </cell>
          <cell r="F119">
            <v>18839</v>
          </cell>
          <cell r="G119">
            <v>19113</v>
          </cell>
          <cell r="H119">
            <v>21979</v>
          </cell>
          <cell r="I119">
            <v>30295</v>
          </cell>
          <cell r="J119">
            <v>4830</v>
          </cell>
          <cell r="K119">
            <v>9218</v>
          </cell>
          <cell r="L119">
            <v>31666</v>
          </cell>
          <cell r="M119">
            <v>31589</v>
          </cell>
          <cell r="N119">
            <v>41962</v>
          </cell>
          <cell r="O119">
            <v>33173</v>
          </cell>
          <cell r="P119">
            <v>33069</v>
          </cell>
          <cell r="Q119">
            <v>33113</v>
          </cell>
        </row>
        <row r="120">
          <cell r="A120">
            <v>549000</v>
          </cell>
          <cell r="B120" t="str">
            <v>Misc-Power Generation Expenses</v>
          </cell>
          <cell r="C120" t="str">
            <v>PO</v>
          </cell>
          <cell r="D120">
            <v>549</v>
          </cell>
          <cell r="E120">
            <v>816460</v>
          </cell>
          <cell r="F120">
            <v>106543</v>
          </cell>
          <cell r="G120">
            <v>71912</v>
          </cell>
          <cell r="H120">
            <v>87217</v>
          </cell>
          <cell r="I120">
            <v>59155</v>
          </cell>
          <cell r="J120">
            <v>128893</v>
          </cell>
          <cell r="K120">
            <v>110912</v>
          </cell>
          <cell r="L120">
            <v>53378</v>
          </cell>
          <cell r="M120">
            <v>38449</v>
          </cell>
          <cell r="N120">
            <v>40592</v>
          </cell>
          <cell r="O120">
            <v>42236</v>
          </cell>
          <cell r="P120">
            <v>37550</v>
          </cell>
          <cell r="Q120">
            <v>39623</v>
          </cell>
        </row>
        <row r="121">
          <cell r="A121">
            <v>551000</v>
          </cell>
          <cell r="B121" t="str">
            <v>Suprvsn and Enginring-CT Maint</v>
          </cell>
          <cell r="C121" t="str">
            <v>PM</v>
          </cell>
          <cell r="D121">
            <v>551</v>
          </cell>
          <cell r="E121">
            <v>275041</v>
          </cell>
          <cell r="F121">
            <v>28009</v>
          </cell>
          <cell r="G121">
            <v>15616</v>
          </cell>
          <cell r="H121">
            <v>17724</v>
          </cell>
          <cell r="I121">
            <v>16695</v>
          </cell>
          <cell r="J121">
            <v>13076</v>
          </cell>
          <cell r="K121">
            <v>18125</v>
          </cell>
          <cell r="L121">
            <v>26954</v>
          </cell>
          <cell r="M121">
            <v>27028</v>
          </cell>
          <cell r="N121">
            <v>28011</v>
          </cell>
          <cell r="O121">
            <v>27967</v>
          </cell>
          <cell r="P121">
            <v>27905</v>
          </cell>
          <cell r="Q121">
            <v>27931</v>
          </cell>
        </row>
        <row r="122">
          <cell r="A122">
            <v>552000</v>
          </cell>
          <cell r="B122" t="str">
            <v>Maintenance of Structures-CT</v>
          </cell>
          <cell r="C122" t="str">
            <v>PM</v>
          </cell>
          <cell r="D122">
            <v>552</v>
          </cell>
          <cell r="E122">
            <v>508264</v>
          </cell>
          <cell r="F122">
            <v>162930</v>
          </cell>
          <cell r="G122">
            <v>88943</v>
          </cell>
          <cell r="H122">
            <v>30870</v>
          </cell>
          <cell r="I122">
            <v>47631</v>
          </cell>
          <cell r="J122">
            <v>9119</v>
          </cell>
          <cell r="K122">
            <v>4301</v>
          </cell>
          <cell r="L122">
            <v>28305</v>
          </cell>
          <cell r="M122">
            <v>23292</v>
          </cell>
          <cell r="N122">
            <v>25978</v>
          </cell>
          <cell r="O122">
            <v>43569</v>
          </cell>
          <cell r="P122">
            <v>23551</v>
          </cell>
          <cell r="Q122">
            <v>19775</v>
          </cell>
        </row>
        <row r="123">
          <cell r="A123">
            <v>552220</v>
          </cell>
          <cell r="B123" t="str">
            <v>Solar: Maint of Structures</v>
          </cell>
          <cell r="C123" t="str">
            <v>PM</v>
          </cell>
          <cell r="D123">
            <v>552</v>
          </cell>
          <cell r="E123">
            <v>2272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2272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553000</v>
          </cell>
          <cell r="B124" t="str">
            <v>Maint-Gentg and Elect Equip-CT</v>
          </cell>
          <cell r="C124" t="str">
            <v>PM</v>
          </cell>
          <cell r="D124">
            <v>553</v>
          </cell>
          <cell r="E124">
            <v>1891365</v>
          </cell>
          <cell r="F124">
            <v>38547</v>
          </cell>
          <cell r="G124">
            <v>44121</v>
          </cell>
          <cell r="H124">
            <v>161231</v>
          </cell>
          <cell r="I124">
            <v>51200</v>
          </cell>
          <cell r="J124">
            <v>74540</v>
          </cell>
          <cell r="K124">
            <v>-28782</v>
          </cell>
          <cell r="L124">
            <v>15625</v>
          </cell>
          <cell r="M124">
            <v>30537</v>
          </cell>
          <cell r="N124">
            <v>7607</v>
          </cell>
          <cell r="O124">
            <v>373230</v>
          </cell>
          <cell r="P124">
            <v>966866</v>
          </cell>
          <cell r="Q124">
            <v>156643</v>
          </cell>
        </row>
        <row r="125">
          <cell r="A125">
            <v>554000</v>
          </cell>
          <cell r="B125" t="str">
            <v>Misc Power Generation Plant-CT</v>
          </cell>
          <cell r="C125" t="str">
            <v>PM</v>
          </cell>
          <cell r="D125">
            <v>554</v>
          </cell>
          <cell r="E125">
            <v>248469</v>
          </cell>
          <cell r="F125">
            <v>24829</v>
          </cell>
          <cell r="G125">
            <v>34264</v>
          </cell>
          <cell r="H125">
            <v>22029</v>
          </cell>
          <cell r="I125">
            <v>48451</v>
          </cell>
          <cell r="J125">
            <v>25400</v>
          </cell>
          <cell r="K125">
            <v>18271</v>
          </cell>
          <cell r="L125">
            <v>15410</v>
          </cell>
          <cell r="M125">
            <v>11184</v>
          </cell>
          <cell r="N125">
            <v>13207</v>
          </cell>
          <cell r="O125">
            <v>11786</v>
          </cell>
          <cell r="P125">
            <v>12236</v>
          </cell>
          <cell r="Q125">
            <v>11402</v>
          </cell>
        </row>
        <row r="126">
          <cell r="A126">
            <v>555028</v>
          </cell>
          <cell r="B126" t="str">
            <v>Purch Pwr - Non-native - net</v>
          </cell>
          <cell r="C126" t="str">
            <v>PP</v>
          </cell>
          <cell r="D126">
            <v>555</v>
          </cell>
          <cell r="E126">
            <v>181529</v>
          </cell>
          <cell r="F126">
            <v>160737</v>
          </cell>
          <cell r="G126">
            <v>0</v>
          </cell>
          <cell r="H126">
            <v>0</v>
          </cell>
          <cell r="I126">
            <v>20792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555190</v>
          </cell>
          <cell r="B127" t="str">
            <v>Capacity Purchase Expense</v>
          </cell>
          <cell r="C127" t="str">
            <v>PP</v>
          </cell>
          <cell r="D127">
            <v>555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555202</v>
          </cell>
          <cell r="B128" t="str">
            <v>Purch Power-Fuel Clause</v>
          </cell>
          <cell r="C128" t="str">
            <v>PP</v>
          </cell>
          <cell r="D128">
            <v>555</v>
          </cell>
          <cell r="E128">
            <v>29832378</v>
          </cell>
          <cell r="F128">
            <v>4050169</v>
          </cell>
          <cell r="G128">
            <v>2269980</v>
          </cell>
          <cell r="H128">
            <v>1767680</v>
          </cell>
          <cell r="I128">
            <v>1693308</v>
          </cell>
          <cell r="J128">
            <v>8417269</v>
          </cell>
          <cell r="K128">
            <v>1790479</v>
          </cell>
          <cell r="L128">
            <v>2234204</v>
          </cell>
          <cell r="M128">
            <v>2453425</v>
          </cell>
          <cell r="N128">
            <v>1759771</v>
          </cell>
          <cell r="O128">
            <v>1619350</v>
          </cell>
          <cell r="P128">
            <v>496717</v>
          </cell>
          <cell r="Q128">
            <v>1280026</v>
          </cell>
        </row>
        <row r="129">
          <cell r="A129">
            <v>556000</v>
          </cell>
          <cell r="B129" t="str">
            <v>System Cnts &amp; Load Dispatching</v>
          </cell>
          <cell r="C129" t="str">
            <v>OPS</v>
          </cell>
          <cell r="D129">
            <v>556</v>
          </cell>
          <cell r="E129">
            <v>61600</v>
          </cell>
          <cell r="F129">
            <v>3</v>
          </cell>
          <cell r="G129">
            <v>1</v>
          </cell>
          <cell r="H129">
            <v>0</v>
          </cell>
          <cell r="I129">
            <v>-417</v>
          </cell>
          <cell r="J129">
            <v>0</v>
          </cell>
          <cell r="K129">
            <v>0</v>
          </cell>
          <cell r="L129">
            <v>10903</v>
          </cell>
          <cell r="M129">
            <v>9798</v>
          </cell>
          <cell r="N129">
            <v>9684</v>
          </cell>
          <cell r="O129">
            <v>9803</v>
          </cell>
          <cell r="P129">
            <v>12253</v>
          </cell>
          <cell r="Q129">
            <v>9572</v>
          </cell>
        </row>
        <row r="130">
          <cell r="A130">
            <v>557000</v>
          </cell>
          <cell r="B130" t="str">
            <v>Other Expenses-Oper</v>
          </cell>
          <cell r="C130" t="str">
            <v>OPS</v>
          </cell>
          <cell r="D130">
            <v>557</v>
          </cell>
          <cell r="E130">
            <v>7470528</v>
          </cell>
          <cell r="F130">
            <v>561025</v>
          </cell>
          <cell r="G130">
            <v>1834204</v>
          </cell>
          <cell r="H130">
            <v>824943</v>
          </cell>
          <cell r="I130">
            <v>-1761997</v>
          </cell>
          <cell r="J130">
            <v>1560148</v>
          </cell>
          <cell r="K130">
            <v>1031423</v>
          </cell>
          <cell r="L130">
            <v>473285</v>
          </cell>
          <cell r="M130">
            <v>589472</v>
          </cell>
          <cell r="N130">
            <v>589610</v>
          </cell>
          <cell r="O130">
            <v>589470</v>
          </cell>
          <cell r="P130">
            <v>589474</v>
          </cell>
          <cell r="Q130">
            <v>589471</v>
          </cell>
        </row>
        <row r="131">
          <cell r="A131">
            <v>557450</v>
          </cell>
          <cell r="B131" t="str">
            <v>Commissions/Brokerage Expense</v>
          </cell>
          <cell r="C131" t="str">
            <v>OPS</v>
          </cell>
          <cell r="D131">
            <v>557</v>
          </cell>
          <cell r="E131">
            <v>66359</v>
          </cell>
          <cell r="F131">
            <v>157</v>
          </cell>
          <cell r="G131">
            <v>7482</v>
          </cell>
          <cell r="H131">
            <v>4105</v>
          </cell>
          <cell r="I131">
            <v>4227</v>
          </cell>
          <cell r="J131">
            <v>4766</v>
          </cell>
          <cell r="K131">
            <v>5194</v>
          </cell>
          <cell r="L131">
            <v>6738</v>
          </cell>
          <cell r="M131">
            <v>6738</v>
          </cell>
          <cell r="N131">
            <v>6738</v>
          </cell>
          <cell r="O131">
            <v>6738</v>
          </cell>
          <cell r="P131">
            <v>6738</v>
          </cell>
          <cell r="Q131">
            <v>6738</v>
          </cell>
        </row>
        <row r="132">
          <cell r="A132">
            <v>557451</v>
          </cell>
          <cell r="B132" t="str">
            <v>EA &amp; Coal Broker Fees</v>
          </cell>
          <cell r="C132" t="str">
            <v>OPS</v>
          </cell>
          <cell r="D132">
            <v>557</v>
          </cell>
          <cell r="E132">
            <v>430</v>
          </cell>
          <cell r="F132">
            <v>0</v>
          </cell>
          <cell r="G132">
            <v>142</v>
          </cell>
          <cell r="H132">
            <v>288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557980</v>
          </cell>
          <cell r="B133" t="str">
            <v>Retail Deferred Fuel Expenses</v>
          </cell>
          <cell r="C133" t="str">
            <v>Fuel</v>
          </cell>
          <cell r="D133">
            <v>557</v>
          </cell>
          <cell r="E133">
            <v>1200060</v>
          </cell>
          <cell r="F133">
            <v>83497</v>
          </cell>
          <cell r="G133">
            <v>1039725</v>
          </cell>
          <cell r="H133">
            <v>-77979</v>
          </cell>
          <cell r="I133">
            <v>7850</v>
          </cell>
          <cell r="J133">
            <v>-1718267</v>
          </cell>
          <cell r="K133">
            <v>481043</v>
          </cell>
          <cell r="L133">
            <v>-79096</v>
          </cell>
          <cell r="M133">
            <v>683558</v>
          </cell>
          <cell r="N133">
            <v>-14895</v>
          </cell>
          <cell r="O133">
            <v>639764</v>
          </cell>
          <cell r="P133">
            <v>-446</v>
          </cell>
          <cell r="Q133">
            <v>155306</v>
          </cell>
        </row>
        <row r="134">
          <cell r="A134">
            <v>560000</v>
          </cell>
          <cell r="B134" t="str">
            <v>Supervsn and Engrng-Trans Oper</v>
          </cell>
          <cell r="C134" t="str">
            <v>TO</v>
          </cell>
          <cell r="D134">
            <v>560</v>
          </cell>
          <cell r="E134">
            <v>63332</v>
          </cell>
          <cell r="F134">
            <v>200</v>
          </cell>
          <cell r="G134">
            <v>734</v>
          </cell>
          <cell r="H134">
            <v>219</v>
          </cell>
          <cell r="I134">
            <v>270</v>
          </cell>
          <cell r="J134">
            <v>289</v>
          </cell>
          <cell r="K134">
            <v>342</v>
          </cell>
          <cell r="L134">
            <v>10213</v>
          </cell>
          <cell r="M134">
            <v>10213</v>
          </cell>
          <cell r="N134">
            <v>10213</v>
          </cell>
          <cell r="O134">
            <v>10213</v>
          </cell>
          <cell r="P134">
            <v>10213</v>
          </cell>
          <cell r="Q134">
            <v>10213</v>
          </cell>
        </row>
        <row r="135">
          <cell r="A135">
            <v>561100</v>
          </cell>
          <cell r="B135" t="str">
            <v>Load Dispatch-Reliability</v>
          </cell>
          <cell r="C135" t="str">
            <v>TO</v>
          </cell>
          <cell r="D135">
            <v>561</v>
          </cell>
          <cell r="E135">
            <v>104785</v>
          </cell>
          <cell r="F135">
            <v>7863</v>
          </cell>
          <cell r="G135">
            <v>8113</v>
          </cell>
          <cell r="H135">
            <v>10514</v>
          </cell>
          <cell r="I135">
            <v>9020</v>
          </cell>
          <cell r="J135">
            <v>7640</v>
          </cell>
          <cell r="K135">
            <v>7680</v>
          </cell>
          <cell r="L135">
            <v>9275</v>
          </cell>
          <cell r="M135">
            <v>8724</v>
          </cell>
          <cell r="N135">
            <v>8667</v>
          </cell>
          <cell r="O135">
            <v>8726</v>
          </cell>
          <cell r="P135">
            <v>9952</v>
          </cell>
          <cell r="Q135">
            <v>8611</v>
          </cell>
        </row>
        <row r="136">
          <cell r="A136">
            <v>561200</v>
          </cell>
          <cell r="B136" t="str">
            <v>Load Dispatch-Mnitor&amp;OprTrnSys</v>
          </cell>
          <cell r="C136" t="str">
            <v>TO</v>
          </cell>
          <cell r="D136">
            <v>561</v>
          </cell>
          <cell r="E136">
            <v>369043</v>
          </cell>
          <cell r="F136">
            <v>40532</v>
          </cell>
          <cell r="G136">
            <v>41526</v>
          </cell>
          <cell r="H136">
            <v>46928</v>
          </cell>
          <cell r="I136">
            <v>38752</v>
          </cell>
          <cell r="J136">
            <v>37473</v>
          </cell>
          <cell r="K136">
            <v>38543</v>
          </cell>
          <cell r="L136">
            <v>21163</v>
          </cell>
          <cell r="M136">
            <v>20613</v>
          </cell>
          <cell r="N136">
            <v>20557</v>
          </cell>
          <cell r="O136">
            <v>20614</v>
          </cell>
          <cell r="P136">
            <v>21842</v>
          </cell>
          <cell r="Q136">
            <v>20500</v>
          </cell>
        </row>
        <row r="137">
          <cell r="A137">
            <v>561300</v>
          </cell>
          <cell r="B137" t="str">
            <v>Load Dispatch - TransSvc&amp;Sch</v>
          </cell>
          <cell r="C137" t="str">
            <v>TO</v>
          </cell>
          <cell r="D137">
            <v>561</v>
          </cell>
          <cell r="E137">
            <v>90055</v>
          </cell>
          <cell r="F137">
            <v>5406</v>
          </cell>
          <cell r="G137">
            <v>5129</v>
          </cell>
          <cell r="H137">
            <v>6377</v>
          </cell>
          <cell r="I137">
            <v>5008</v>
          </cell>
          <cell r="J137">
            <v>5005</v>
          </cell>
          <cell r="K137">
            <v>5094</v>
          </cell>
          <cell r="L137">
            <v>9956</v>
          </cell>
          <cell r="M137">
            <v>9404</v>
          </cell>
          <cell r="N137">
            <v>9347</v>
          </cell>
          <cell r="O137">
            <v>9406</v>
          </cell>
          <cell r="P137">
            <v>10632</v>
          </cell>
          <cell r="Q137">
            <v>9291</v>
          </cell>
        </row>
        <row r="138">
          <cell r="A138">
            <v>561400</v>
          </cell>
          <cell r="B138" t="str">
            <v>Scheduling-Sys Cntrl&amp;Disp Svs</v>
          </cell>
          <cell r="C138" t="str">
            <v>TO</v>
          </cell>
          <cell r="D138">
            <v>561</v>
          </cell>
          <cell r="E138">
            <v>1747487</v>
          </cell>
          <cell r="F138">
            <v>172731</v>
          </cell>
          <cell r="G138">
            <v>197687</v>
          </cell>
          <cell r="H138">
            <v>46906</v>
          </cell>
          <cell r="I138">
            <v>350377</v>
          </cell>
          <cell r="J138">
            <v>193098</v>
          </cell>
          <cell r="K138">
            <v>186688</v>
          </cell>
          <cell r="L138">
            <v>100000</v>
          </cell>
          <cell r="M138">
            <v>100000</v>
          </cell>
          <cell r="N138">
            <v>100000</v>
          </cell>
          <cell r="O138">
            <v>100000</v>
          </cell>
          <cell r="P138">
            <v>100000</v>
          </cell>
          <cell r="Q138">
            <v>100000</v>
          </cell>
        </row>
        <row r="139">
          <cell r="A139">
            <v>561500</v>
          </cell>
          <cell r="B139" t="str">
            <v>ReliabilityPlanning&amp;StdsDev</v>
          </cell>
          <cell r="C139" t="str">
            <v>TO</v>
          </cell>
          <cell r="D139">
            <v>561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561800</v>
          </cell>
          <cell r="B140" t="str">
            <v>ReliabilityPlanning&amp;StdsDev</v>
          </cell>
          <cell r="C140" t="str">
            <v>TO</v>
          </cell>
          <cell r="D140">
            <v>561</v>
          </cell>
          <cell r="E140">
            <v>925270</v>
          </cell>
          <cell r="F140">
            <v>150167</v>
          </cell>
          <cell r="G140">
            <v>149967</v>
          </cell>
          <cell r="H140">
            <v>156568</v>
          </cell>
          <cell r="I140">
            <v>156284</v>
          </cell>
          <cell r="J140">
            <v>156142</v>
          </cell>
          <cell r="K140">
            <v>156142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562000</v>
          </cell>
          <cell r="B141" t="str">
            <v>Station Expenses</v>
          </cell>
          <cell r="C141" t="str">
            <v>TO</v>
          </cell>
          <cell r="D141">
            <v>562</v>
          </cell>
          <cell r="E141">
            <v>136977</v>
          </cell>
          <cell r="F141">
            <v>6428</v>
          </cell>
          <cell r="G141">
            <v>7860</v>
          </cell>
          <cell r="H141">
            <v>7603</v>
          </cell>
          <cell r="I141">
            <v>19314</v>
          </cell>
          <cell r="J141">
            <v>11470</v>
          </cell>
          <cell r="K141">
            <v>23407</v>
          </cell>
          <cell r="L141">
            <v>9792</v>
          </cell>
          <cell r="M141">
            <v>9550</v>
          </cell>
          <cell r="N141">
            <v>12513</v>
          </cell>
          <cell r="O141">
            <v>10046</v>
          </cell>
          <cell r="P141">
            <v>9549</v>
          </cell>
          <cell r="Q141">
            <v>9445</v>
          </cell>
        </row>
        <row r="142">
          <cell r="A142">
            <v>563000</v>
          </cell>
          <cell r="B142" t="str">
            <v>Overhead Line Expenses-Trans</v>
          </cell>
          <cell r="C142" t="str">
            <v>TO</v>
          </cell>
          <cell r="D142">
            <v>563</v>
          </cell>
          <cell r="E142">
            <v>95745</v>
          </cell>
          <cell r="F142">
            <v>2060</v>
          </cell>
          <cell r="G142">
            <v>478</v>
          </cell>
          <cell r="H142">
            <v>491</v>
          </cell>
          <cell r="I142">
            <v>716</v>
          </cell>
          <cell r="J142">
            <v>2657</v>
          </cell>
          <cell r="K142">
            <v>10269</v>
          </cell>
          <cell r="L142">
            <v>18377</v>
          </cell>
          <cell r="M142">
            <v>17858</v>
          </cell>
          <cell r="N142">
            <v>19354</v>
          </cell>
          <cell r="O142">
            <v>18921</v>
          </cell>
          <cell r="P142">
            <v>2293</v>
          </cell>
          <cell r="Q142">
            <v>2271</v>
          </cell>
        </row>
        <row r="143">
          <cell r="A143">
            <v>565000</v>
          </cell>
          <cell r="B143" t="str">
            <v>Transm of Elec By Others</v>
          </cell>
          <cell r="C143" t="str">
            <v>TO</v>
          </cell>
          <cell r="D143">
            <v>565</v>
          </cell>
          <cell r="E143">
            <v>16742325</v>
          </cell>
          <cell r="F143">
            <v>1400744</v>
          </cell>
          <cell r="G143">
            <v>1268500</v>
          </cell>
          <cell r="H143">
            <v>1152339</v>
          </cell>
          <cell r="I143">
            <v>1382319</v>
          </cell>
          <cell r="J143">
            <v>1345254</v>
          </cell>
          <cell r="K143">
            <v>1219137</v>
          </cell>
          <cell r="L143">
            <v>1495672</v>
          </cell>
          <cell r="M143">
            <v>1495672</v>
          </cell>
          <cell r="N143">
            <v>1495672</v>
          </cell>
          <cell r="O143">
            <v>1495672</v>
          </cell>
          <cell r="P143">
            <v>1495672</v>
          </cell>
          <cell r="Q143">
            <v>1495672</v>
          </cell>
        </row>
        <row r="144">
          <cell r="A144">
            <v>566000</v>
          </cell>
          <cell r="B144" t="str">
            <v>Misc Trans Exp-Other</v>
          </cell>
          <cell r="C144" t="str">
            <v>TO</v>
          </cell>
          <cell r="D144">
            <v>566</v>
          </cell>
          <cell r="E144">
            <v>282845</v>
          </cell>
          <cell r="F144">
            <v>-30316</v>
          </cell>
          <cell r="G144">
            <v>12496</v>
          </cell>
          <cell r="H144">
            <v>10436</v>
          </cell>
          <cell r="I144">
            <v>44627</v>
          </cell>
          <cell r="J144">
            <v>46281</v>
          </cell>
          <cell r="K144">
            <v>9905</v>
          </cell>
          <cell r="L144">
            <v>21490</v>
          </cell>
          <cell r="M144">
            <v>51773</v>
          </cell>
          <cell r="N144">
            <v>21810</v>
          </cell>
          <cell r="O144">
            <v>20875</v>
          </cell>
          <cell r="P144">
            <v>52557</v>
          </cell>
          <cell r="Q144">
            <v>20911</v>
          </cell>
        </row>
        <row r="145">
          <cell r="A145">
            <v>566100</v>
          </cell>
          <cell r="B145" t="str">
            <v>Misc Trans-Trans Lines Related</v>
          </cell>
          <cell r="C145" t="str">
            <v>TO</v>
          </cell>
          <cell r="D145">
            <v>566</v>
          </cell>
          <cell r="E145">
            <v>3024</v>
          </cell>
          <cell r="F145">
            <v>0</v>
          </cell>
          <cell r="G145">
            <v>29</v>
          </cell>
          <cell r="H145">
            <v>0</v>
          </cell>
          <cell r="I145">
            <v>173</v>
          </cell>
          <cell r="J145">
            <v>0</v>
          </cell>
          <cell r="K145">
            <v>2</v>
          </cell>
          <cell r="L145">
            <v>470</v>
          </cell>
          <cell r="M145">
            <v>470</v>
          </cell>
          <cell r="N145">
            <v>470</v>
          </cell>
          <cell r="O145">
            <v>470</v>
          </cell>
          <cell r="P145">
            <v>470</v>
          </cell>
          <cell r="Q145">
            <v>470</v>
          </cell>
        </row>
        <row r="146">
          <cell r="A146">
            <v>567000</v>
          </cell>
          <cell r="B146" t="str">
            <v>Rents-Trans Oper</v>
          </cell>
          <cell r="C146" t="str">
            <v>TO</v>
          </cell>
          <cell r="D146">
            <v>567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569000</v>
          </cell>
          <cell r="B147" t="str">
            <v>Maint of Structures-Trans</v>
          </cell>
          <cell r="C147" t="str">
            <v>TM</v>
          </cell>
          <cell r="D147">
            <v>569</v>
          </cell>
          <cell r="E147">
            <v>23557</v>
          </cell>
          <cell r="F147">
            <v>94</v>
          </cell>
          <cell r="G147">
            <v>423</v>
          </cell>
          <cell r="H147">
            <v>362</v>
          </cell>
          <cell r="I147">
            <v>0</v>
          </cell>
          <cell r="J147">
            <v>232</v>
          </cell>
          <cell r="K147">
            <v>702</v>
          </cell>
          <cell r="L147">
            <v>3423</v>
          </cell>
          <cell r="M147">
            <v>3357</v>
          </cell>
          <cell r="N147">
            <v>4785</v>
          </cell>
          <cell r="O147">
            <v>3493</v>
          </cell>
          <cell r="P147">
            <v>3357</v>
          </cell>
          <cell r="Q147">
            <v>3329</v>
          </cell>
        </row>
        <row r="148">
          <cell r="A148">
            <v>569100</v>
          </cell>
          <cell r="B148" t="str">
            <v>Maint of Computer Hardware</v>
          </cell>
          <cell r="C148" t="str">
            <v>TM</v>
          </cell>
          <cell r="D148">
            <v>569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569200</v>
          </cell>
          <cell r="B149" t="str">
            <v>Maint of Computer Software</v>
          </cell>
          <cell r="C149" t="str">
            <v>TM</v>
          </cell>
          <cell r="D149">
            <v>569</v>
          </cell>
          <cell r="E149">
            <v>162880</v>
          </cell>
          <cell r="F149">
            <v>18102</v>
          </cell>
          <cell r="G149">
            <v>18413</v>
          </cell>
          <cell r="H149">
            <v>18665</v>
          </cell>
          <cell r="I149">
            <v>18287</v>
          </cell>
          <cell r="J149">
            <v>16548</v>
          </cell>
          <cell r="K149">
            <v>12638</v>
          </cell>
          <cell r="L149">
            <v>10036</v>
          </cell>
          <cell r="M149">
            <v>10047</v>
          </cell>
          <cell r="N149">
            <v>10036</v>
          </cell>
          <cell r="O149">
            <v>10036</v>
          </cell>
          <cell r="P149">
            <v>10036</v>
          </cell>
          <cell r="Q149">
            <v>10036</v>
          </cell>
        </row>
        <row r="150">
          <cell r="A150">
            <v>570100</v>
          </cell>
          <cell r="B150" t="str">
            <v>Maint  Stat Equip-Other- Trans</v>
          </cell>
          <cell r="C150" t="str">
            <v>TM</v>
          </cell>
          <cell r="D150">
            <v>570</v>
          </cell>
          <cell r="E150">
            <v>118860</v>
          </cell>
          <cell r="F150">
            <v>4741</v>
          </cell>
          <cell r="G150">
            <v>969</v>
          </cell>
          <cell r="H150">
            <v>1620</v>
          </cell>
          <cell r="I150">
            <v>534</v>
          </cell>
          <cell r="J150">
            <v>2320</v>
          </cell>
          <cell r="K150">
            <v>1877</v>
          </cell>
          <cell r="L150">
            <v>16760</v>
          </cell>
          <cell r="M150">
            <v>16418</v>
          </cell>
          <cell r="N150">
            <v>23652</v>
          </cell>
          <cell r="O150">
            <v>17171</v>
          </cell>
          <cell r="P150">
            <v>16471</v>
          </cell>
          <cell r="Q150">
            <v>16327</v>
          </cell>
        </row>
        <row r="151">
          <cell r="A151">
            <v>570200</v>
          </cell>
          <cell r="B151" t="str">
            <v>Main-Cir BrkrsTrnsf Mtrs-Trans</v>
          </cell>
          <cell r="C151" t="str">
            <v>TM</v>
          </cell>
          <cell r="D151">
            <v>570</v>
          </cell>
          <cell r="E151">
            <v>53686</v>
          </cell>
          <cell r="F151">
            <v>6010</v>
          </cell>
          <cell r="G151">
            <v>3562</v>
          </cell>
          <cell r="H151">
            <v>8271</v>
          </cell>
          <cell r="I151">
            <v>11103</v>
          </cell>
          <cell r="J151">
            <v>10013</v>
          </cell>
          <cell r="K151">
            <v>14727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571000</v>
          </cell>
          <cell r="B152" t="str">
            <v>Maint of Overhead Lines-Trans</v>
          </cell>
          <cell r="C152" t="str">
            <v>TM</v>
          </cell>
          <cell r="D152">
            <v>571</v>
          </cell>
          <cell r="E152">
            <v>595839</v>
          </cell>
          <cell r="F152">
            <v>-18945</v>
          </cell>
          <cell r="G152">
            <v>4169</v>
          </cell>
          <cell r="H152">
            <v>20073</v>
          </cell>
          <cell r="I152">
            <v>44413</v>
          </cell>
          <cell r="J152">
            <v>73745</v>
          </cell>
          <cell r="K152">
            <v>81916</v>
          </cell>
          <cell r="L152">
            <v>78957</v>
          </cell>
          <cell r="M152">
            <v>78787</v>
          </cell>
          <cell r="N152">
            <v>80649</v>
          </cell>
          <cell r="O152">
            <v>54988</v>
          </cell>
          <cell r="P152">
            <v>54882</v>
          </cell>
          <cell r="Q152">
            <v>42205</v>
          </cell>
        </row>
        <row r="153">
          <cell r="A153">
            <v>575700</v>
          </cell>
          <cell r="B153" t="str">
            <v>Market Faciliation-Mntr&amp;Comp</v>
          </cell>
          <cell r="C153" t="str">
            <v>RMO</v>
          </cell>
          <cell r="D153">
            <v>575</v>
          </cell>
          <cell r="E153">
            <v>1767935</v>
          </cell>
          <cell r="F153">
            <v>113961</v>
          </cell>
          <cell r="G153">
            <v>201424</v>
          </cell>
          <cell r="H153">
            <v>161724</v>
          </cell>
          <cell r="I153">
            <v>150269</v>
          </cell>
          <cell r="J153">
            <v>122723</v>
          </cell>
          <cell r="K153">
            <v>128706</v>
          </cell>
          <cell r="L153">
            <v>148188</v>
          </cell>
          <cell r="M153">
            <v>148188</v>
          </cell>
          <cell r="N153">
            <v>148188</v>
          </cell>
          <cell r="O153">
            <v>148188</v>
          </cell>
          <cell r="P153">
            <v>148188</v>
          </cell>
          <cell r="Q153">
            <v>148188</v>
          </cell>
        </row>
        <row r="154">
          <cell r="A154">
            <v>580000</v>
          </cell>
          <cell r="B154" t="str">
            <v>Supervsn and Engring-Dist Oper</v>
          </cell>
          <cell r="C154" t="str">
            <v>DO</v>
          </cell>
          <cell r="D154">
            <v>580</v>
          </cell>
          <cell r="E154">
            <v>225155</v>
          </cell>
          <cell r="F154">
            <v>7410</v>
          </cell>
          <cell r="G154">
            <v>5077</v>
          </cell>
          <cell r="H154">
            <v>10337</v>
          </cell>
          <cell r="I154">
            <v>8858</v>
          </cell>
          <cell r="J154">
            <v>12388</v>
          </cell>
          <cell r="K154">
            <v>8081</v>
          </cell>
          <cell r="L154">
            <v>28834</v>
          </cell>
          <cell r="M154">
            <v>28834</v>
          </cell>
          <cell r="N154">
            <v>28834</v>
          </cell>
          <cell r="O154">
            <v>28834</v>
          </cell>
          <cell r="P154">
            <v>28834</v>
          </cell>
          <cell r="Q154">
            <v>28834</v>
          </cell>
        </row>
        <row r="155">
          <cell r="A155">
            <v>581004</v>
          </cell>
          <cell r="B155" t="str">
            <v>Load Dispatch-Dist of Elec</v>
          </cell>
          <cell r="C155" t="str">
            <v>DO</v>
          </cell>
          <cell r="D155">
            <v>581</v>
          </cell>
          <cell r="E155">
            <v>466792</v>
          </cell>
          <cell r="F155">
            <v>26290</v>
          </cell>
          <cell r="G155">
            <v>25997</v>
          </cell>
          <cell r="H155">
            <v>47580</v>
          </cell>
          <cell r="I155">
            <v>25996</v>
          </cell>
          <cell r="J155">
            <v>26082</v>
          </cell>
          <cell r="K155">
            <v>28262</v>
          </cell>
          <cell r="L155">
            <v>79476</v>
          </cell>
          <cell r="M155">
            <v>44917</v>
          </cell>
          <cell r="N155">
            <v>38563</v>
          </cell>
          <cell r="O155">
            <v>39286</v>
          </cell>
          <cell r="P155">
            <v>44602</v>
          </cell>
          <cell r="Q155">
            <v>39741</v>
          </cell>
        </row>
        <row r="156">
          <cell r="A156">
            <v>582100</v>
          </cell>
          <cell r="B156" t="str">
            <v>Station Expenses-Other-Dist</v>
          </cell>
          <cell r="C156" t="str">
            <v>DO</v>
          </cell>
          <cell r="D156">
            <v>582</v>
          </cell>
          <cell r="E156">
            <v>64906</v>
          </cell>
          <cell r="F156">
            <v>6338</v>
          </cell>
          <cell r="G156">
            <v>1588</v>
          </cell>
          <cell r="H156">
            <v>1342</v>
          </cell>
          <cell r="I156">
            <v>1291</v>
          </cell>
          <cell r="J156">
            <v>2199</v>
          </cell>
          <cell r="K156">
            <v>2524</v>
          </cell>
          <cell r="L156">
            <v>8153</v>
          </cell>
          <cell r="M156">
            <v>7570</v>
          </cell>
          <cell r="N156">
            <v>10899</v>
          </cell>
          <cell r="O156">
            <v>7942</v>
          </cell>
          <cell r="P156">
            <v>7569</v>
          </cell>
          <cell r="Q156">
            <v>7491</v>
          </cell>
        </row>
        <row r="157">
          <cell r="A157">
            <v>583100</v>
          </cell>
          <cell r="B157" t="str">
            <v>Overhead Line Exps-Other-Dist</v>
          </cell>
          <cell r="C157" t="str">
            <v>DO</v>
          </cell>
          <cell r="D157">
            <v>583</v>
          </cell>
          <cell r="E157">
            <v>36708</v>
          </cell>
          <cell r="F157">
            <v>6128</v>
          </cell>
          <cell r="G157">
            <v>276</v>
          </cell>
          <cell r="H157">
            <v>0</v>
          </cell>
          <cell r="I157">
            <v>920</v>
          </cell>
          <cell r="J157">
            <v>9854</v>
          </cell>
          <cell r="K157">
            <v>-19731</v>
          </cell>
          <cell r="L157">
            <v>9777</v>
          </cell>
          <cell r="M157">
            <v>9524</v>
          </cell>
          <cell r="N157">
            <v>9973</v>
          </cell>
          <cell r="O157">
            <v>8753</v>
          </cell>
          <cell r="P157">
            <v>621</v>
          </cell>
          <cell r="Q157">
            <v>613</v>
          </cell>
        </row>
        <row r="158">
          <cell r="A158">
            <v>583200</v>
          </cell>
          <cell r="B158" t="str">
            <v>Transf Set Rem Reset Test-Dist</v>
          </cell>
          <cell r="C158" t="str">
            <v>DO</v>
          </cell>
          <cell r="D158">
            <v>583</v>
          </cell>
          <cell r="E158">
            <v>75627</v>
          </cell>
          <cell r="F158">
            <v>3995</v>
          </cell>
          <cell r="G158">
            <v>4359</v>
          </cell>
          <cell r="H158">
            <v>4423</v>
          </cell>
          <cell r="I158">
            <v>7452</v>
          </cell>
          <cell r="J158">
            <v>6049</v>
          </cell>
          <cell r="K158">
            <v>4311</v>
          </cell>
          <cell r="L158">
            <v>7313</v>
          </cell>
          <cell r="M158">
            <v>7313</v>
          </cell>
          <cell r="N158">
            <v>8349</v>
          </cell>
          <cell r="O158">
            <v>7313</v>
          </cell>
          <cell r="P158">
            <v>7375</v>
          </cell>
          <cell r="Q158">
            <v>7375</v>
          </cell>
        </row>
        <row r="159">
          <cell r="A159">
            <v>584000</v>
          </cell>
          <cell r="B159" t="str">
            <v>Underground Line Expenses-Dist</v>
          </cell>
          <cell r="C159" t="str">
            <v>DO</v>
          </cell>
          <cell r="D159">
            <v>584</v>
          </cell>
          <cell r="E159">
            <v>566711</v>
          </cell>
          <cell r="F159">
            <v>3983</v>
          </cell>
          <cell r="G159">
            <v>32717</v>
          </cell>
          <cell r="H159">
            <v>3112</v>
          </cell>
          <cell r="I159">
            <v>21791</v>
          </cell>
          <cell r="J159">
            <v>21362</v>
          </cell>
          <cell r="K159">
            <v>9886</v>
          </cell>
          <cell r="L159">
            <v>75000</v>
          </cell>
          <cell r="M159">
            <v>71612</v>
          </cell>
          <cell r="N159">
            <v>76003</v>
          </cell>
          <cell r="O159">
            <v>69122</v>
          </cell>
          <cell r="P159">
            <v>68892</v>
          </cell>
          <cell r="Q159">
            <v>113231</v>
          </cell>
        </row>
        <row r="160">
          <cell r="A160">
            <v>586000</v>
          </cell>
          <cell r="B160" t="str">
            <v>Meter Expenses-Dist</v>
          </cell>
          <cell r="C160" t="str">
            <v>DO</v>
          </cell>
          <cell r="D160">
            <v>586</v>
          </cell>
          <cell r="E160">
            <v>227248</v>
          </cell>
          <cell r="F160">
            <v>38179</v>
          </cell>
          <cell r="G160">
            <v>28370</v>
          </cell>
          <cell r="H160">
            <v>28913</v>
          </cell>
          <cell r="I160">
            <v>52475</v>
          </cell>
          <cell r="J160">
            <v>37615</v>
          </cell>
          <cell r="K160">
            <v>41696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587000</v>
          </cell>
          <cell r="B161" t="str">
            <v>Cust Install Exp-Other Dist</v>
          </cell>
          <cell r="C161" t="str">
            <v>DO</v>
          </cell>
          <cell r="D161">
            <v>587</v>
          </cell>
          <cell r="E161">
            <v>1221173</v>
          </cell>
          <cell r="F161">
            <v>79280</v>
          </cell>
          <cell r="G161">
            <v>63217</v>
          </cell>
          <cell r="H161">
            <v>60380</v>
          </cell>
          <cell r="I161">
            <v>70853</v>
          </cell>
          <cell r="J161">
            <v>49151</v>
          </cell>
          <cell r="K161">
            <v>55167</v>
          </cell>
          <cell r="L161">
            <v>150691</v>
          </cell>
          <cell r="M161">
            <v>137236</v>
          </cell>
          <cell r="N161">
            <v>172580</v>
          </cell>
          <cell r="O161">
            <v>125993</v>
          </cell>
          <cell r="P161">
            <v>126999</v>
          </cell>
          <cell r="Q161">
            <v>129626</v>
          </cell>
        </row>
        <row r="162">
          <cell r="A162">
            <v>588100</v>
          </cell>
          <cell r="B162" t="str">
            <v>Misc Distribution Exp-Other</v>
          </cell>
          <cell r="C162" t="str">
            <v>DO</v>
          </cell>
          <cell r="D162">
            <v>588</v>
          </cell>
          <cell r="E162">
            <v>2602137</v>
          </cell>
          <cell r="F162">
            <v>454155</v>
          </cell>
          <cell r="G162">
            <v>268578</v>
          </cell>
          <cell r="H162">
            <v>232908</v>
          </cell>
          <cell r="I162">
            <v>206922</v>
          </cell>
          <cell r="J162">
            <v>268225</v>
          </cell>
          <cell r="K162">
            <v>111300</v>
          </cell>
          <cell r="L162">
            <v>183079</v>
          </cell>
          <cell r="M162">
            <v>200765</v>
          </cell>
          <cell r="N162">
            <v>210443</v>
          </cell>
          <cell r="O162">
            <v>147837</v>
          </cell>
          <cell r="P162">
            <v>150430</v>
          </cell>
          <cell r="Q162">
            <v>167495</v>
          </cell>
        </row>
        <row r="163">
          <cell r="A163">
            <v>588300</v>
          </cell>
          <cell r="B163" t="str">
            <v>Load Mang-Gen and Control-Dist</v>
          </cell>
          <cell r="C163" t="str">
            <v>DO</v>
          </cell>
          <cell r="D163">
            <v>588</v>
          </cell>
          <cell r="E163">
            <v>32896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16319</v>
          </cell>
          <cell r="M163">
            <v>0</v>
          </cell>
          <cell r="N163">
            <v>0</v>
          </cell>
          <cell r="O163">
            <v>16577</v>
          </cell>
          <cell r="P163">
            <v>0</v>
          </cell>
          <cell r="Q163">
            <v>0</v>
          </cell>
        </row>
        <row r="164">
          <cell r="A164">
            <v>589000</v>
          </cell>
          <cell r="B164" t="str">
            <v>Rents-Dist Oper</v>
          </cell>
          <cell r="C164" t="str">
            <v>DO</v>
          </cell>
          <cell r="D164">
            <v>589</v>
          </cell>
          <cell r="E164">
            <v>5796</v>
          </cell>
          <cell r="F164">
            <v>180</v>
          </cell>
          <cell r="G164">
            <v>1928</v>
          </cell>
          <cell r="H164">
            <v>4365</v>
          </cell>
          <cell r="I164">
            <v>-5555</v>
          </cell>
          <cell r="J164">
            <v>5173</v>
          </cell>
          <cell r="K164">
            <v>-295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590000</v>
          </cell>
          <cell r="B165" t="str">
            <v>Supervsn and Engrng-Dist Maint</v>
          </cell>
          <cell r="C165" t="str">
            <v>DM</v>
          </cell>
          <cell r="D165">
            <v>590</v>
          </cell>
          <cell r="E165">
            <v>109735</v>
          </cell>
          <cell r="F165">
            <v>6376</v>
          </cell>
          <cell r="G165">
            <v>7817</v>
          </cell>
          <cell r="H165">
            <v>7215</v>
          </cell>
          <cell r="I165">
            <v>7469</v>
          </cell>
          <cell r="J165">
            <v>7595</v>
          </cell>
          <cell r="K165">
            <v>7548</v>
          </cell>
          <cell r="L165">
            <v>10779</v>
          </cell>
          <cell r="M165">
            <v>10524</v>
          </cell>
          <cell r="N165">
            <v>11587</v>
          </cell>
          <cell r="O165">
            <v>10940</v>
          </cell>
          <cell r="P165">
            <v>11008</v>
          </cell>
          <cell r="Q165">
            <v>10877</v>
          </cell>
        </row>
        <row r="166">
          <cell r="A166">
            <v>591000</v>
          </cell>
          <cell r="B166" t="str">
            <v>Maintenance of Structures-Dist</v>
          </cell>
          <cell r="C166" t="str">
            <v>DM</v>
          </cell>
          <cell r="D166">
            <v>591</v>
          </cell>
          <cell r="E166">
            <v>7249</v>
          </cell>
          <cell r="F166">
            <v>0</v>
          </cell>
          <cell r="G166">
            <v>5</v>
          </cell>
          <cell r="H166">
            <v>262</v>
          </cell>
          <cell r="I166">
            <v>0</v>
          </cell>
          <cell r="J166">
            <v>319</v>
          </cell>
          <cell r="K166">
            <v>0</v>
          </cell>
          <cell r="L166">
            <v>1049</v>
          </cell>
          <cell r="M166">
            <v>1025</v>
          </cell>
          <cell r="N166">
            <v>1475</v>
          </cell>
          <cell r="O166">
            <v>1074</v>
          </cell>
          <cell r="P166">
            <v>1025</v>
          </cell>
          <cell r="Q166">
            <v>1015</v>
          </cell>
        </row>
        <row r="167">
          <cell r="A167">
            <v>592100</v>
          </cell>
          <cell r="B167" t="str">
            <v>Maint Station Equip-Other-Dist</v>
          </cell>
          <cell r="C167" t="str">
            <v>DM</v>
          </cell>
          <cell r="D167">
            <v>592</v>
          </cell>
          <cell r="E167">
            <v>346265</v>
          </cell>
          <cell r="F167">
            <v>4898</v>
          </cell>
          <cell r="G167">
            <v>5914</v>
          </cell>
          <cell r="H167">
            <v>6380</v>
          </cell>
          <cell r="I167">
            <v>20650</v>
          </cell>
          <cell r="J167">
            <v>1120</v>
          </cell>
          <cell r="K167">
            <v>5929</v>
          </cell>
          <cell r="L167">
            <v>47208</v>
          </cell>
          <cell r="M167">
            <v>46737</v>
          </cell>
          <cell r="N167">
            <v>67208</v>
          </cell>
          <cell r="O167">
            <v>48264</v>
          </cell>
          <cell r="P167">
            <v>46194</v>
          </cell>
          <cell r="Q167">
            <v>45763</v>
          </cell>
        </row>
        <row r="168">
          <cell r="A168">
            <v>592200</v>
          </cell>
          <cell r="B168" t="str">
            <v>Cir BrkrsTrnsf Mters Rely-Dist</v>
          </cell>
          <cell r="C168" t="str">
            <v>DM</v>
          </cell>
          <cell r="D168">
            <v>592</v>
          </cell>
          <cell r="E168">
            <v>161538</v>
          </cell>
          <cell r="F168">
            <v>27747</v>
          </cell>
          <cell r="G168">
            <v>26287</v>
          </cell>
          <cell r="H168">
            <v>26466</v>
          </cell>
          <cell r="I168">
            <v>31395</v>
          </cell>
          <cell r="J168">
            <v>21297</v>
          </cell>
          <cell r="K168">
            <v>28346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>
            <v>593000</v>
          </cell>
          <cell r="B169" t="str">
            <v>Maint Overhd Lines-Other-Dist</v>
          </cell>
          <cell r="C169" t="str">
            <v>DM</v>
          </cell>
          <cell r="D169">
            <v>593</v>
          </cell>
          <cell r="E169">
            <v>3547597</v>
          </cell>
          <cell r="F169">
            <v>340504</v>
          </cell>
          <cell r="G169">
            <v>274482</v>
          </cell>
          <cell r="H169">
            <v>315642</v>
          </cell>
          <cell r="I169">
            <v>495991</v>
          </cell>
          <cell r="J169">
            <v>-9300</v>
          </cell>
          <cell r="K169">
            <v>225186</v>
          </cell>
          <cell r="L169">
            <v>438761</v>
          </cell>
          <cell r="M169">
            <v>335857</v>
          </cell>
          <cell r="N169">
            <v>325404</v>
          </cell>
          <cell r="O169">
            <v>359253</v>
          </cell>
          <cell r="P169">
            <v>291392</v>
          </cell>
          <cell r="Q169">
            <v>154425</v>
          </cell>
        </row>
        <row r="170">
          <cell r="A170">
            <v>593100</v>
          </cell>
          <cell r="B170" t="str">
            <v>Right-of-Way Maintenance-Dist</v>
          </cell>
          <cell r="C170" t="str">
            <v>DM</v>
          </cell>
          <cell r="D170">
            <v>593</v>
          </cell>
          <cell r="E170">
            <v>5231179</v>
          </cell>
          <cell r="F170">
            <v>379168</v>
          </cell>
          <cell r="G170">
            <v>366996</v>
          </cell>
          <cell r="H170">
            <v>405615</v>
          </cell>
          <cell r="I170">
            <v>610135</v>
          </cell>
          <cell r="J170">
            <v>781394</v>
          </cell>
          <cell r="K170">
            <v>499764</v>
          </cell>
          <cell r="L170">
            <v>407148</v>
          </cell>
          <cell r="M170">
            <v>413886</v>
          </cell>
          <cell r="N170">
            <v>413977</v>
          </cell>
          <cell r="O170">
            <v>413886</v>
          </cell>
          <cell r="P170">
            <v>270268</v>
          </cell>
          <cell r="Q170">
            <v>268942</v>
          </cell>
        </row>
        <row r="171">
          <cell r="A171">
            <v>594000</v>
          </cell>
          <cell r="B171" t="str">
            <v>Maint-Underground Lines-Dist</v>
          </cell>
          <cell r="C171" t="str">
            <v>DM</v>
          </cell>
          <cell r="D171">
            <v>594</v>
          </cell>
          <cell r="E171">
            <v>78276</v>
          </cell>
          <cell r="F171">
            <v>19117</v>
          </cell>
          <cell r="G171">
            <v>1072</v>
          </cell>
          <cell r="H171">
            <v>11016</v>
          </cell>
          <cell r="I171">
            <v>8399</v>
          </cell>
          <cell r="J171">
            <v>-2464</v>
          </cell>
          <cell r="K171">
            <v>14876</v>
          </cell>
          <cell r="L171">
            <v>10066</v>
          </cell>
          <cell r="M171">
            <v>2205</v>
          </cell>
          <cell r="N171">
            <v>4252</v>
          </cell>
          <cell r="O171">
            <v>4595</v>
          </cell>
          <cell r="P171">
            <v>2896</v>
          </cell>
          <cell r="Q171">
            <v>2246</v>
          </cell>
        </row>
        <row r="172">
          <cell r="A172">
            <v>595100</v>
          </cell>
          <cell r="B172" t="str">
            <v>Maint Line Transfrs-Other-Dist</v>
          </cell>
          <cell r="C172" t="str">
            <v>DM</v>
          </cell>
          <cell r="D172">
            <v>595</v>
          </cell>
          <cell r="E172">
            <v>212868</v>
          </cell>
          <cell r="F172">
            <v>10012</v>
          </cell>
          <cell r="G172">
            <v>11273</v>
          </cell>
          <cell r="H172">
            <v>2021</v>
          </cell>
          <cell r="I172">
            <v>7571</v>
          </cell>
          <cell r="J172">
            <v>3096</v>
          </cell>
          <cell r="K172">
            <v>4629</v>
          </cell>
          <cell r="L172">
            <v>28800</v>
          </cell>
          <cell r="M172">
            <v>27932</v>
          </cell>
          <cell r="N172">
            <v>29473</v>
          </cell>
          <cell r="O172">
            <v>29349</v>
          </cell>
          <cell r="P172">
            <v>29579</v>
          </cell>
          <cell r="Q172">
            <v>29133</v>
          </cell>
        </row>
        <row r="173">
          <cell r="A173">
            <v>596000</v>
          </cell>
          <cell r="B173" t="str">
            <v>Maint-StreetLightng/Signl-Dist</v>
          </cell>
          <cell r="C173" t="str">
            <v>DM</v>
          </cell>
          <cell r="D173">
            <v>596</v>
          </cell>
          <cell r="E173">
            <v>337074</v>
          </cell>
          <cell r="F173">
            <v>21239</v>
          </cell>
          <cell r="G173">
            <v>22642</v>
          </cell>
          <cell r="H173">
            <v>11746</v>
          </cell>
          <cell r="I173">
            <v>27738</v>
          </cell>
          <cell r="J173">
            <v>46500</v>
          </cell>
          <cell r="K173">
            <v>5108</v>
          </cell>
          <cell r="L173">
            <v>33209</v>
          </cell>
          <cell r="M173">
            <v>36183</v>
          </cell>
          <cell r="N173">
            <v>28813</v>
          </cell>
          <cell r="O173">
            <v>31229</v>
          </cell>
          <cell r="P173">
            <v>34963</v>
          </cell>
          <cell r="Q173">
            <v>37704</v>
          </cell>
        </row>
        <row r="174">
          <cell r="A174">
            <v>597000</v>
          </cell>
          <cell r="B174" t="str">
            <v>Maintenance of Meters-Dist</v>
          </cell>
          <cell r="C174" t="str">
            <v>DM</v>
          </cell>
          <cell r="D174">
            <v>597</v>
          </cell>
          <cell r="E174">
            <v>401947</v>
          </cell>
          <cell r="F174">
            <v>21747</v>
          </cell>
          <cell r="G174">
            <v>22126</v>
          </cell>
          <cell r="H174">
            <v>23141</v>
          </cell>
          <cell r="I174">
            <v>32798</v>
          </cell>
          <cell r="J174">
            <v>32197</v>
          </cell>
          <cell r="K174">
            <v>28019</v>
          </cell>
          <cell r="L174">
            <v>38651</v>
          </cell>
          <cell r="M174">
            <v>38651</v>
          </cell>
          <cell r="N174">
            <v>48134</v>
          </cell>
          <cell r="O174">
            <v>38651</v>
          </cell>
          <cell r="P174">
            <v>38916</v>
          </cell>
          <cell r="Q174">
            <v>38916</v>
          </cell>
        </row>
        <row r="175">
          <cell r="A175">
            <v>901000</v>
          </cell>
          <cell r="B175" t="str">
            <v>Supervision-Cust Accts</v>
          </cell>
          <cell r="C175" t="str">
            <v>CO</v>
          </cell>
          <cell r="D175">
            <v>901</v>
          </cell>
          <cell r="E175">
            <v>74975</v>
          </cell>
          <cell r="F175">
            <v>16863</v>
          </cell>
          <cell r="G175">
            <v>11884</v>
          </cell>
          <cell r="H175">
            <v>8847</v>
          </cell>
          <cell r="I175">
            <v>7748</v>
          </cell>
          <cell r="J175">
            <v>6723</v>
          </cell>
          <cell r="K175">
            <v>6908</v>
          </cell>
          <cell r="L175">
            <v>2667</v>
          </cell>
          <cell r="M175">
            <v>2667</v>
          </cell>
          <cell r="N175">
            <v>2667</v>
          </cell>
          <cell r="O175">
            <v>2667</v>
          </cell>
          <cell r="P175">
            <v>2667</v>
          </cell>
          <cell r="Q175">
            <v>2667</v>
          </cell>
        </row>
        <row r="176">
          <cell r="A176">
            <v>902000</v>
          </cell>
          <cell r="B176" t="str">
            <v>Meter Reading Expense</v>
          </cell>
          <cell r="C176" t="str">
            <v>CO</v>
          </cell>
          <cell r="D176">
            <v>902</v>
          </cell>
          <cell r="E176">
            <v>482663</v>
          </cell>
          <cell r="F176">
            <v>22336</v>
          </cell>
          <cell r="G176">
            <v>34831</v>
          </cell>
          <cell r="H176">
            <v>26956</v>
          </cell>
          <cell r="I176">
            <v>47789</v>
          </cell>
          <cell r="J176">
            <v>37508</v>
          </cell>
          <cell r="K176">
            <v>40208</v>
          </cell>
          <cell r="L176">
            <v>42681</v>
          </cell>
          <cell r="M176">
            <v>42681</v>
          </cell>
          <cell r="N176">
            <v>59630</v>
          </cell>
          <cell r="O176">
            <v>42681</v>
          </cell>
          <cell r="P176">
            <v>42681</v>
          </cell>
          <cell r="Q176">
            <v>42681</v>
          </cell>
        </row>
        <row r="177">
          <cell r="A177">
            <v>903000</v>
          </cell>
          <cell r="B177" t="str">
            <v>Cust Records &amp; Collection Exp</v>
          </cell>
          <cell r="C177" t="str">
            <v>CO</v>
          </cell>
          <cell r="D177">
            <v>903</v>
          </cell>
          <cell r="E177">
            <v>2709116</v>
          </cell>
          <cell r="F177">
            <v>236407</v>
          </cell>
          <cell r="G177">
            <v>296631</v>
          </cell>
          <cell r="H177">
            <v>143167</v>
          </cell>
          <cell r="I177">
            <v>269342</v>
          </cell>
          <cell r="J177">
            <v>220801</v>
          </cell>
          <cell r="K177">
            <v>222541</v>
          </cell>
          <cell r="L177">
            <v>201531</v>
          </cell>
          <cell r="M177">
            <v>231124</v>
          </cell>
          <cell r="N177">
            <v>234026</v>
          </cell>
          <cell r="O177">
            <v>218108</v>
          </cell>
          <cell r="P177">
            <v>227087</v>
          </cell>
          <cell r="Q177">
            <v>208351</v>
          </cell>
        </row>
        <row r="178">
          <cell r="A178">
            <v>903100</v>
          </cell>
          <cell r="B178" t="str">
            <v>Cust Contracts &amp; Orders-Local</v>
          </cell>
          <cell r="C178" t="str">
            <v>CO</v>
          </cell>
          <cell r="D178">
            <v>903</v>
          </cell>
          <cell r="E178">
            <v>420602</v>
          </cell>
          <cell r="F178">
            <v>19863</v>
          </cell>
          <cell r="G178">
            <v>13415</v>
          </cell>
          <cell r="H178">
            <v>106049</v>
          </cell>
          <cell r="I178">
            <v>3474</v>
          </cell>
          <cell r="J178">
            <v>-54837</v>
          </cell>
          <cell r="K178">
            <v>16014</v>
          </cell>
          <cell r="L178">
            <v>52326</v>
          </cell>
          <cell r="M178">
            <v>55247</v>
          </cell>
          <cell r="N178">
            <v>55386</v>
          </cell>
          <cell r="O178">
            <v>51776</v>
          </cell>
          <cell r="P178">
            <v>53305</v>
          </cell>
          <cell r="Q178">
            <v>48584</v>
          </cell>
        </row>
        <row r="179">
          <cell r="A179">
            <v>903200</v>
          </cell>
          <cell r="B179" t="str">
            <v>Cust Billing &amp; Acct</v>
          </cell>
          <cell r="C179" t="str">
            <v>CO</v>
          </cell>
          <cell r="D179">
            <v>903</v>
          </cell>
          <cell r="E179">
            <v>986275</v>
          </cell>
          <cell r="F179">
            <v>83400</v>
          </cell>
          <cell r="G179">
            <v>67759</v>
          </cell>
          <cell r="H179">
            <v>77812</v>
          </cell>
          <cell r="I179">
            <v>202043</v>
          </cell>
          <cell r="J179">
            <v>68496</v>
          </cell>
          <cell r="K179">
            <v>70144</v>
          </cell>
          <cell r="L179">
            <v>67845</v>
          </cell>
          <cell r="M179">
            <v>70455</v>
          </cell>
          <cell r="N179">
            <v>77803</v>
          </cell>
          <cell r="O179">
            <v>67037</v>
          </cell>
          <cell r="P179">
            <v>69361</v>
          </cell>
          <cell r="Q179">
            <v>64120</v>
          </cell>
        </row>
        <row r="180">
          <cell r="A180">
            <v>903250</v>
          </cell>
          <cell r="B180" t="str">
            <v>Cust Billing - Common</v>
          </cell>
          <cell r="C180" t="str">
            <v>CO</v>
          </cell>
          <cell r="D180">
            <v>903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903300</v>
          </cell>
          <cell r="B181" t="str">
            <v>Cust Collecting-Local</v>
          </cell>
          <cell r="C181" t="str">
            <v>CO</v>
          </cell>
          <cell r="D181">
            <v>903</v>
          </cell>
          <cell r="E181">
            <v>351934</v>
          </cell>
          <cell r="F181">
            <v>30106</v>
          </cell>
          <cell r="G181">
            <v>16373</v>
          </cell>
          <cell r="H181">
            <v>25626</v>
          </cell>
          <cell r="I181">
            <v>16902</v>
          </cell>
          <cell r="J181">
            <v>21521</v>
          </cell>
          <cell r="K181">
            <v>23536</v>
          </cell>
          <cell r="L181">
            <v>35402</v>
          </cell>
          <cell r="M181">
            <v>38768</v>
          </cell>
          <cell r="N181">
            <v>38855</v>
          </cell>
          <cell r="O181">
            <v>35129</v>
          </cell>
          <cell r="P181">
            <v>36998</v>
          </cell>
          <cell r="Q181">
            <v>32718</v>
          </cell>
        </row>
        <row r="182">
          <cell r="A182">
            <v>903400</v>
          </cell>
          <cell r="B182" t="str">
            <v>Cust Receiv &amp; Collect Exp-Edp</v>
          </cell>
          <cell r="C182" t="str">
            <v>CO</v>
          </cell>
          <cell r="D182">
            <v>903</v>
          </cell>
          <cell r="E182">
            <v>51223</v>
          </cell>
          <cell r="F182">
            <v>3947</v>
          </cell>
          <cell r="G182">
            <v>2706</v>
          </cell>
          <cell r="H182">
            <v>2352</v>
          </cell>
          <cell r="I182">
            <v>1433</v>
          </cell>
          <cell r="J182">
            <v>3562</v>
          </cell>
          <cell r="K182">
            <v>1479</v>
          </cell>
          <cell r="L182">
            <v>6435</v>
          </cell>
          <cell r="M182">
            <v>5649</v>
          </cell>
          <cell r="N182">
            <v>5674</v>
          </cell>
          <cell r="O182">
            <v>6511</v>
          </cell>
          <cell r="P182">
            <v>5725</v>
          </cell>
          <cell r="Q182">
            <v>5750</v>
          </cell>
        </row>
        <row r="183">
          <cell r="A183">
            <v>903750</v>
          </cell>
          <cell r="B183" t="str">
            <v>Common - Operating-Cust Accts</v>
          </cell>
          <cell r="C183" t="str">
            <v>CO</v>
          </cell>
          <cell r="D183">
            <v>903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903891</v>
          </cell>
          <cell r="B184" t="str">
            <v>IC Collection Agent Revenue</v>
          </cell>
          <cell r="C184" t="str">
            <v>CO</v>
          </cell>
          <cell r="D184">
            <v>903</v>
          </cell>
          <cell r="E184">
            <v>-100198</v>
          </cell>
          <cell r="F184">
            <v>-18862</v>
          </cell>
          <cell r="G184">
            <v>-20276</v>
          </cell>
          <cell r="H184">
            <v>-17779</v>
          </cell>
          <cell r="I184">
            <v>-16277</v>
          </cell>
          <cell r="J184">
            <v>-13288</v>
          </cell>
          <cell r="K184">
            <v>-13716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904001</v>
          </cell>
          <cell r="B185" t="str">
            <v>BAD DEBT EXPENSE</v>
          </cell>
          <cell r="C185" t="str">
            <v>CO</v>
          </cell>
          <cell r="D185">
            <v>904</v>
          </cell>
          <cell r="E185">
            <v>116</v>
          </cell>
          <cell r="F185">
            <v>1465</v>
          </cell>
          <cell r="G185">
            <v>-197</v>
          </cell>
          <cell r="H185">
            <v>-1846</v>
          </cell>
          <cell r="I185">
            <v>-1700</v>
          </cell>
          <cell r="J185">
            <v>54</v>
          </cell>
          <cell r="K185">
            <v>2340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904003</v>
          </cell>
          <cell r="B186" t="str">
            <v>Cust Acctg-Loss On Sale-A/R</v>
          </cell>
          <cell r="C186" t="str">
            <v>CO</v>
          </cell>
          <cell r="D186">
            <v>904</v>
          </cell>
          <cell r="E186">
            <v>953678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131038</v>
          </cell>
          <cell r="M186">
            <v>179467</v>
          </cell>
          <cell r="N186">
            <v>184238</v>
          </cell>
          <cell r="O186">
            <v>137832</v>
          </cell>
          <cell r="P186">
            <v>154253</v>
          </cell>
          <cell r="Q186">
            <v>166850</v>
          </cell>
        </row>
        <row r="187">
          <cell r="A187">
            <v>904891</v>
          </cell>
          <cell r="B187" t="str">
            <v>IC Loss on Sale of AR VIE</v>
          </cell>
          <cell r="C187" t="str">
            <v>CO</v>
          </cell>
          <cell r="D187">
            <v>904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905000</v>
          </cell>
          <cell r="B188" t="str">
            <v>Misc Customer Accts Expenses</v>
          </cell>
          <cell r="C188" t="str">
            <v>CO</v>
          </cell>
          <cell r="D188">
            <v>905</v>
          </cell>
          <cell r="E188">
            <v>228</v>
          </cell>
          <cell r="F188">
            <v>39</v>
          </cell>
          <cell r="G188">
            <v>59</v>
          </cell>
          <cell r="H188">
            <v>25</v>
          </cell>
          <cell r="I188">
            <v>5</v>
          </cell>
          <cell r="J188">
            <v>64</v>
          </cell>
          <cell r="K188">
            <v>36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>
            <v>908000</v>
          </cell>
          <cell r="B189" t="str">
            <v>Cust Asst Exp-Conservation Pro</v>
          </cell>
          <cell r="C189" t="str">
            <v>CSI</v>
          </cell>
          <cell r="D189">
            <v>908</v>
          </cell>
          <cell r="E189">
            <v>63</v>
          </cell>
          <cell r="F189">
            <v>0</v>
          </cell>
          <cell r="G189">
            <v>10</v>
          </cell>
          <cell r="H189">
            <v>0</v>
          </cell>
          <cell r="I189">
            <v>0</v>
          </cell>
          <cell r="J189">
            <v>11</v>
          </cell>
          <cell r="K189">
            <v>42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909650</v>
          </cell>
          <cell r="B190" t="str">
            <v>Misc Advertising Expenses</v>
          </cell>
          <cell r="C190" t="str">
            <v>CSI</v>
          </cell>
          <cell r="D190">
            <v>909</v>
          </cell>
          <cell r="E190">
            <v>3414</v>
          </cell>
          <cell r="F190">
            <v>1938</v>
          </cell>
          <cell r="G190">
            <v>1041</v>
          </cell>
          <cell r="H190">
            <v>0</v>
          </cell>
          <cell r="I190">
            <v>435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910000</v>
          </cell>
          <cell r="B191" t="str">
            <v>Misc Cust Serv/Inform Exp</v>
          </cell>
          <cell r="C191" t="str">
            <v>CSI</v>
          </cell>
          <cell r="D191">
            <v>910</v>
          </cell>
          <cell r="E191">
            <v>335032</v>
          </cell>
          <cell r="F191">
            <v>32861</v>
          </cell>
          <cell r="G191">
            <v>27484</v>
          </cell>
          <cell r="H191">
            <v>24175</v>
          </cell>
          <cell r="I191">
            <v>29511</v>
          </cell>
          <cell r="J191">
            <v>26090</v>
          </cell>
          <cell r="K191">
            <v>27416</v>
          </cell>
          <cell r="L191">
            <v>26991</v>
          </cell>
          <cell r="M191">
            <v>28677</v>
          </cell>
          <cell r="N191">
            <v>27460</v>
          </cell>
          <cell r="O191">
            <v>29425</v>
          </cell>
          <cell r="P191">
            <v>27373</v>
          </cell>
          <cell r="Q191">
            <v>27569</v>
          </cell>
        </row>
        <row r="192">
          <cell r="A192">
            <v>910100</v>
          </cell>
          <cell r="B192" t="str">
            <v>Exp-Rs Reg Prod/Svces-CstAccts</v>
          </cell>
          <cell r="C192" t="str">
            <v>CSI</v>
          </cell>
          <cell r="D192">
            <v>910</v>
          </cell>
          <cell r="E192">
            <v>229634</v>
          </cell>
          <cell r="F192">
            <v>16849</v>
          </cell>
          <cell r="G192">
            <v>11941</v>
          </cell>
          <cell r="H192">
            <v>9818</v>
          </cell>
          <cell r="I192">
            <v>20827</v>
          </cell>
          <cell r="J192">
            <v>23531</v>
          </cell>
          <cell r="K192">
            <v>10725</v>
          </cell>
          <cell r="L192">
            <v>19711</v>
          </cell>
          <cell r="M192">
            <v>28656</v>
          </cell>
          <cell r="N192">
            <v>19495</v>
          </cell>
          <cell r="O192">
            <v>19934</v>
          </cell>
          <cell r="P192">
            <v>28657</v>
          </cell>
          <cell r="Q192">
            <v>19490</v>
          </cell>
        </row>
        <row r="193">
          <cell r="A193">
            <v>911000</v>
          </cell>
          <cell r="B193" t="str">
            <v>Supervision</v>
          </cell>
          <cell r="C193" t="str">
            <v>CSI</v>
          </cell>
          <cell r="D193">
            <v>911</v>
          </cell>
          <cell r="E193">
            <v>6</v>
          </cell>
          <cell r="F193">
            <v>5</v>
          </cell>
          <cell r="G193">
            <v>1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912000</v>
          </cell>
          <cell r="B194" t="str">
            <v>Demonstrating &amp; Selling Exp</v>
          </cell>
          <cell r="C194" t="str">
            <v>SE</v>
          </cell>
          <cell r="D194">
            <v>912</v>
          </cell>
          <cell r="E194">
            <v>1408962</v>
          </cell>
          <cell r="F194">
            <v>120918</v>
          </cell>
          <cell r="G194">
            <v>100813</v>
          </cell>
          <cell r="H194">
            <v>86547</v>
          </cell>
          <cell r="I194">
            <v>98680</v>
          </cell>
          <cell r="J194">
            <v>106445</v>
          </cell>
          <cell r="K194">
            <v>114037</v>
          </cell>
          <cell r="L194">
            <v>129151</v>
          </cell>
          <cell r="M194">
            <v>129037</v>
          </cell>
          <cell r="N194">
            <v>129749</v>
          </cell>
          <cell r="O194">
            <v>129121</v>
          </cell>
          <cell r="P194">
            <v>129542</v>
          </cell>
          <cell r="Q194">
            <v>134922</v>
          </cell>
        </row>
        <row r="195">
          <cell r="A195">
            <v>913001</v>
          </cell>
          <cell r="B195" t="str">
            <v>Advertising Expense</v>
          </cell>
          <cell r="C195" t="str">
            <v>SE</v>
          </cell>
          <cell r="D195">
            <v>913</v>
          </cell>
          <cell r="E195">
            <v>27420</v>
          </cell>
          <cell r="F195">
            <v>2452</v>
          </cell>
          <cell r="G195">
            <v>1006</v>
          </cell>
          <cell r="H195">
            <v>1907</v>
          </cell>
          <cell r="I195">
            <v>-4318</v>
          </cell>
          <cell r="J195">
            <v>2770</v>
          </cell>
          <cell r="K195">
            <v>2033</v>
          </cell>
          <cell r="L195">
            <v>3595</v>
          </cell>
          <cell r="M195">
            <v>3595</v>
          </cell>
          <cell r="N195">
            <v>3595</v>
          </cell>
          <cell r="O195">
            <v>3595</v>
          </cell>
          <cell r="P195">
            <v>3595</v>
          </cell>
          <cell r="Q195">
            <v>3595</v>
          </cell>
        </row>
        <row r="196">
          <cell r="A196">
            <v>920000</v>
          </cell>
          <cell r="B196" t="str">
            <v>A &amp; G Salaries</v>
          </cell>
          <cell r="C196" t="str">
            <v>AGO</v>
          </cell>
          <cell r="D196">
            <v>920</v>
          </cell>
          <cell r="E196">
            <v>6927320</v>
          </cell>
          <cell r="F196">
            <v>1679084</v>
          </cell>
          <cell r="G196">
            <v>498052</v>
          </cell>
          <cell r="H196">
            <v>511827</v>
          </cell>
          <cell r="I196">
            <v>349691</v>
          </cell>
          <cell r="J196">
            <v>518673</v>
          </cell>
          <cell r="K196">
            <v>503059</v>
          </cell>
          <cell r="L196">
            <v>693528</v>
          </cell>
          <cell r="M196">
            <v>468962</v>
          </cell>
          <cell r="N196">
            <v>472389</v>
          </cell>
          <cell r="O196">
            <v>303007</v>
          </cell>
          <cell r="P196">
            <v>464545</v>
          </cell>
          <cell r="Q196">
            <v>464503</v>
          </cell>
        </row>
        <row r="197">
          <cell r="A197">
            <v>920100</v>
          </cell>
          <cell r="B197" t="str">
            <v>Salaries &amp; Wages-Proj Supt-NCRC Rec</v>
          </cell>
          <cell r="C197" t="str">
            <v>AGO</v>
          </cell>
          <cell r="D197">
            <v>920</v>
          </cell>
          <cell r="E197">
            <v>9713</v>
          </cell>
          <cell r="F197">
            <v>2219</v>
          </cell>
          <cell r="G197">
            <v>194</v>
          </cell>
          <cell r="H197">
            <v>14</v>
          </cell>
          <cell r="I197">
            <v>321</v>
          </cell>
          <cell r="J197">
            <v>2129</v>
          </cell>
          <cell r="K197">
            <v>4836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920300</v>
          </cell>
          <cell r="B198" t="str">
            <v>Project Development Labor</v>
          </cell>
          <cell r="C198" t="str">
            <v>AGO</v>
          </cell>
          <cell r="D198">
            <v>920</v>
          </cell>
          <cell r="E198">
            <v>1409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976</v>
          </cell>
          <cell r="M198">
            <v>68</v>
          </cell>
          <cell r="N198">
            <v>94</v>
          </cell>
          <cell r="O198">
            <v>100</v>
          </cell>
          <cell r="P198">
            <v>78</v>
          </cell>
          <cell r="Q198">
            <v>93</v>
          </cell>
        </row>
        <row r="199">
          <cell r="A199">
            <v>921100</v>
          </cell>
          <cell r="B199" t="str">
            <v>Employee Expenses</v>
          </cell>
          <cell r="C199" t="str">
            <v>AGO</v>
          </cell>
          <cell r="D199">
            <v>921</v>
          </cell>
          <cell r="E199">
            <v>244096</v>
          </cell>
          <cell r="F199">
            <v>-15645</v>
          </cell>
          <cell r="G199">
            <v>18127</v>
          </cell>
          <cell r="H199">
            <v>33735</v>
          </cell>
          <cell r="I199">
            <v>22958</v>
          </cell>
          <cell r="J199">
            <v>5637</v>
          </cell>
          <cell r="K199">
            <v>23735</v>
          </cell>
          <cell r="L199">
            <v>26392</v>
          </cell>
          <cell r="M199">
            <v>25115</v>
          </cell>
          <cell r="N199">
            <v>25007</v>
          </cell>
          <cell r="O199">
            <v>27556</v>
          </cell>
          <cell r="P199">
            <v>25590</v>
          </cell>
          <cell r="Q199">
            <v>25889</v>
          </cell>
        </row>
        <row r="200">
          <cell r="A200">
            <v>921101</v>
          </cell>
          <cell r="B200" t="str">
            <v>Employee Exp - NC</v>
          </cell>
          <cell r="C200" t="str">
            <v>AGO</v>
          </cell>
          <cell r="D200">
            <v>921</v>
          </cell>
          <cell r="E200">
            <v>1</v>
          </cell>
          <cell r="F200">
            <v>1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921110</v>
          </cell>
          <cell r="B201" t="str">
            <v>Relocation Expenses</v>
          </cell>
          <cell r="C201" t="str">
            <v>AGO</v>
          </cell>
          <cell r="D201">
            <v>921</v>
          </cell>
          <cell r="E201">
            <v>2</v>
          </cell>
          <cell r="F201">
            <v>1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921200</v>
          </cell>
          <cell r="B202" t="str">
            <v>Office Expenses</v>
          </cell>
          <cell r="C202" t="str">
            <v>AGO</v>
          </cell>
          <cell r="D202">
            <v>921</v>
          </cell>
          <cell r="E202">
            <v>690806</v>
          </cell>
          <cell r="F202">
            <v>66206</v>
          </cell>
          <cell r="G202">
            <v>59479</v>
          </cell>
          <cell r="H202">
            <v>31947</v>
          </cell>
          <cell r="I202">
            <v>81307</v>
          </cell>
          <cell r="J202">
            <v>17656</v>
          </cell>
          <cell r="K202">
            <v>26866</v>
          </cell>
          <cell r="L202">
            <v>82522</v>
          </cell>
          <cell r="M202">
            <v>60707</v>
          </cell>
          <cell r="N202">
            <v>59836</v>
          </cell>
          <cell r="O202">
            <v>81106</v>
          </cell>
          <cell r="P202">
            <v>61713</v>
          </cell>
          <cell r="Q202">
            <v>61461</v>
          </cell>
        </row>
        <row r="203">
          <cell r="A203">
            <v>921300</v>
          </cell>
          <cell r="B203" t="str">
            <v>Telephone And Telegraph Exp</v>
          </cell>
          <cell r="C203" t="str">
            <v>AGO</v>
          </cell>
          <cell r="D203">
            <v>921</v>
          </cell>
          <cell r="E203">
            <v>111</v>
          </cell>
          <cell r="F203">
            <v>51</v>
          </cell>
          <cell r="G203">
            <v>50</v>
          </cell>
          <cell r="H203">
            <v>1</v>
          </cell>
          <cell r="I203">
            <v>1</v>
          </cell>
          <cell r="J203">
            <v>7</v>
          </cell>
          <cell r="K203">
            <v>1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921400</v>
          </cell>
          <cell r="B204" t="str">
            <v>Computer Services Expenses</v>
          </cell>
          <cell r="C204" t="str">
            <v>AGO</v>
          </cell>
          <cell r="D204">
            <v>921</v>
          </cell>
          <cell r="E204">
            <v>107018</v>
          </cell>
          <cell r="F204">
            <v>-12643</v>
          </cell>
          <cell r="G204">
            <v>34574</v>
          </cell>
          <cell r="H204">
            <v>9634</v>
          </cell>
          <cell r="I204">
            <v>3999</v>
          </cell>
          <cell r="J204">
            <v>9987</v>
          </cell>
          <cell r="K204">
            <v>5363</v>
          </cell>
          <cell r="L204">
            <v>25817</v>
          </cell>
          <cell r="M204">
            <v>4935</v>
          </cell>
          <cell r="N204">
            <v>6069</v>
          </cell>
          <cell r="O204">
            <v>4888</v>
          </cell>
          <cell r="P204">
            <v>9060</v>
          </cell>
          <cell r="Q204">
            <v>5335</v>
          </cell>
        </row>
        <row r="205">
          <cell r="A205">
            <v>921540</v>
          </cell>
          <cell r="B205" t="str">
            <v>Computer Rent (Go Only)</v>
          </cell>
          <cell r="C205" t="str">
            <v>AGO</v>
          </cell>
          <cell r="D205">
            <v>921</v>
          </cell>
          <cell r="E205">
            <v>66296</v>
          </cell>
          <cell r="F205">
            <v>5085</v>
          </cell>
          <cell r="G205">
            <v>38675</v>
          </cell>
          <cell r="H205">
            <v>-17472</v>
          </cell>
          <cell r="I205">
            <v>10865</v>
          </cell>
          <cell r="J205">
            <v>12816</v>
          </cell>
          <cell r="K205">
            <v>12756</v>
          </cell>
          <cell r="L205">
            <v>2088</v>
          </cell>
          <cell r="M205">
            <v>296</v>
          </cell>
          <cell r="N205">
            <v>297</v>
          </cell>
          <cell r="O205">
            <v>298</v>
          </cell>
          <cell r="P205">
            <v>296</v>
          </cell>
          <cell r="Q205">
            <v>296</v>
          </cell>
        </row>
        <row r="206">
          <cell r="A206">
            <v>921600</v>
          </cell>
          <cell r="B206" t="str">
            <v>Other</v>
          </cell>
          <cell r="C206" t="str">
            <v>AGO</v>
          </cell>
          <cell r="D206">
            <v>921</v>
          </cell>
          <cell r="E206">
            <v>656</v>
          </cell>
          <cell r="F206">
            <v>59</v>
          </cell>
          <cell r="G206">
            <v>20</v>
          </cell>
          <cell r="H206">
            <v>33</v>
          </cell>
          <cell r="I206">
            <v>99</v>
          </cell>
          <cell r="J206">
            <v>56</v>
          </cell>
          <cell r="K206">
            <v>35</v>
          </cell>
          <cell r="L206">
            <v>59</v>
          </cell>
          <cell r="M206">
            <v>59</v>
          </cell>
          <cell r="N206">
            <v>59</v>
          </cell>
          <cell r="O206">
            <v>59</v>
          </cell>
          <cell r="P206">
            <v>59</v>
          </cell>
          <cell r="Q206">
            <v>59</v>
          </cell>
        </row>
        <row r="207">
          <cell r="A207">
            <v>921980</v>
          </cell>
          <cell r="B207" t="str">
            <v>Office Supplies &amp; Expenses</v>
          </cell>
          <cell r="C207" t="str">
            <v>AGO</v>
          </cell>
          <cell r="D207">
            <v>921</v>
          </cell>
          <cell r="E207">
            <v>1489078</v>
          </cell>
          <cell r="F207">
            <v>156713</v>
          </cell>
          <cell r="G207">
            <v>150135</v>
          </cell>
          <cell r="H207">
            <v>110764</v>
          </cell>
          <cell r="I207">
            <v>124927</v>
          </cell>
          <cell r="J207">
            <v>118727</v>
          </cell>
          <cell r="K207">
            <v>110926</v>
          </cell>
          <cell r="L207">
            <v>119548</v>
          </cell>
          <cell r="M207">
            <v>119660</v>
          </cell>
          <cell r="N207">
            <v>119122</v>
          </cell>
          <cell r="O207">
            <v>119565</v>
          </cell>
          <cell r="P207">
            <v>119459</v>
          </cell>
          <cell r="Q207">
            <v>119532</v>
          </cell>
        </row>
        <row r="208">
          <cell r="A208">
            <v>922000</v>
          </cell>
          <cell r="B208" t="str">
            <v>Admin Expense Transfer</v>
          </cell>
          <cell r="C208" t="str">
            <v>AGO</v>
          </cell>
          <cell r="D208">
            <v>922</v>
          </cell>
          <cell r="E208">
            <v>6</v>
          </cell>
          <cell r="F208">
            <v>1</v>
          </cell>
          <cell r="G208">
            <v>1</v>
          </cell>
          <cell r="H208">
            <v>1</v>
          </cell>
          <cell r="I208">
            <v>1</v>
          </cell>
          <cell r="J208">
            <v>1</v>
          </cell>
          <cell r="K208">
            <v>1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923000</v>
          </cell>
          <cell r="B209" t="str">
            <v>Outside Services Employed</v>
          </cell>
          <cell r="C209" t="str">
            <v>AGO</v>
          </cell>
          <cell r="D209">
            <v>923</v>
          </cell>
          <cell r="E209">
            <v>1137976</v>
          </cell>
          <cell r="F209">
            <v>230479</v>
          </cell>
          <cell r="G209">
            <v>29904</v>
          </cell>
          <cell r="H209">
            <v>109275</v>
          </cell>
          <cell r="I209">
            <v>84695</v>
          </cell>
          <cell r="J209">
            <v>87825</v>
          </cell>
          <cell r="K209">
            <v>123435</v>
          </cell>
          <cell r="L209">
            <v>91789</v>
          </cell>
          <cell r="M209">
            <v>71592</v>
          </cell>
          <cell r="N209">
            <v>65326</v>
          </cell>
          <cell r="O209">
            <v>103151</v>
          </cell>
          <cell r="P209">
            <v>72875</v>
          </cell>
          <cell r="Q209">
            <v>67630</v>
          </cell>
        </row>
        <row r="210">
          <cell r="A210">
            <v>923980</v>
          </cell>
          <cell r="B210" t="str">
            <v>Outside Services Employee &amp;</v>
          </cell>
          <cell r="C210" t="str">
            <v>AGO</v>
          </cell>
          <cell r="D210">
            <v>923</v>
          </cell>
          <cell r="E210">
            <v>-47130</v>
          </cell>
          <cell r="F210">
            <v>-17765</v>
          </cell>
          <cell r="G210">
            <v>-3706</v>
          </cell>
          <cell r="H210">
            <v>-11187</v>
          </cell>
          <cell r="I210">
            <v>205</v>
          </cell>
          <cell r="J210">
            <v>-8726</v>
          </cell>
          <cell r="K210">
            <v>-6426</v>
          </cell>
          <cell r="L210">
            <v>73</v>
          </cell>
          <cell r="M210">
            <v>110</v>
          </cell>
          <cell r="N210">
            <v>73</v>
          </cell>
          <cell r="O210">
            <v>73</v>
          </cell>
          <cell r="P210">
            <v>73</v>
          </cell>
          <cell r="Q210">
            <v>73</v>
          </cell>
        </row>
        <row r="211">
          <cell r="A211">
            <v>924000</v>
          </cell>
          <cell r="B211" t="str">
            <v>Property Insurance</v>
          </cell>
          <cell r="C211" t="str">
            <v>AGO</v>
          </cell>
          <cell r="D211">
            <v>924</v>
          </cell>
          <cell r="E211">
            <v>2256</v>
          </cell>
          <cell r="F211">
            <v>-405</v>
          </cell>
          <cell r="G211">
            <v>268</v>
          </cell>
          <cell r="H211">
            <v>268</v>
          </cell>
          <cell r="I211">
            <v>-445</v>
          </cell>
          <cell r="J211">
            <v>268</v>
          </cell>
          <cell r="K211">
            <v>268</v>
          </cell>
          <cell r="L211">
            <v>20</v>
          </cell>
          <cell r="M211">
            <v>1934</v>
          </cell>
          <cell r="N211">
            <v>20</v>
          </cell>
          <cell r="O211">
            <v>20</v>
          </cell>
          <cell r="P211">
            <v>20</v>
          </cell>
          <cell r="Q211">
            <v>20</v>
          </cell>
        </row>
        <row r="212">
          <cell r="A212">
            <v>924050</v>
          </cell>
          <cell r="B212" t="str">
            <v>Inter-Co Prop Ins Exp</v>
          </cell>
          <cell r="C212" t="str">
            <v>AGO</v>
          </cell>
          <cell r="D212">
            <v>924</v>
          </cell>
          <cell r="E212">
            <v>226799</v>
          </cell>
          <cell r="F212">
            <v>19792</v>
          </cell>
          <cell r="G212">
            <v>18101</v>
          </cell>
          <cell r="H212">
            <v>18101</v>
          </cell>
          <cell r="I212">
            <v>18101</v>
          </cell>
          <cell r="J212">
            <v>18101</v>
          </cell>
          <cell r="K212">
            <v>18101</v>
          </cell>
          <cell r="L212">
            <v>19417</v>
          </cell>
          <cell r="M212">
            <v>19417</v>
          </cell>
          <cell r="N212">
            <v>19417</v>
          </cell>
          <cell r="O212">
            <v>19417</v>
          </cell>
          <cell r="P212">
            <v>19417</v>
          </cell>
          <cell r="Q212">
            <v>19417</v>
          </cell>
        </row>
        <row r="213">
          <cell r="A213">
            <v>924980</v>
          </cell>
          <cell r="B213" t="str">
            <v>Property Insurance For Corp.</v>
          </cell>
          <cell r="C213" t="str">
            <v>AGO</v>
          </cell>
          <cell r="D213">
            <v>924</v>
          </cell>
          <cell r="E213">
            <v>151473</v>
          </cell>
          <cell r="F213">
            <v>12793</v>
          </cell>
          <cell r="G213">
            <v>12370</v>
          </cell>
          <cell r="H213">
            <v>12370</v>
          </cell>
          <cell r="I213">
            <v>12370</v>
          </cell>
          <cell r="J213">
            <v>12370</v>
          </cell>
          <cell r="K213">
            <v>12370</v>
          </cell>
          <cell r="L213">
            <v>12805</v>
          </cell>
          <cell r="M213">
            <v>12805</v>
          </cell>
          <cell r="N213">
            <v>12805</v>
          </cell>
          <cell r="O213">
            <v>12805</v>
          </cell>
          <cell r="P213">
            <v>12805</v>
          </cell>
          <cell r="Q213">
            <v>12805</v>
          </cell>
        </row>
        <row r="214">
          <cell r="A214">
            <v>925000</v>
          </cell>
          <cell r="B214" t="str">
            <v>Injuries &amp; Damages</v>
          </cell>
          <cell r="C214" t="str">
            <v>AGO</v>
          </cell>
          <cell r="D214">
            <v>925</v>
          </cell>
          <cell r="E214">
            <v>500172</v>
          </cell>
          <cell r="F214">
            <v>77148</v>
          </cell>
          <cell r="G214">
            <v>34714</v>
          </cell>
          <cell r="H214">
            <v>37577</v>
          </cell>
          <cell r="I214">
            <v>40350</v>
          </cell>
          <cell r="J214">
            <v>37069</v>
          </cell>
          <cell r="K214">
            <v>29294</v>
          </cell>
          <cell r="L214">
            <v>40670</v>
          </cell>
          <cell r="M214">
            <v>40670</v>
          </cell>
          <cell r="N214">
            <v>40670</v>
          </cell>
          <cell r="O214">
            <v>40670</v>
          </cell>
          <cell r="P214">
            <v>40670</v>
          </cell>
          <cell r="Q214">
            <v>40670</v>
          </cell>
        </row>
        <row r="215">
          <cell r="A215">
            <v>925050</v>
          </cell>
          <cell r="B215" t="str">
            <v>Intercompany Non-Prop Ins Exp</v>
          </cell>
          <cell r="C215" t="str">
            <v>AGO</v>
          </cell>
          <cell r="D215">
            <v>925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925051</v>
          </cell>
          <cell r="B216" t="str">
            <v>INTER-CO GEN LIAB EXP</v>
          </cell>
          <cell r="C216" t="str">
            <v>AGO</v>
          </cell>
          <cell r="D216">
            <v>925</v>
          </cell>
          <cell r="E216">
            <v>234370</v>
          </cell>
          <cell r="F216">
            <v>21125</v>
          </cell>
          <cell r="G216">
            <v>19249</v>
          </cell>
          <cell r="H216">
            <v>19249</v>
          </cell>
          <cell r="I216">
            <v>19249</v>
          </cell>
          <cell r="J216">
            <v>19249</v>
          </cell>
          <cell r="K216">
            <v>19249</v>
          </cell>
          <cell r="L216">
            <v>19500</v>
          </cell>
          <cell r="M216">
            <v>19500</v>
          </cell>
          <cell r="N216">
            <v>19500</v>
          </cell>
          <cell r="O216">
            <v>19500</v>
          </cell>
          <cell r="P216">
            <v>19500</v>
          </cell>
          <cell r="Q216">
            <v>19500</v>
          </cell>
        </row>
        <row r="217">
          <cell r="A217">
            <v>925100</v>
          </cell>
          <cell r="B217" t="str">
            <v>Accrued Inj and Damages</v>
          </cell>
          <cell r="C217" t="str">
            <v>AGO</v>
          </cell>
          <cell r="D217">
            <v>925</v>
          </cell>
          <cell r="E217">
            <v>3594</v>
          </cell>
          <cell r="J217">
            <v>0</v>
          </cell>
          <cell r="K217">
            <v>0</v>
          </cell>
          <cell r="L217">
            <v>599</v>
          </cell>
          <cell r="M217">
            <v>599</v>
          </cell>
          <cell r="N217">
            <v>599</v>
          </cell>
          <cell r="O217">
            <v>599</v>
          </cell>
          <cell r="P217">
            <v>599</v>
          </cell>
          <cell r="Q217">
            <v>599</v>
          </cell>
        </row>
        <row r="218">
          <cell r="A218">
            <v>925200</v>
          </cell>
          <cell r="B218" t="str">
            <v>Injuries And Damages-Other</v>
          </cell>
          <cell r="C218" t="str">
            <v>AGO</v>
          </cell>
          <cell r="D218">
            <v>925</v>
          </cell>
          <cell r="E218">
            <v>7574</v>
          </cell>
          <cell r="F218">
            <v>601</v>
          </cell>
          <cell r="G218">
            <v>646</v>
          </cell>
          <cell r="H218">
            <v>685</v>
          </cell>
          <cell r="I218">
            <v>522</v>
          </cell>
          <cell r="J218">
            <v>499</v>
          </cell>
          <cell r="K218">
            <v>421</v>
          </cell>
          <cell r="L218">
            <v>700</v>
          </cell>
          <cell r="M218">
            <v>700</v>
          </cell>
          <cell r="N218">
            <v>700</v>
          </cell>
          <cell r="O218">
            <v>700</v>
          </cell>
          <cell r="P218">
            <v>700</v>
          </cell>
          <cell r="Q218">
            <v>700</v>
          </cell>
        </row>
        <row r="219">
          <cell r="A219">
            <v>925980</v>
          </cell>
          <cell r="B219" t="str">
            <v>Injuries And Damages For Corp.</v>
          </cell>
          <cell r="C219" t="str">
            <v>AGO</v>
          </cell>
          <cell r="D219">
            <v>925</v>
          </cell>
          <cell r="E219">
            <v>12175</v>
          </cell>
          <cell r="F219">
            <v>1057</v>
          </cell>
          <cell r="G219">
            <v>1284</v>
          </cell>
          <cell r="H219">
            <v>1284</v>
          </cell>
          <cell r="I219">
            <v>1284</v>
          </cell>
          <cell r="J219">
            <v>1284</v>
          </cell>
          <cell r="K219">
            <v>1284</v>
          </cell>
          <cell r="L219">
            <v>783</v>
          </cell>
          <cell r="M219">
            <v>783</v>
          </cell>
          <cell r="N219">
            <v>783</v>
          </cell>
          <cell r="O219">
            <v>783</v>
          </cell>
          <cell r="P219">
            <v>783</v>
          </cell>
          <cell r="Q219">
            <v>783</v>
          </cell>
        </row>
        <row r="220">
          <cell r="A220">
            <v>926000</v>
          </cell>
          <cell r="B220" t="str">
            <v>EMPL PENSIONS AND BENEFITS</v>
          </cell>
          <cell r="C220" t="str">
            <v>AGO</v>
          </cell>
          <cell r="D220">
            <v>926</v>
          </cell>
          <cell r="E220">
            <v>4091202</v>
          </cell>
          <cell r="F220">
            <v>474788</v>
          </cell>
          <cell r="G220">
            <v>374291</v>
          </cell>
          <cell r="H220">
            <v>355204</v>
          </cell>
          <cell r="I220">
            <v>225473</v>
          </cell>
          <cell r="J220">
            <v>289801</v>
          </cell>
          <cell r="K220">
            <v>293709</v>
          </cell>
          <cell r="L220">
            <v>426445</v>
          </cell>
          <cell r="M220">
            <v>344036</v>
          </cell>
          <cell r="N220">
            <v>343915</v>
          </cell>
          <cell r="O220">
            <v>278112</v>
          </cell>
          <cell r="P220">
            <v>342132</v>
          </cell>
          <cell r="Q220">
            <v>343296</v>
          </cell>
        </row>
        <row r="221">
          <cell r="A221">
            <v>926430</v>
          </cell>
          <cell r="B221" t="str">
            <v>Employees'Recreation Expense</v>
          </cell>
          <cell r="C221" t="str">
            <v>AGO</v>
          </cell>
          <cell r="D221">
            <v>926</v>
          </cell>
          <cell r="E221">
            <v>861</v>
          </cell>
          <cell r="F221">
            <v>8</v>
          </cell>
          <cell r="G221">
            <v>1</v>
          </cell>
          <cell r="H221">
            <v>2</v>
          </cell>
          <cell r="I221">
            <v>0</v>
          </cell>
          <cell r="J221">
            <v>1</v>
          </cell>
          <cell r="K221">
            <v>3</v>
          </cell>
          <cell r="L221">
            <v>141</v>
          </cell>
          <cell r="M221">
            <v>141</v>
          </cell>
          <cell r="N221">
            <v>141</v>
          </cell>
          <cell r="O221">
            <v>141</v>
          </cell>
          <cell r="P221">
            <v>141</v>
          </cell>
          <cell r="Q221">
            <v>141</v>
          </cell>
        </row>
        <row r="222">
          <cell r="A222">
            <v>926490</v>
          </cell>
          <cell r="B222" t="str">
            <v>Other Employee Benefits</v>
          </cell>
          <cell r="C222" t="str">
            <v>AGO</v>
          </cell>
          <cell r="D222">
            <v>926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926600</v>
          </cell>
          <cell r="B223" t="str">
            <v>Employee Benefits-Transferred</v>
          </cell>
          <cell r="C223" t="str">
            <v>AGO</v>
          </cell>
          <cell r="D223">
            <v>926</v>
          </cell>
          <cell r="E223">
            <v>2216916</v>
          </cell>
          <cell r="F223">
            <v>-123881</v>
          </cell>
          <cell r="G223">
            <v>254395</v>
          </cell>
          <cell r="H223">
            <v>233644</v>
          </cell>
          <cell r="I223">
            <v>11093</v>
          </cell>
          <cell r="J223">
            <v>219553</v>
          </cell>
          <cell r="K223">
            <v>232683</v>
          </cell>
          <cell r="L223">
            <v>238582</v>
          </cell>
          <cell r="M223">
            <v>224764</v>
          </cell>
          <cell r="N223">
            <v>282027</v>
          </cell>
          <cell r="O223">
            <v>212409</v>
          </cell>
          <cell r="P223">
            <v>214049</v>
          </cell>
          <cell r="Q223">
            <v>217598</v>
          </cell>
        </row>
        <row r="224">
          <cell r="A224">
            <v>926999</v>
          </cell>
          <cell r="B224" t="str">
            <v>Non Serv Pension (ASU 2017-07)</v>
          </cell>
          <cell r="C224" t="str">
            <v>AGO</v>
          </cell>
          <cell r="D224">
            <v>926</v>
          </cell>
          <cell r="E224">
            <v>-1016750</v>
          </cell>
          <cell r="F224">
            <v>-68081</v>
          </cell>
          <cell r="G224">
            <v>-63226</v>
          </cell>
          <cell r="H224">
            <v>-118964</v>
          </cell>
          <cell r="I224">
            <v>-91095</v>
          </cell>
          <cell r="J224">
            <v>-91095</v>
          </cell>
          <cell r="K224">
            <v>-91095</v>
          </cell>
          <cell r="L224">
            <v>-82199</v>
          </cell>
          <cell r="M224">
            <v>-82199</v>
          </cell>
          <cell r="N224">
            <v>-82199</v>
          </cell>
          <cell r="O224">
            <v>-82199</v>
          </cell>
          <cell r="P224">
            <v>-82199</v>
          </cell>
          <cell r="Q224">
            <v>-82199</v>
          </cell>
        </row>
        <row r="225">
          <cell r="A225">
            <v>928000</v>
          </cell>
          <cell r="B225" t="str">
            <v>Regulatory Expenses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928006</v>
          </cell>
          <cell r="B226" t="str">
            <v>State Reg Comm Proceeding</v>
          </cell>
          <cell r="C226" t="str">
            <v>AGO</v>
          </cell>
          <cell r="D226">
            <v>928</v>
          </cell>
          <cell r="E226">
            <v>813468</v>
          </cell>
          <cell r="F226">
            <v>66775</v>
          </cell>
          <cell r="G226">
            <v>66775</v>
          </cell>
          <cell r="H226">
            <v>66775</v>
          </cell>
          <cell r="I226">
            <v>66775</v>
          </cell>
          <cell r="J226">
            <v>66775</v>
          </cell>
          <cell r="K226">
            <v>66775</v>
          </cell>
          <cell r="L226">
            <v>68803</v>
          </cell>
          <cell r="M226">
            <v>68803</v>
          </cell>
          <cell r="N226">
            <v>68803</v>
          </cell>
          <cell r="O226">
            <v>68803</v>
          </cell>
          <cell r="P226">
            <v>68803</v>
          </cell>
          <cell r="Q226">
            <v>68803</v>
          </cell>
        </row>
        <row r="227">
          <cell r="A227">
            <v>928030</v>
          </cell>
          <cell r="B227" t="str">
            <v>Professional Fees Consultant</v>
          </cell>
          <cell r="C227" t="str">
            <v>AGO</v>
          </cell>
          <cell r="D227">
            <v>928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928053</v>
          </cell>
          <cell r="B228" t="str">
            <v>Travel Expense</v>
          </cell>
          <cell r="C228" t="str">
            <v>AGO</v>
          </cell>
          <cell r="D228">
            <v>928</v>
          </cell>
          <cell r="E228">
            <v>-74</v>
          </cell>
          <cell r="F228">
            <v>-76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929000</v>
          </cell>
          <cell r="B229" t="str">
            <v>Duplicate Chrgs-Enrgy To Exp</v>
          </cell>
          <cell r="C229" t="str">
            <v>AGO</v>
          </cell>
          <cell r="D229">
            <v>929</v>
          </cell>
          <cell r="E229">
            <v>-28517</v>
          </cell>
          <cell r="F229">
            <v>-4836</v>
          </cell>
          <cell r="G229">
            <v>-3730</v>
          </cell>
          <cell r="H229">
            <v>-5517</v>
          </cell>
          <cell r="I229">
            <v>-5424</v>
          </cell>
          <cell r="J229">
            <v>-5320</v>
          </cell>
          <cell r="K229">
            <v>-3690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929500</v>
          </cell>
          <cell r="B230" t="str">
            <v>Admin Exp Transf</v>
          </cell>
          <cell r="C230" t="str">
            <v>AGO</v>
          </cell>
          <cell r="D230">
            <v>929</v>
          </cell>
          <cell r="E230">
            <v>-870496</v>
          </cell>
          <cell r="F230">
            <v>-79117</v>
          </cell>
          <cell r="G230">
            <v>-52074</v>
          </cell>
          <cell r="H230">
            <v>-54249</v>
          </cell>
          <cell r="I230">
            <v>-66369</v>
          </cell>
          <cell r="J230">
            <v>-38966</v>
          </cell>
          <cell r="K230">
            <v>-35181</v>
          </cell>
          <cell r="L230">
            <v>-91177</v>
          </cell>
          <cell r="M230">
            <v>-97703</v>
          </cell>
          <cell r="N230">
            <v>-97415</v>
          </cell>
          <cell r="O230">
            <v>-87109</v>
          </cell>
          <cell r="P230">
            <v>-99786</v>
          </cell>
          <cell r="Q230">
            <v>-71350</v>
          </cell>
        </row>
        <row r="231">
          <cell r="A231">
            <v>930150</v>
          </cell>
          <cell r="B231" t="str">
            <v>Miscellaneous Advertising Exp</v>
          </cell>
          <cell r="C231" t="str">
            <v>AGO</v>
          </cell>
          <cell r="D231">
            <v>930</v>
          </cell>
          <cell r="E231">
            <v>31938</v>
          </cell>
          <cell r="F231">
            <v>15188</v>
          </cell>
          <cell r="G231">
            <v>-3225</v>
          </cell>
          <cell r="H231">
            <v>607</v>
          </cell>
          <cell r="I231">
            <v>13088</v>
          </cell>
          <cell r="J231">
            <v>2989</v>
          </cell>
          <cell r="K231">
            <v>4061</v>
          </cell>
          <cell r="L231">
            <v>133</v>
          </cell>
          <cell r="M231">
            <v>-259</v>
          </cell>
          <cell r="N231">
            <v>-259</v>
          </cell>
          <cell r="O231">
            <v>133</v>
          </cell>
          <cell r="P231">
            <v>-259</v>
          </cell>
          <cell r="Q231">
            <v>-259</v>
          </cell>
        </row>
        <row r="232">
          <cell r="A232">
            <v>930200</v>
          </cell>
          <cell r="B232" t="str">
            <v>Misc General Expenses</v>
          </cell>
          <cell r="C232" t="str">
            <v>AGO</v>
          </cell>
          <cell r="D232">
            <v>930</v>
          </cell>
          <cell r="E232">
            <v>816326</v>
          </cell>
          <cell r="F232">
            <v>41340</v>
          </cell>
          <cell r="G232">
            <v>54696</v>
          </cell>
          <cell r="H232">
            <v>78368</v>
          </cell>
          <cell r="I232">
            <v>67757</v>
          </cell>
          <cell r="J232">
            <v>62936</v>
          </cell>
          <cell r="K232">
            <v>66890</v>
          </cell>
          <cell r="L232">
            <v>73560</v>
          </cell>
          <cell r="M232">
            <v>72737</v>
          </cell>
          <cell r="N232">
            <v>76695</v>
          </cell>
          <cell r="O232">
            <v>73433</v>
          </cell>
          <cell r="P232">
            <v>74227</v>
          </cell>
          <cell r="Q232">
            <v>73687</v>
          </cell>
        </row>
        <row r="233">
          <cell r="A233">
            <v>930210</v>
          </cell>
          <cell r="B233" t="str">
            <v>Industry Association Dues</v>
          </cell>
          <cell r="C233" t="str">
            <v>AGO</v>
          </cell>
          <cell r="D233">
            <v>930</v>
          </cell>
          <cell r="E233">
            <v>36489</v>
          </cell>
          <cell r="F233">
            <v>0</v>
          </cell>
          <cell r="G233">
            <v>36489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930220</v>
          </cell>
          <cell r="B234" t="str">
            <v>Exp of Servicing Securities</v>
          </cell>
          <cell r="C234" t="str">
            <v>AGO</v>
          </cell>
          <cell r="D234">
            <v>930</v>
          </cell>
          <cell r="E234">
            <v>23169</v>
          </cell>
          <cell r="F234">
            <v>0</v>
          </cell>
          <cell r="G234">
            <v>-108</v>
          </cell>
          <cell r="H234">
            <v>-51</v>
          </cell>
          <cell r="I234">
            <v>11943</v>
          </cell>
          <cell r="J234">
            <v>0</v>
          </cell>
          <cell r="K234">
            <v>11385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930230</v>
          </cell>
          <cell r="B235" t="str">
            <v>Dues To Various Organizations</v>
          </cell>
          <cell r="C235" t="str">
            <v>AGO</v>
          </cell>
          <cell r="D235">
            <v>930</v>
          </cell>
          <cell r="E235">
            <v>25487</v>
          </cell>
          <cell r="F235">
            <v>78</v>
          </cell>
          <cell r="G235">
            <v>2784</v>
          </cell>
          <cell r="H235">
            <v>285</v>
          </cell>
          <cell r="I235">
            <v>8200</v>
          </cell>
          <cell r="J235">
            <v>2220</v>
          </cell>
          <cell r="K235">
            <v>168</v>
          </cell>
          <cell r="L235">
            <v>714</v>
          </cell>
          <cell r="M235">
            <v>1341</v>
          </cell>
          <cell r="N235">
            <v>2108</v>
          </cell>
          <cell r="O235">
            <v>825</v>
          </cell>
          <cell r="P235">
            <v>5472</v>
          </cell>
          <cell r="Q235">
            <v>1292</v>
          </cell>
        </row>
        <row r="236">
          <cell r="A236">
            <v>930240</v>
          </cell>
          <cell r="B236" t="str">
            <v>Director'S Expenses</v>
          </cell>
          <cell r="C236" t="str">
            <v>AGO</v>
          </cell>
          <cell r="D236">
            <v>930</v>
          </cell>
          <cell r="E236">
            <v>57359</v>
          </cell>
          <cell r="F236">
            <v>7073</v>
          </cell>
          <cell r="G236">
            <v>6371</v>
          </cell>
          <cell r="H236">
            <v>-1113</v>
          </cell>
          <cell r="I236">
            <v>392</v>
          </cell>
          <cell r="J236">
            <v>6026</v>
          </cell>
          <cell r="K236">
            <v>23622</v>
          </cell>
          <cell r="L236">
            <v>2498</v>
          </cell>
          <cell r="M236">
            <v>2498</v>
          </cell>
          <cell r="N236">
            <v>2498</v>
          </cell>
          <cell r="O236">
            <v>2498</v>
          </cell>
          <cell r="P236">
            <v>2498</v>
          </cell>
          <cell r="Q236">
            <v>2498</v>
          </cell>
        </row>
        <row r="237">
          <cell r="A237">
            <v>930250</v>
          </cell>
          <cell r="B237" t="str">
            <v>Buy\Sell Transf Employee Homes</v>
          </cell>
          <cell r="C237" t="str">
            <v>AGO</v>
          </cell>
          <cell r="D237">
            <v>930</v>
          </cell>
          <cell r="E237">
            <v>5181</v>
          </cell>
          <cell r="F237">
            <v>1253</v>
          </cell>
          <cell r="G237">
            <v>-412</v>
          </cell>
          <cell r="H237">
            <v>439</v>
          </cell>
          <cell r="I237">
            <v>376</v>
          </cell>
          <cell r="J237">
            <v>628</v>
          </cell>
          <cell r="K237">
            <v>2039</v>
          </cell>
          <cell r="L237">
            <v>143</v>
          </cell>
          <cell r="M237">
            <v>143</v>
          </cell>
          <cell r="N237">
            <v>143</v>
          </cell>
          <cell r="O237">
            <v>143</v>
          </cell>
          <cell r="P237">
            <v>143</v>
          </cell>
          <cell r="Q237">
            <v>143</v>
          </cell>
        </row>
        <row r="238">
          <cell r="A238">
            <v>930600</v>
          </cell>
          <cell r="B238" t="str">
            <v>Leased Circuit Charges - Other</v>
          </cell>
          <cell r="C238" t="str">
            <v>AGO</v>
          </cell>
          <cell r="D238">
            <v>930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930700</v>
          </cell>
          <cell r="B239" t="str">
            <v>Research &amp; Development</v>
          </cell>
          <cell r="C239" t="str">
            <v>AGO</v>
          </cell>
          <cell r="D239">
            <v>930</v>
          </cell>
          <cell r="E239">
            <v>3031</v>
          </cell>
          <cell r="F239">
            <v>389</v>
          </cell>
          <cell r="G239">
            <v>1249</v>
          </cell>
          <cell r="H239">
            <v>143</v>
          </cell>
          <cell r="I239">
            <v>309</v>
          </cell>
          <cell r="J239">
            <v>407</v>
          </cell>
          <cell r="K239">
            <v>28</v>
          </cell>
          <cell r="L239">
            <v>0</v>
          </cell>
          <cell r="M239">
            <v>253</v>
          </cell>
          <cell r="N239">
            <v>0</v>
          </cell>
          <cell r="O239">
            <v>0</v>
          </cell>
          <cell r="P239">
            <v>253</v>
          </cell>
          <cell r="Q239">
            <v>0</v>
          </cell>
        </row>
        <row r="240">
          <cell r="A240">
            <v>930940</v>
          </cell>
          <cell r="B240" t="str">
            <v>General Expenses</v>
          </cell>
          <cell r="C240" t="str">
            <v>AGO</v>
          </cell>
          <cell r="D240">
            <v>930</v>
          </cell>
          <cell r="E240">
            <v>694</v>
          </cell>
          <cell r="F240">
            <v>223</v>
          </cell>
          <cell r="G240">
            <v>86</v>
          </cell>
          <cell r="H240">
            <v>134</v>
          </cell>
          <cell r="I240">
            <v>119</v>
          </cell>
          <cell r="J240">
            <v>101</v>
          </cell>
          <cell r="K240">
            <v>31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>
            <v>931001</v>
          </cell>
          <cell r="B241" t="str">
            <v>Rents-A&amp;G</v>
          </cell>
          <cell r="C241" t="str">
            <v>AGO</v>
          </cell>
          <cell r="D241">
            <v>931</v>
          </cell>
          <cell r="E241">
            <v>85045</v>
          </cell>
          <cell r="F241">
            <v>8621</v>
          </cell>
          <cell r="G241">
            <v>7724</v>
          </cell>
          <cell r="H241">
            <v>9783</v>
          </cell>
          <cell r="I241">
            <v>8216</v>
          </cell>
          <cell r="J241">
            <v>9513</v>
          </cell>
          <cell r="K241">
            <v>5469</v>
          </cell>
          <cell r="L241">
            <v>5999</v>
          </cell>
          <cell r="M241">
            <v>5971</v>
          </cell>
          <cell r="N241">
            <v>5936</v>
          </cell>
          <cell r="O241">
            <v>5937</v>
          </cell>
          <cell r="P241">
            <v>5938</v>
          </cell>
          <cell r="Q241">
            <v>5938</v>
          </cell>
        </row>
        <row r="242">
          <cell r="A242">
            <v>931003</v>
          </cell>
          <cell r="B242" t="str">
            <v>Lease Amortization Expense</v>
          </cell>
          <cell r="C242" t="str">
            <v>AGO</v>
          </cell>
          <cell r="D242">
            <v>931</v>
          </cell>
          <cell r="E242">
            <v>9471</v>
          </cell>
          <cell r="F242">
            <v>0</v>
          </cell>
          <cell r="G242">
            <v>9429</v>
          </cell>
          <cell r="H242">
            <v>9429</v>
          </cell>
          <cell r="I242">
            <v>-9387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931008</v>
          </cell>
          <cell r="B243" t="str">
            <v>A&amp;G Rents-IC</v>
          </cell>
          <cell r="C243" t="str">
            <v>AGO</v>
          </cell>
          <cell r="D243">
            <v>931</v>
          </cell>
          <cell r="E243">
            <v>956963</v>
          </cell>
          <cell r="F243">
            <v>80020</v>
          </cell>
          <cell r="G243">
            <v>84181</v>
          </cell>
          <cell r="H243">
            <v>85130</v>
          </cell>
          <cell r="I243">
            <v>85276</v>
          </cell>
          <cell r="J243">
            <v>87352</v>
          </cell>
          <cell r="K243">
            <v>87242</v>
          </cell>
          <cell r="L243">
            <v>74627</v>
          </cell>
          <cell r="M243">
            <v>74627</v>
          </cell>
          <cell r="N243">
            <v>74627</v>
          </cell>
          <cell r="O243">
            <v>74627</v>
          </cell>
          <cell r="P243">
            <v>74627</v>
          </cell>
          <cell r="Q243">
            <v>74627</v>
          </cell>
        </row>
        <row r="244">
          <cell r="A244">
            <v>935100</v>
          </cell>
          <cell r="B244" t="str">
            <v>Maint General Plant-Elec</v>
          </cell>
          <cell r="C244" t="str">
            <v>AGM</v>
          </cell>
          <cell r="D244">
            <v>935</v>
          </cell>
          <cell r="E244">
            <v>1489</v>
          </cell>
          <cell r="F244">
            <v>1302</v>
          </cell>
          <cell r="G244">
            <v>6</v>
          </cell>
          <cell r="H244">
            <v>12</v>
          </cell>
          <cell r="I244">
            <v>6</v>
          </cell>
          <cell r="J244">
            <v>7</v>
          </cell>
          <cell r="K244">
            <v>18</v>
          </cell>
          <cell r="L244">
            <v>30</v>
          </cell>
          <cell r="M244">
            <v>29</v>
          </cell>
          <cell r="N244">
            <v>30</v>
          </cell>
          <cell r="O244">
            <v>16</v>
          </cell>
          <cell r="P244">
            <v>16</v>
          </cell>
          <cell r="Q244">
            <v>17</v>
          </cell>
        </row>
        <row r="245">
          <cell r="A245">
            <v>935200</v>
          </cell>
          <cell r="B245" t="str">
            <v>Cust Infor &amp; Computer Control</v>
          </cell>
          <cell r="C245" t="str">
            <v>AGM</v>
          </cell>
          <cell r="D245">
            <v>935</v>
          </cell>
          <cell r="E245">
            <v>2032</v>
          </cell>
          <cell r="F245">
            <v>2023</v>
          </cell>
          <cell r="G245">
            <v>1</v>
          </cell>
          <cell r="H245">
            <v>9</v>
          </cell>
          <cell r="I245">
            <v>0</v>
          </cell>
          <cell r="J245">
            <v>0</v>
          </cell>
          <cell r="K245">
            <v>-1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</sheetData>
      <sheetData sheetId="5">
        <row r="1">
          <cell r="A1" t="str">
            <v>Account ID CB</v>
          </cell>
          <cell r="B1" t="str">
            <v>Account Long Descr CB</v>
          </cell>
          <cell r="C1">
            <v>43465</v>
          </cell>
          <cell r="D1">
            <v>43496</v>
          </cell>
          <cell r="E1">
            <v>43524</v>
          </cell>
          <cell r="F1">
            <v>43555</v>
          </cell>
          <cell r="G1">
            <v>43585</v>
          </cell>
          <cell r="H1">
            <v>43616</v>
          </cell>
          <cell r="I1">
            <v>43646</v>
          </cell>
          <cell r="J1">
            <v>43677</v>
          </cell>
          <cell r="K1">
            <v>43708</v>
          </cell>
          <cell r="L1">
            <v>43738</v>
          </cell>
          <cell r="M1">
            <v>43769</v>
          </cell>
          <cell r="N1">
            <v>43799</v>
          </cell>
        </row>
        <row r="2">
          <cell r="A2">
            <v>403002</v>
          </cell>
          <cell r="B2" t="str">
            <v>Depr-Expense</v>
          </cell>
          <cell r="C2">
            <v>4054912</v>
          </cell>
          <cell r="D2">
            <v>3531520</v>
          </cell>
          <cell r="E2">
            <v>3535189</v>
          </cell>
          <cell r="F2">
            <v>3078752</v>
          </cell>
          <cell r="G2">
            <v>3988584</v>
          </cell>
          <cell r="H2">
            <v>3198329</v>
          </cell>
          <cell r="I2">
            <v>3704462</v>
          </cell>
          <cell r="J2">
            <v>3755167</v>
          </cell>
          <cell r="K2">
            <v>3759448</v>
          </cell>
          <cell r="L2">
            <v>3761735</v>
          </cell>
          <cell r="M2">
            <v>3943155</v>
          </cell>
          <cell r="N2">
            <v>3948451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225093</v>
          </cell>
          <cell r="D5">
            <v>225153</v>
          </cell>
          <cell r="E5">
            <v>225225</v>
          </cell>
          <cell r="F5">
            <v>216034</v>
          </cell>
          <cell r="G5">
            <v>210045</v>
          </cell>
          <cell r="H5">
            <v>209521</v>
          </cell>
          <cell r="I5">
            <v>161995</v>
          </cell>
          <cell r="J5">
            <v>162796</v>
          </cell>
          <cell r="K5">
            <v>162111</v>
          </cell>
          <cell r="L5">
            <v>161195</v>
          </cell>
          <cell r="M5">
            <v>153179</v>
          </cell>
          <cell r="N5">
            <v>153179</v>
          </cell>
        </row>
        <row r="6">
          <cell r="A6">
            <v>407115</v>
          </cell>
          <cell r="B6" t="str">
            <v>Meter Amortization</v>
          </cell>
          <cell r="C6">
            <v>95235</v>
          </cell>
          <cell r="D6">
            <v>0</v>
          </cell>
          <cell r="E6">
            <v>0</v>
          </cell>
          <cell r="F6">
            <v>110974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407305</v>
          </cell>
          <cell r="B7" t="str">
            <v>Regulatory Debits</v>
          </cell>
          <cell r="C7">
            <v>487474</v>
          </cell>
          <cell r="D7">
            <v>487474</v>
          </cell>
          <cell r="E7">
            <v>487474</v>
          </cell>
          <cell r="F7">
            <v>487474</v>
          </cell>
          <cell r="G7">
            <v>487474</v>
          </cell>
          <cell r="H7">
            <v>487474</v>
          </cell>
          <cell r="I7">
            <v>419715</v>
          </cell>
          <cell r="J7">
            <v>419715</v>
          </cell>
          <cell r="K7">
            <v>419715</v>
          </cell>
          <cell r="L7">
            <v>419715</v>
          </cell>
          <cell r="M7">
            <v>419715</v>
          </cell>
          <cell r="N7">
            <v>419715</v>
          </cell>
        </row>
        <row r="8">
          <cell r="A8">
            <v>407324</v>
          </cell>
          <cell r="B8" t="str">
            <v>NC &amp; MW Coal As Amort Exp</v>
          </cell>
          <cell r="C8">
            <v>272372</v>
          </cell>
          <cell r="D8">
            <v>440914</v>
          </cell>
          <cell r="E8">
            <v>465523</v>
          </cell>
          <cell r="F8">
            <v>380482</v>
          </cell>
          <cell r="G8">
            <v>353336</v>
          </cell>
          <cell r="H8">
            <v>611094</v>
          </cell>
          <cell r="I8">
            <v>662486</v>
          </cell>
          <cell r="J8">
            <v>662486</v>
          </cell>
          <cell r="K8">
            <v>662486</v>
          </cell>
          <cell r="L8">
            <v>662486</v>
          </cell>
          <cell r="M8">
            <v>662486</v>
          </cell>
          <cell r="N8">
            <v>662486</v>
          </cell>
        </row>
        <row r="9">
          <cell r="A9">
            <v>407354</v>
          </cell>
          <cell r="B9" t="str">
            <v>DSM Deferral - Electric</v>
          </cell>
          <cell r="C9">
            <v>655377</v>
          </cell>
          <cell r="D9">
            <v>859765</v>
          </cell>
          <cell r="E9">
            <v>842490</v>
          </cell>
          <cell r="F9">
            <v>804281</v>
          </cell>
          <cell r="G9">
            <v>652374</v>
          </cell>
          <cell r="H9">
            <v>467784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407407</v>
          </cell>
          <cell r="B10" t="str">
            <v>Carrying Charges</v>
          </cell>
          <cell r="C10">
            <v>-126098</v>
          </cell>
          <cell r="D10">
            <v>-125021</v>
          </cell>
          <cell r="E10">
            <v>-123944</v>
          </cell>
          <cell r="F10">
            <v>-122867</v>
          </cell>
          <cell r="G10">
            <v>-121791</v>
          </cell>
          <cell r="H10">
            <v>-120714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408040</v>
          </cell>
          <cell r="B11" t="str">
            <v>Taxes Property-Allocated</v>
          </cell>
          <cell r="C11">
            <v>3415</v>
          </cell>
          <cell r="D11">
            <v>7548</v>
          </cell>
          <cell r="E11">
            <v>7548</v>
          </cell>
          <cell r="F11">
            <v>7548</v>
          </cell>
          <cell r="G11">
            <v>7548</v>
          </cell>
          <cell r="H11">
            <v>7548</v>
          </cell>
          <cell r="I11">
            <v>7879</v>
          </cell>
          <cell r="J11">
            <v>7879</v>
          </cell>
          <cell r="K11">
            <v>7879</v>
          </cell>
          <cell r="L11">
            <v>7879</v>
          </cell>
          <cell r="M11">
            <v>7879</v>
          </cell>
          <cell r="N11">
            <v>7879</v>
          </cell>
        </row>
        <row r="12">
          <cell r="A12">
            <v>408050</v>
          </cell>
          <cell r="B12" t="str">
            <v>Municipal License-Electric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11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792369</v>
          </cell>
          <cell r="D14">
            <v>481693</v>
          </cell>
          <cell r="E14">
            <v>908083</v>
          </cell>
          <cell r="F14">
            <v>908083</v>
          </cell>
          <cell r="G14">
            <v>908083</v>
          </cell>
          <cell r="H14">
            <v>908117</v>
          </cell>
          <cell r="I14">
            <v>895874</v>
          </cell>
          <cell r="J14">
            <v>895874</v>
          </cell>
          <cell r="K14">
            <v>895874</v>
          </cell>
          <cell r="L14">
            <v>895874</v>
          </cell>
          <cell r="M14">
            <v>895874</v>
          </cell>
          <cell r="N14">
            <v>895874</v>
          </cell>
        </row>
        <row r="15">
          <cell r="A15">
            <v>408150</v>
          </cell>
          <cell r="B15" t="str">
            <v>State Unemployment Tax</v>
          </cell>
          <cell r="C15">
            <v>45</v>
          </cell>
          <cell r="D15">
            <v>4236</v>
          </cell>
          <cell r="E15">
            <v>8499</v>
          </cell>
          <cell r="F15">
            <v>-8189</v>
          </cell>
          <cell r="G15">
            <v>1</v>
          </cell>
          <cell r="H15">
            <v>86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408151</v>
          </cell>
          <cell r="B16" t="str">
            <v>Federal Unemployment Tax</v>
          </cell>
          <cell r="C16">
            <v>676</v>
          </cell>
          <cell r="D16">
            <v>4343</v>
          </cell>
          <cell r="E16">
            <v>-656</v>
          </cell>
          <cell r="F16">
            <v>-1178</v>
          </cell>
          <cell r="G16">
            <v>931</v>
          </cell>
          <cell r="H16">
            <v>1086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408152</v>
          </cell>
          <cell r="B17" t="str">
            <v>Employer FICA Tax</v>
          </cell>
          <cell r="C17">
            <v>80614</v>
          </cell>
          <cell r="D17">
            <v>90965</v>
          </cell>
          <cell r="E17">
            <v>66982</v>
          </cell>
          <cell r="F17">
            <v>117659</v>
          </cell>
          <cell r="G17">
            <v>80931</v>
          </cell>
          <cell r="H17">
            <v>80244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408205</v>
          </cell>
          <cell r="B18" t="str">
            <v>Highway Use Tax</v>
          </cell>
          <cell r="C18">
            <v>0</v>
          </cell>
          <cell r="D18">
            <v>672</v>
          </cell>
          <cell r="E18">
            <v>-664</v>
          </cell>
          <cell r="F18">
            <v>663</v>
          </cell>
          <cell r="G18">
            <v>0</v>
          </cell>
          <cell r="H18">
            <v>-8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1360</v>
          </cell>
          <cell r="D19">
            <v>0</v>
          </cell>
          <cell r="E19">
            <v>2884</v>
          </cell>
          <cell r="F19">
            <v>1442</v>
          </cell>
          <cell r="G19">
            <v>1442</v>
          </cell>
          <cell r="H19">
            <v>1442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408700</v>
          </cell>
          <cell r="B20" t="str">
            <v>Fed Social Security Tax-Elec</v>
          </cell>
          <cell r="C20">
            <v>16500</v>
          </cell>
          <cell r="D20">
            <v>0</v>
          </cell>
          <cell r="E20">
            <v>0</v>
          </cell>
          <cell r="F20">
            <v>-15200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C21">
            <v>0</v>
          </cell>
          <cell r="D21">
            <v>0</v>
          </cell>
          <cell r="E21">
            <v>0</v>
          </cell>
          <cell r="F21">
            <v>4</v>
          </cell>
          <cell r="G21">
            <v>3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408820</v>
          </cell>
          <cell r="B22" t="str">
            <v>Misc Nonutility Tax</v>
          </cell>
          <cell r="C22">
            <v>-63</v>
          </cell>
          <cell r="D22">
            <v>-112</v>
          </cell>
          <cell r="E22">
            <v>-113</v>
          </cell>
          <cell r="F22">
            <v>-125</v>
          </cell>
          <cell r="G22">
            <v>-144</v>
          </cell>
          <cell r="H22">
            <v>-106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0</v>
          </cell>
          <cell r="D23">
            <v>38</v>
          </cell>
          <cell r="E23">
            <v>-1893</v>
          </cell>
          <cell r="F23">
            <v>38</v>
          </cell>
          <cell r="G23">
            <v>0</v>
          </cell>
          <cell r="H23">
            <v>244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294963</v>
          </cell>
          <cell r="D24">
            <v>97739</v>
          </cell>
          <cell r="E24">
            <v>84980</v>
          </cell>
          <cell r="F24">
            <v>47093</v>
          </cell>
          <cell r="G24">
            <v>81868</v>
          </cell>
          <cell r="H24">
            <v>75338</v>
          </cell>
          <cell r="I24">
            <v>165721</v>
          </cell>
          <cell r="J24">
            <v>161458</v>
          </cell>
          <cell r="K24">
            <v>192740</v>
          </cell>
          <cell r="L24">
            <v>161338</v>
          </cell>
          <cell r="M24">
            <v>158712</v>
          </cell>
          <cell r="N24">
            <v>158670</v>
          </cell>
        </row>
        <row r="25">
          <cell r="A25">
            <v>409102</v>
          </cell>
          <cell r="B25" t="str">
            <v>Sit Exp-Utility</v>
          </cell>
          <cell r="C25">
            <v>-1234811</v>
          </cell>
          <cell r="D25">
            <v>0</v>
          </cell>
          <cell r="E25">
            <v>-298221</v>
          </cell>
          <cell r="F25">
            <v>-271554</v>
          </cell>
          <cell r="G25">
            <v>0</v>
          </cell>
          <cell r="H25">
            <v>-809316</v>
          </cell>
          <cell r="I25">
            <v>-131002</v>
          </cell>
          <cell r="J25">
            <v>-36494</v>
          </cell>
          <cell r="K25">
            <v>-68105</v>
          </cell>
          <cell r="L25">
            <v>-182167</v>
          </cell>
          <cell r="M25">
            <v>-292352</v>
          </cell>
          <cell r="N25">
            <v>-195225</v>
          </cell>
        </row>
        <row r="26">
          <cell r="A26">
            <v>409104</v>
          </cell>
          <cell r="B26" t="str">
            <v>Current State Income Tax - PY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409190</v>
          </cell>
          <cell r="B27" t="str">
            <v>Federal Income Tax-Electric-CY</v>
          </cell>
          <cell r="C27">
            <v>1231746</v>
          </cell>
          <cell r="D27">
            <v>0</v>
          </cell>
          <cell r="E27">
            <v>-1233359</v>
          </cell>
          <cell r="F27">
            <v>-1369578</v>
          </cell>
          <cell r="G27">
            <v>0</v>
          </cell>
          <cell r="H27">
            <v>-3286237</v>
          </cell>
          <cell r="I27">
            <v>-559055</v>
          </cell>
          <cell r="J27">
            <v>-179452</v>
          </cell>
          <cell r="K27">
            <v>-306423</v>
          </cell>
          <cell r="L27">
            <v>-764567</v>
          </cell>
          <cell r="M27">
            <v>-1207139</v>
          </cell>
          <cell r="N27">
            <v>-817016</v>
          </cell>
        </row>
        <row r="28">
          <cell r="A28">
            <v>409191</v>
          </cell>
          <cell r="B28" t="str">
            <v>Fed Income Tax-Electric-PY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409195</v>
          </cell>
          <cell r="B29" t="str">
            <v>UTP Tax Expense: Fed Util-PY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409202</v>
          </cell>
          <cell r="B30" t="str">
            <v>SIT Exp - Non Utility</v>
          </cell>
          <cell r="C30">
            <v>131089</v>
          </cell>
          <cell r="D30">
            <v>0</v>
          </cell>
          <cell r="E30">
            <v>87122</v>
          </cell>
          <cell r="F30">
            <v>44628</v>
          </cell>
          <cell r="G30">
            <v>0</v>
          </cell>
          <cell r="H30">
            <v>80413</v>
          </cell>
          <cell r="I30">
            <v>-3332</v>
          </cell>
          <cell r="J30">
            <v>-3338</v>
          </cell>
          <cell r="K30">
            <v>-3346</v>
          </cell>
          <cell r="L30">
            <v>-3352</v>
          </cell>
          <cell r="M30">
            <v>-3357</v>
          </cell>
          <cell r="N30">
            <v>-3365</v>
          </cell>
        </row>
        <row r="31">
          <cell r="A31">
            <v>409220</v>
          </cell>
          <cell r="B31" t="str">
            <v>Federal Income Tax-Nonutlty-CY</v>
          </cell>
          <cell r="C31">
            <v>526535</v>
          </cell>
          <cell r="D31">
            <v>0</v>
          </cell>
          <cell r="E31">
            <v>349935</v>
          </cell>
          <cell r="F31">
            <v>179253</v>
          </cell>
          <cell r="G31">
            <v>0</v>
          </cell>
          <cell r="H31">
            <v>322989</v>
          </cell>
          <cell r="I31">
            <v>-15010</v>
          </cell>
          <cell r="J31">
            <v>-15036</v>
          </cell>
          <cell r="K31">
            <v>-15074</v>
          </cell>
          <cell r="L31">
            <v>-15098</v>
          </cell>
          <cell r="M31">
            <v>-15122</v>
          </cell>
          <cell r="N31">
            <v>-15159</v>
          </cell>
        </row>
        <row r="32">
          <cell r="A32">
            <v>409221</v>
          </cell>
          <cell r="B32" t="str">
            <v>Fed Income Tax-Nonutility-PY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409233</v>
          </cell>
          <cell r="B33" t="str">
            <v>Tax Expense: State Non-Util-PY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410100</v>
          </cell>
          <cell r="B34" t="str">
            <v>DFIT: Utility: Current Year</v>
          </cell>
          <cell r="C34">
            <v>3586215</v>
          </cell>
          <cell r="D34">
            <v>0</v>
          </cell>
          <cell r="E34">
            <v>7288488</v>
          </cell>
          <cell r="F34">
            <v>2986080</v>
          </cell>
          <cell r="G34">
            <v>0</v>
          </cell>
          <cell r="H34">
            <v>6328665</v>
          </cell>
          <cell r="I34">
            <v>1729794</v>
          </cell>
          <cell r="J34">
            <v>1033217</v>
          </cell>
          <cell r="K34">
            <v>1034964</v>
          </cell>
          <cell r="L34">
            <v>957172</v>
          </cell>
          <cell r="M34">
            <v>955140</v>
          </cell>
          <cell r="N34">
            <v>964726</v>
          </cell>
        </row>
        <row r="35">
          <cell r="A35">
            <v>410102</v>
          </cell>
          <cell r="B35" t="str">
            <v>DSIT: Utility: Current Year</v>
          </cell>
          <cell r="C35">
            <v>1533270</v>
          </cell>
          <cell r="D35">
            <v>0</v>
          </cell>
          <cell r="E35">
            <v>1814140</v>
          </cell>
          <cell r="F35">
            <v>678208</v>
          </cell>
          <cell r="G35">
            <v>0</v>
          </cell>
          <cell r="H35">
            <v>1575177</v>
          </cell>
          <cell r="I35">
            <v>347733</v>
          </cell>
          <cell r="J35">
            <v>346355</v>
          </cell>
          <cell r="K35">
            <v>346790</v>
          </cell>
          <cell r="L35">
            <v>328448</v>
          </cell>
          <cell r="M35">
            <v>326917</v>
          </cell>
          <cell r="N35">
            <v>329303</v>
          </cell>
        </row>
        <row r="36">
          <cell r="A36">
            <v>410105</v>
          </cell>
          <cell r="B36" t="str">
            <v>DFIT: Utility: Prior Year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410106</v>
          </cell>
          <cell r="B37" t="str">
            <v>DSIT: Utility: Prior Year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410240</v>
          </cell>
          <cell r="B38" t="str">
            <v>DFIT: Non-Utility: Curr Year</v>
          </cell>
          <cell r="C38">
            <v>-176412</v>
          </cell>
          <cell r="D38">
            <v>0</v>
          </cell>
          <cell r="E38">
            <v>70472</v>
          </cell>
          <cell r="F38">
            <v>39734</v>
          </cell>
          <cell r="G38">
            <v>0</v>
          </cell>
          <cell r="H38">
            <v>86680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410241</v>
          </cell>
          <cell r="B39" t="str">
            <v>DFIT: Non-Utility: Prior Year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410242</v>
          </cell>
          <cell r="B40" t="str">
            <v>DSIT: Non-Utility: Curr Year</v>
          </cell>
          <cell r="C40">
            <v>-43920</v>
          </cell>
          <cell r="D40">
            <v>0</v>
          </cell>
          <cell r="E40">
            <v>17545</v>
          </cell>
          <cell r="F40">
            <v>9892</v>
          </cell>
          <cell r="G40">
            <v>0</v>
          </cell>
          <cell r="H40">
            <v>21580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410243</v>
          </cell>
          <cell r="B41" t="str">
            <v>DSIT: Non-Utility: Prior Year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411050</v>
          </cell>
          <cell r="B42" t="str">
            <v>Accretion Expense ARO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411051</v>
          </cell>
          <cell r="B43" t="str">
            <v>Accretion Expense-ARO Ash Pond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411100</v>
          </cell>
          <cell r="B44" t="str">
            <v>DFIT: Utility: Curr Year CR</v>
          </cell>
          <cell r="C44">
            <v>-5105900</v>
          </cell>
          <cell r="D44">
            <v>0</v>
          </cell>
          <cell r="E44">
            <v>-4802866</v>
          </cell>
          <cell r="F44">
            <v>-568418</v>
          </cell>
          <cell r="G44">
            <v>0</v>
          </cell>
          <cell r="H44">
            <v>-2884005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411101</v>
          </cell>
          <cell r="B45" t="str">
            <v>DSIT: Utility: Curr Year CR</v>
          </cell>
          <cell r="C45">
            <v>-368651</v>
          </cell>
          <cell r="D45">
            <v>0</v>
          </cell>
          <cell r="E45">
            <v>-1213886</v>
          </cell>
          <cell r="F45">
            <v>-150586</v>
          </cell>
          <cell r="G45">
            <v>0</v>
          </cell>
          <cell r="H45">
            <v>-736157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411102</v>
          </cell>
          <cell r="B46" t="str">
            <v>DFIT: Utility: Prior Year CR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411103</v>
          </cell>
          <cell r="B47" t="str">
            <v>DSIT: Utility: Prior Year CR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411115</v>
          </cell>
          <cell r="B48" t="str">
            <v>DFIT: Federal Excess DIT Amort</v>
          </cell>
          <cell r="C48">
            <v>97200</v>
          </cell>
          <cell r="D48">
            <v>0</v>
          </cell>
          <cell r="E48">
            <v>-623706</v>
          </cell>
          <cell r="F48">
            <v>-311854</v>
          </cell>
          <cell r="G48">
            <v>0</v>
          </cell>
          <cell r="H48">
            <v>-623706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411240</v>
          </cell>
          <cell r="B49" t="str">
            <v>DFIT: Non-Utility: Curr Yr CR</v>
          </cell>
          <cell r="C49">
            <v>-55147</v>
          </cell>
          <cell r="D49">
            <v>0</v>
          </cell>
          <cell r="E49">
            <v>-249731</v>
          </cell>
          <cell r="F49">
            <v>-124865</v>
          </cell>
          <cell r="G49">
            <v>0</v>
          </cell>
          <cell r="H49">
            <v>-249731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411241</v>
          </cell>
          <cell r="B50" t="str">
            <v>DFIT: Non-Utility: Prior Yr CR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411242</v>
          </cell>
          <cell r="B51" t="str">
            <v>DSIT: Non-Utility: Curr Yr CR</v>
          </cell>
          <cell r="C51">
            <v>-13730</v>
          </cell>
          <cell r="D51">
            <v>0</v>
          </cell>
          <cell r="E51">
            <v>-62174</v>
          </cell>
          <cell r="F51">
            <v>-31087</v>
          </cell>
          <cell r="G51">
            <v>0</v>
          </cell>
          <cell r="H51">
            <v>-62174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411243</v>
          </cell>
          <cell r="B52" t="str">
            <v>DSIT: Non-Utility: Prior Yr CR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411410</v>
          </cell>
          <cell r="B53" t="str">
            <v>Invest Tax Credit Adj-Electric</v>
          </cell>
          <cell r="C53">
            <v>-945</v>
          </cell>
          <cell r="D53">
            <v>0</v>
          </cell>
          <cell r="E53">
            <v>-71</v>
          </cell>
          <cell r="F53">
            <v>-36</v>
          </cell>
          <cell r="G53">
            <v>0</v>
          </cell>
          <cell r="H53">
            <v>-71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411603</v>
          </cell>
          <cell r="B54" t="str">
            <v>Gain on Asset Ret Obligation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411861</v>
          </cell>
          <cell r="B55" t="str">
            <v>RECS COS</v>
          </cell>
          <cell r="C55">
            <v>-6169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415530</v>
          </cell>
          <cell r="B56" t="str">
            <v>Marketing Service Revenue</v>
          </cell>
          <cell r="C56">
            <v>-61441</v>
          </cell>
          <cell r="D56">
            <v>-51677</v>
          </cell>
          <cell r="E56">
            <v>-107894</v>
          </cell>
          <cell r="F56">
            <v>-87460</v>
          </cell>
          <cell r="G56">
            <v>-123665</v>
          </cell>
          <cell r="H56">
            <v>-73848</v>
          </cell>
          <cell r="I56">
            <v>-18333</v>
          </cell>
          <cell r="J56">
            <v>-18333</v>
          </cell>
          <cell r="K56">
            <v>-18333</v>
          </cell>
          <cell r="L56">
            <v>-18333</v>
          </cell>
          <cell r="M56">
            <v>-18333</v>
          </cell>
          <cell r="N56">
            <v>-18333</v>
          </cell>
        </row>
        <row r="57">
          <cell r="A57">
            <v>416330</v>
          </cell>
          <cell r="B57" t="str">
            <v>Miscellaneous Expense</v>
          </cell>
          <cell r="C57">
            <v>11112</v>
          </cell>
          <cell r="D57">
            <v>6616</v>
          </cell>
          <cell r="E57">
            <v>5735</v>
          </cell>
          <cell r="F57">
            <v>163</v>
          </cell>
          <cell r="G57">
            <v>0</v>
          </cell>
          <cell r="H57">
            <v>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417000</v>
          </cell>
          <cell r="B58" t="str">
            <v>Misc Revenue</v>
          </cell>
          <cell r="C58">
            <v>-287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-5333</v>
          </cell>
          <cell r="J58">
            <v>-5333</v>
          </cell>
          <cell r="K58">
            <v>-5333</v>
          </cell>
          <cell r="L58">
            <v>-5333</v>
          </cell>
          <cell r="M58">
            <v>-5333</v>
          </cell>
          <cell r="N58">
            <v>-5333</v>
          </cell>
        </row>
        <row r="59">
          <cell r="A59">
            <v>417007</v>
          </cell>
          <cell r="B59" t="str">
            <v>Misc Revenue-Reg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417107</v>
          </cell>
          <cell r="B60" t="str">
            <v>Administrative Expenses</v>
          </cell>
          <cell r="C60">
            <v>-4312</v>
          </cell>
          <cell r="D60">
            <v>0</v>
          </cell>
          <cell r="E60">
            <v>0</v>
          </cell>
          <cell r="F60">
            <v>0</v>
          </cell>
          <cell r="G60">
            <v>31</v>
          </cell>
          <cell r="H60">
            <v>250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417310</v>
          </cell>
          <cell r="B61" t="str">
            <v>Products and Svcs - NonReg</v>
          </cell>
          <cell r="C61">
            <v>5175</v>
          </cell>
          <cell r="D61">
            <v>5164</v>
          </cell>
          <cell r="E61">
            <v>5174</v>
          </cell>
          <cell r="F61">
            <v>5147</v>
          </cell>
          <cell r="G61">
            <v>-558</v>
          </cell>
          <cell r="H61">
            <v>-603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417320</v>
          </cell>
          <cell r="B62" t="str">
            <v>Exp-Unreg Products &amp; Svcs</v>
          </cell>
          <cell r="C62">
            <v>5663</v>
          </cell>
          <cell r="D62">
            <v>3903</v>
          </cell>
          <cell r="E62">
            <v>4963</v>
          </cell>
          <cell r="F62">
            <v>13396</v>
          </cell>
          <cell r="G62">
            <v>9645</v>
          </cell>
          <cell r="H62">
            <v>8504</v>
          </cell>
          <cell r="I62">
            <v>4210</v>
          </cell>
          <cell r="J62">
            <v>4211</v>
          </cell>
          <cell r="K62">
            <v>4211</v>
          </cell>
          <cell r="L62">
            <v>4210</v>
          </cell>
          <cell r="M62">
            <v>4212</v>
          </cell>
          <cell r="N62">
            <v>4211</v>
          </cell>
        </row>
        <row r="63">
          <cell r="A63">
            <v>419040</v>
          </cell>
          <cell r="B63" t="str">
            <v>Interest Inc (sch M)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-1917</v>
          </cell>
          <cell r="J63">
            <v>-2083</v>
          </cell>
          <cell r="K63">
            <v>-2083</v>
          </cell>
          <cell r="L63">
            <v>-2083</v>
          </cell>
          <cell r="M63">
            <v>-2083</v>
          </cell>
          <cell r="N63">
            <v>-2083</v>
          </cell>
        </row>
        <row r="64">
          <cell r="A64">
            <v>419110</v>
          </cell>
          <cell r="B64" t="str">
            <v>Afudc Equity Component</v>
          </cell>
          <cell r="C64">
            <v>-198387</v>
          </cell>
          <cell r="D64">
            <v>-226049</v>
          </cell>
          <cell r="E64">
            <v>-302429</v>
          </cell>
          <cell r="F64">
            <v>-316839</v>
          </cell>
          <cell r="G64">
            <v>-159019</v>
          </cell>
          <cell r="H64">
            <v>-131986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419170</v>
          </cell>
          <cell r="B65" t="str">
            <v>AFUDC Equity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-88268</v>
          </cell>
          <cell r="J65">
            <v>-87963</v>
          </cell>
          <cell r="K65">
            <v>-100291</v>
          </cell>
          <cell r="L65">
            <v>-84022</v>
          </cell>
          <cell r="M65">
            <v>-71768</v>
          </cell>
          <cell r="N65">
            <v>-86534</v>
          </cell>
        </row>
        <row r="66">
          <cell r="A66">
            <v>419240</v>
          </cell>
          <cell r="B66" t="str">
            <v>Miscellaneous Interest</v>
          </cell>
          <cell r="C66">
            <v>-25489</v>
          </cell>
          <cell r="D66">
            <v>0</v>
          </cell>
          <cell r="E66">
            <v>-7</v>
          </cell>
          <cell r="F66">
            <v>-25247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419429</v>
          </cell>
          <cell r="B67" t="str">
            <v>IC Moneypool - Interest Inc</v>
          </cell>
          <cell r="C67">
            <v>0</v>
          </cell>
          <cell r="D67">
            <v>0</v>
          </cell>
          <cell r="E67">
            <v>0</v>
          </cell>
          <cell r="F67">
            <v>11442</v>
          </cell>
          <cell r="G67">
            <v>-31330</v>
          </cell>
          <cell r="H67">
            <v>0</v>
          </cell>
          <cell r="I67">
            <v>-955</v>
          </cell>
          <cell r="J67">
            <v>-7044</v>
          </cell>
          <cell r="K67">
            <v>-17583</v>
          </cell>
          <cell r="L67">
            <v>-138068</v>
          </cell>
          <cell r="M67">
            <v>-127006</v>
          </cell>
          <cell r="N67">
            <v>-926</v>
          </cell>
        </row>
        <row r="68">
          <cell r="A68">
            <v>419891</v>
          </cell>
          <cell r="B68" t="str">
            <v>IC Int Income VIE</v>
          </cell>
          <cell r="C68">
            <v>-108216</v>
          </cell>
          <cell r="D68">
            <v>-153365</v>
          </cell>
          <cell r="E68">
            <v>-151866</v>
          </cell>
          <cell r="F68">
            <v>-136535</v>
          </cell>
          <cell r="G68">
            <v>-103088</v>
          </cell>
          <cell r="H68">
            <v>-68180</v>
          </cell>
          <cell r="I68">
            <v>-85961</v>
          </cell>
          <cell r="J68">
            <v>-100859</v>
          </cell>
          <cell r="K68">
            <v>-113216</v>
          </cell>
          <cell r="L68">
            <v>-109725</v>
          </cell>
          <cell r="M68">
            <v>-95508</v>
          </cell>
          <cell r="N68">
            <v>-98859</v>
          </cell>
        </row>
        <row r="69">
          <cell r="A69">
            <v>421100</v>
          </cell>
          <cell r="B69" t="str">
            <v>Gain On Disposal Of Property</v>
          </cell>
          <cell r="G69">
            <v>0</v>
          </cell>
          <cell r="H69">
            <v>-78681</v>
          </cell>
        </row>
        <row r="70">
          <cell r="A70">
            <v>421315</v>
          </cell>
          <cell r="B70" t="str">
            <v>Return on Equity - Coal Ash Sp</v>
          </cell>
          <cell r="C70">
            <v>-7885</v>
          </cell>
          <cell r="D70">
            <v>-179977</v>
          </cell>
          <cell r="E70">
            <v>-80351</v>
          </cell>
          <cell r="F70">
            <v>-88425</v>
          </cell>
          <cell r="G70">
            <v>-87930</v>
          </cell>
          <cell r="H70">
            <v>-87431</v>
          </cell>
          <cell r="I70">
            <v>-78162</v>
          </cell>
          <cell r="J70">
            <v>-77663</v>
          </cell>
          <cell r="K70">
            <v>-77160</v>
          </cell>
          <cell r="L70">
            <v>-76653</v>
          </cell>
          <cell r="M70">
            <v>-76143</v>
          </cell>
          <cell r="N70">
            <v>-75630</v>
          </cell>
        </row>
        <row r="71">
          <cell r="A71">
            <v>421532</v>
          </cell>
          <cell r="B71" t="str">
            <v>Power Trading MTM Gains-Reg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421940</v>
          </cell>
          <cell r="B72" t="str">
            <v>Misc Income</v>
          </cell>
          <cell r="C72">
            <v>0</v>
          </cell>
          <cell r="D72">
            <v>0</v>
          </cell>
          <cell r="E72">
            <v>0</v>
          </cell>
          <cell r="F72">
            <v>-921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426100</v>
          </cell>
          <cell r="B73" t="str">
            <v>Donations</v>
          </cell>
          <cell r="C73">
            <v>26202</v>
          </cell>
          <cell r="D73">
            <v>20645</v>
          </cell>
          <cell r="E73">
            <v>10039</v>
          </cell>
          <cell r="F73">
            <v>8661</v>
          </cell>
          <cell r="G73">
            <v>4552</v>
          </cell>
          <cell r="H73">
            <v>3957</v>
          </cell>
          <cell r="I73">
            <v>9164</v>
          </cell>
          <cell r="J73">
            <v>7882</v>
          </cell>
          <cell r="K73">
            <v>8233</v>
          </cell>
          <cell r="L73">
            <v>9466</v>
          </cell>
          <cell r="M73">
            <v>13045</v>
          </cell>
          <cell r="N73">
            <v>18645</v>
          </cell>
        </row>
        <row r="74">
          <cell r="A74">
            <v>426200</v>
          </cell>
          <cell r="B74" t="str">
            <v>Life Insurance Expense</v>
          </cell>
          <cell r="C74">
            <v>-146</v>
          </cell>
          <cell r="D74">
            <v>-112</v>
          </cell>
          <cell r="E74">
            <v>-154</v>
          </cell>
          <cell r="F74">
            <v>-154</v>
          </cell>
          <cell r="G74">
            <v>-154</v>
          </cell>
          <cell r="H74">
            <v>-154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426300</v>
          </cell>
          <cell r="B75" t="str">
            <v>Penalties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25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426400</v>
          </cell>
          <cell r="B76" t="str">
            <v>Exp/Civic &amp; Political Activity</v>
          </cell>
          <cell r="C76">
            <v>28565</v>
          </cell>
          <cell r="D76">
            <v>23229</v>
          </cell>
          <cell r="E76">
            <v>18550</v>
          </cell>
          <cell r="F76">
            <v>18367</v>
          </cell>
          <cell r="G76">
            <v>21073</v>
          </cell>
          <cell r="H76">
            <v>20849</v>
          </cell>
          <cell r="I76">
            <v>48900</v>
          </cell>
          <cell r="J76">
            <v>47337</v>
          </cell>
          <cell r="K76">
            <v>47405</v>
          </cell>
          <cell r="L76">
            <v>48521</v>
          </cell>
          <cell r="M76">
            <v>47152</v>
          </cell>
          <cell r="N76">
            <v>47083</v>
          </cell>
        </row>
        <row r="77">
          <cell r="A77">
            <v>426509</v>
          </cell>
          <cell r="B77" t="str">
            <v>Loss on Sale of A/R</v>
          </cell>
          <cell r="C77">
            <v>247227</v>
          </cell>
          <cell r="D77">
            <v>164064</v>
          </cell>
          <cell r="E77">
            <v>85537</v>
          </cell>
          <cell r="F77">
            <v>69416</v>
          </cell>
          <cell r="G77">
            <v>29259</v>
          </cell>
          <cell r="H77">
            <v>71612</v>
          </cell>
          <cell r="I77">
            <v>-43287</v>
          </cell>
          <cell r="J77">
            <v>-52749</v>
          </cell>
          <cell r="K77">
            <v>-100346</v>
          </cell>
          <cell r="L77">
            <v>-62012</v>
          </cell>
          <cell r="M77">
            <v>-135509</v>
          </cell>
          <cell r="N77">
            <v>-103003</v>
          </cell>
        </row>
        <row r="78">
          <cell r="A78">
            <v>426510</v>
          </cell>
          <cell r="B78" t="str">
            <v>Other</v>
          </cell>
          <cell r="C78">
            <v>3055</v>
          </cell>
          <cell r="D78">
            <v>0</v>
          </cell>
          <cell r="E78">
            <v>2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426512</v>
          </cell>
          <cell r="B79" t="str">
            <v>Donations</v>
          </cell>
          <cell r="C79">
            <v>2659</v>
          </cell>
          <cell r="D79">
            <v>13338</v>
          </cell>
          <cell r="E79">
            <v>1115</v>
          </cell>
          <cell r="F79">
            <v>1039</v>
          </cell>
          <cell r="G79">
            <v>859</v>
          </cell>
          <cell r="H79">
            <v>882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426532</v>
          </cell>
          <cell r="B80" t="str">
            <v>Power Trading MTM Loss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426540</v>
          </cell>
          <cell r="B81" t="str">
            <v>Employee Service Club Dues</v>
          </cell>
          <cell r="C81">
            <v>6</v>
          </cell>
          <cell r="D81">
            <v>1</v>
          </cell>
          <cell r="E81">
            <v>0</v>
          </cell>
          <cell r="F81">
            <v>1</v>
          </cell>
          <cell r="G81">
            <v>-1</v>
          </cell>
          <cell r="H81">
            <v>299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426591</v>
          </cell>
          <cell r="B82" t="str">
            <v>I/C - Loss on Sale of A/R</v>
          </cell>
          <cell r="C82">
            <v>-142753</v>
          </cell>
          <cell r="D82">
            <v>-33910</v>
          </cell>
          <cell r="E82">
            <v>13204</v>
          </cell>
          <cell r="F82">
            <v>7628</v>
          </cell>
          <cell r="G82">
            <v>26518</v>
          </cell>
          <cell r="H82">
            <v>-10603</v>
          </cell>
          <cell r="I82">
            <v>-75356</v>
          </cell>
          <cell r="J82">
            <v>-94036</v>
          </cell>
          <cell r="K82">
            <v>-62415</v>
          </cell>
          <cell r="L82">
            <v>-51894</v>
          </cell>
          <cell r="M82">
            <v>-18393</v>
          </cell>
          <cell r="N82">
            <v>-46466</v>
          </cell>
        </row>
        <row r="83">
          <cell r="A83">
            <v>426891</v>
          </cell>
          <cell r="B83" t="str">
            <v>IC Sale of AR Fees VIE</v>
          </cell>
          <cell r="C83">
            <v>68753</v>
          </cell>
          <cell r="D83">
            <v>80714</v>
          </cell>
          <cell r="E83">
            <v>86161</v>
          </cell>
          <cell r="F83">
            <v>75154</v>
          </cell>
          <cell r="G83">
            <v>79765</v>
          </cell>
          <cell r="H83">
            <v>81632</v>
          </cell>
          <cell r="I83">
            <v>31468</v>
          </cell>
          <cell r="J83">
            <v>33998</v>
          </cell>
          <cell r="K83">
            <v>32967</v>
          </cell>
          <cell r="L83">
            <v>29031</v>
          </cell>
          <cell r="M83">
            <v>28023</v>
          </cell>
          <cell r="N83">
            <v>29133</v>
          </cell>
        </row>
        <row r="84">
          <cell r="A84">
            <v>440000</v>
          </cell>
          <cell r="B84" t="str">
            <v>Residential</v>
          </cell>
          <cell r="C84">
            <v>12609557</v>
          </cell>
          <cell r="D84">
            <v>14245202</v>
          </cell>
          <cell r="E84">
            <v>13898083</v>
          </cell>
          <cell r="F84">
            <v>11471832</v>
          </cell>
          <cell r="G84">
            <v>9398011</v>
          </cell>
          <cell r="H84">
            <v>8627659</v>
          </cell>
          <cell r="I84">
            <v>10171612</v>
          </cell>
          <cell r="J84">
            <v>12862454</v>
          </cell>
          <cell r="K84">
            <v>12977446</v>
          </cell>
          <cell r="L84">
            <v>12071136</v>
          </cell>
          <cell r="M84">
            <v>9107159</v>
          </cell>
          <cell r="N84">
            <v>8791546</v>
          </cell>
        </row>
        <row r="85">
          <cell r="A85">
            <v>440990</v>
          </cell>
          <cell r="B85" t="str">
            <v>Residential Unbilled Rev</v>
          </cell>
          <cell r="C85">
            <v>298567</v>
          </cell>
          <cell r="D85">
            <v>-64742</v>
          </cell>
          <cell r="E85">
            <v>-1847821</v>
          </cell>
          <cell r="F85">
            <v>-580276</v>
          </cell>
          <cell r="G85">
            <v>-643502</v>
          </cell>
          <cell r="H85">
            <v>1602033</v>
          </cell>
          <cell r="I85">
            <v>1456077</v>
          </cell>
          <cell r="J85">
            <v>1192015</v>
          </cell>
          <cell r="K85">
            <v>-278944</v>
          </cell>
          <cell r="L85">
            <v>-1610894</v>
          </cell>
          <cell r="M85">
            <v>-745888</v>
          </cell>
          <cell r="N85">
            <v>1544912</v>
          </cell>
        </row>
        <row r="86">
          <cell r="A86">
            <v>442100</v>
          </cell>
          <cell r="B86" t="str">
            <v>General Service</v>
          </cell>
          <cell r="C86">
            <v>10390781</v>
          </cell>
          <cell r="D86">
            <v>10980544</v>
          </cell>
          <cell r="E86">
            <v>10692622</v>
          </cell>
          <cell r="F86">
            <v>9578093</v>
          </cell>
          <cell r="G86">
            <v>9641799</v>
          </cell>
          <cell r="H86">
            <v>9926642</v>
          </cell>
          <cell r="I86">
            <v>10438983</v>
          </cell>
          <cell r="J86">
            <v>11403272</v>
          </cell>
          <cell r="K86">
            <v>11072614</v>
          </cell>
          <cell r="L86">
            <v>11022144</v>
          </cell>
          <cell r="M86">
            <v>9805647</v>
          </cell>
          <cell r="N86">
            <v>9280669</v>
          </cell>
        </row>
        <row r="87">
          <cell r="A87">
            <v>442190</v>
          </cell>
          <cell r="B87" t="str">
            <v>General Service Unbilled Rev</v>
          </cell>
          <cell r="C87">
            <v>-346841</v>
          </cell>
          <cell r="D87">
            <v>-393472</v>
          </cell>
          <cell r="E87">
            <v>-562375</v>
          </cell>
          <cell r="F87">
            <v>196793</v>
          </cell>
          <cell r="G87">
            <v>-86477</v>
          </cell>
          <cell r="H87">
            <v>997660</v>
          </cell>
          <cell r="I87">
            <v>687669</v>
          </cell>
          <cell r="J87">
            <v>194585</v>
          </cell>
          <cell r="K87">
            <v>296868</v>
          </cell>
          <cell r="L87">
            <v>-316134</v>
          </cell>
          <cell r="M87">
            <v>-164831</v>
          </cell>
          <cell r="N87">
            <v>168482</v>
          </cell>
        </row>
        <row r="88">
          <cell r="A88">
            <v>442200</v>
          </cell>
          <cell r="B88" t="str">
            <v>Industrial Service</v>
          </cell>
          <cell r="C88">
            <v>4892247</v>
          </cell>
          <cell r="D88">
            <v>5194449</v>
          </cell>
          <cell r="E88">
            <v>4985021</v>
          </cell>
          <cell r="F88">
            <v>4631943</v>
          </cell>
          <cell r="G88">
            <v>4835968</v>
          </cell>
          <cell r="H88">
            <v>4944534</v>
          </cell>
          <cell r="I88">
            <v>5297772</v>
          </cell>
          <cell r="J88">
            <v>5451038</v>
          </cell>
          <cell r="K88">
            <v>5245383</v>
          </cell>
          <cell r="L88">
            <v>5458542</v>
          </cell>
          <cell r="M88">
            <v>4832210</v>
          </cell>
          <cell r="N88">
            <v>4608846</v>
          </cell>
        </row>
        <row r="89">
          <cell r="A89">
            <v>442290</v>
          </cell>
          <cell r="B89" t="str">
            <v>Industrial Svc Unbilled Rev</v>
          </cell>
          <cell r="C89">
            <v>-92428</v>
          </cell>
          <cell r="D89">
            <v>-253110</v>
          </cell>
          <cell r="E89">
            <v>-279620</v>
          </cell>
          <cell r="F89">
            <v>188835</v>
          </cell>
          <cell r="G89">
            <v>-45338</v>
          </cell>
          <cell r="H89">
            <v>439047</v>
          </cell>
          <cell r="I89">
            <v>74355</v>
          </cell>
          <cell r="J89">
            <v>22632</v>
          </cell>
          <cell r="K89">
            <v>274053</v>
          </cell>
          <cell r="L89">
            <v>-203372</v>
          </cell>
          <cell r="M89">
            <v>-74381</v>
          </cell>
          <cell r="N89">
            <v>91332</v>
          </cell>
        </row>
        <row r="90">
          <cell r="A90">
            <v>444000</v>
          </cell>
          <cell r="B90" t="str">
            <v>Public St &amp; Highway Lighting</v>
          </cell>
          <cell r="C90">
            <v>144479</v>
          </cell>
          <cell r="D90">
            <v>150252</v>
          </cell>
          <cell r="E90">
            <v>147026</v>
          </cell>
          <cell r="F90">
            <v>138927</v>
          </cell>
          <cell r="G90">
            <v>141545</v>
          </cell>
          <cell r="H90">
            <v>56938</v>
          </cell>
          <cell r="I90">
            <v>145209</v>
          </cell>
          <cell r="J90">
            <v>149760</v>
          </cell>
          <cell r="K90">
            <v>147534</v>
          </cell>
          <cell r="L90">
            <v>148234</v>
          </cell>
          <cell r="M90">
            <v>147000</v>
          </cell>
          <cell r="N90">
            <v>152850</v>
          </cell>
        </row>
        <row r="91">
          <cell r="A91">
            <v>445000</v>
          </cell>
          <cell r="B91" t="str">
            <v>Other Sales to Public Auth</v>
          </cell>
          <cell r="C91">
            <v>1896831</v>
          </cell>
          <cell r="D91">
            <v>1965633</v>
          </cell>
          <cell r="E91">
            <v>1919777</v>
          </cell>
          <cell r="F91">
            <v>1754034</v>
          </cell>
          <cell r="G91">
            <v>1762058</v>
          </cell>
          <cell r="H91">
            <v>1802615</v>
          </cell>
          <cell r="I91">
            <v>1881587</v>
          </cell>
          <cell r="J91">
            <v>2019334</v>
          </cell>
          <cell r="K91">
            <v>1928955</v>
          </cell>
          <cell r="L91">
            <v>2035841</v>
          </cell>
          <cell r="M91">
            <v>1950359</v>
          </cell>
          <cell r="N91">
            <v>1871954</v>
          </cell>
        </row>
        <row r="92">
          <cell r="A92">
            <v>445090</v>
          </cell>
          <cell r="B92" t="str">
            <v>OPA Unbilled</v>
          </cell>
          <cell r="C92">
            <v>-101209</v>
          </cell>
          <cell r="D92">
            <v>-89454</v>
          </cell>
          <cell r="E92">
            <v>-144372</v>
          </cell>
          <cell r="F92">
            <v>63847</v>
          </cell>
          <cell r="G92">
            <v>-12782</v>
          </cell>
          <cell r="H92">
            <v>221475</v>
          </cell>
          <cell r="I92">
            <v>119917</v>
          </cell>
          <cell r="J92">
            <v>255</v>
          </cell>
          <cell r="K92">
            <v>98687</v>
          </cell>
          <cell r="L92">
            <v>-4785</v>
          </cell>
          <cell r="M92">
            <v>-517</v>
          </cell>
          <cell r="N92">
            <v>-35531</v>
          </cell>
        </row>
        <row r="93">
          <cell r="A93">
            <v>447150</v>
          </cell>
          <cell r="B93" t="str">
            <v>Sales For Resale - Outside</v>
          </cell>
          <cell r="C93">
            <v>3995930</v>
          </cell>
          <cell r="D93">
            <v>849952</v>
          </cell>
          <cell r="E93">
            <v>198510</v>
          </cell>
          <cell r="F93">
            <v>2227591</v>
          </cell>
          <cell r="G93">
            <v>-172828</v>
          </cell>
          <cell r="H93">
            <v>757416</v>
          </cell>
          <cell r="I93">
            <v>232933</v>
          </cell>
          <cell r="J93">
            <v>443098</v>
          </cell>
          <cell r="K93">
            <v>127774</v>
          </cell>
          <cell r="L93">
            <v>364214</v>
          </cell>
          <cell r="M93">
            <v>944542</v>
          </cell>
          <cell r="N93">
            <v>612610</v>
          </cell>
        </row>
        <row r="94">
          <cell r="A94">
            <v>448000</v>
          </cell>
          <cell r="B94" t="str">
            <v>Interdepartmental Sales-Elec</v>
          </cell>
          <cell r="C94">
            <v>3121</v>
          </cell>
          <cell r="D94">
            <v>3717</v>
          </cell>
          <cell r="E94">
            <v>7775</v>
          </cell>
          <cell r="F94">
            <v>19847</v>
          </cell>
          <cell r="G94">
            <v>5598</v>
          </cell>
          <cell r="H94">
            <v>6760</v>
          </cell>
          <cell r="I94">
            <v>3562</v>
          </cell>
          <cell r="J94">
            <v>5096</v>
          </cell>
          <cell r="K94">
            <v>4596</v>
          </cell>
          <cell r="L94">
            <v>2127</v>
          </cell>
          <cell r="M94">
            <v>1961</v>
          </cell>
          <cell r="N94">
            <v>4289</v>
          </cell>
        </row>
        <row r="95">
          <cell r="A95">
            <v>449100</v>
          </cell>
          <cell r="B95" t="str">
            <v>Provisions For Rate Refunds</v>
          </cell>
          <cell r="C95">
            <v>-321821</v>
          </cell>
          <cell r="D95">
            <v>111711</v>
          </cell>
          <cell r="E95">
            <v>306914</v>
          </cell>
          <cell r="F95">
            <v>365977</v>
          </cell>
          <cell r="G95">
            <v>429883</v>
          </cell>
          <cell r="H95">
            <v>963925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449111</v>
          </cell>
          <cell r="B96" t="str">
            <v>Tax reform - Retail</v>
          </cell>
          <cell r="C96">
            <v>9230</v>
          </cell>
          <cell r="D96">
            <v>9230</v>
          </cell>
          <cell r="E96">
            <v>9230</v>
          </cell>
          <cell r="F96">
            <v>9230</v>
          </cell>
          <cell r="G96">
            <v>9230</v>
          </cell>
          <cell r="H96">
            <v>9230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450100</v>
          </cell>
          <cell r="B97" t="str">
            <v>Late Pmt and Forf Disc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451100</v>
          </cell>
          <cell r="B98" t="str">
            <v>Misc Service Revenue</v>
          </cell>
          <cell r="C98">
            <v>4895</v>
          </cell>
          <cell r="D98">
            <v>19503</v>
          </cell>
          <cell r="E98">
            <v>21393</v>
          </cell>
          <cell r="F98">
            <v>17159</v>
          </cell>
          <cell r="G98">
            <v>20450</v>
          </cell>
          <cell r="H98">
            <v>21492</v>
          </cell>
          <cell r="I98">
            <v>24792</v>
          </cell>
          <cell r="J98">
            <v>24792</v>
          </cell>
          <cell r="K98">
            <v>24792</v>
          </cell>
          <cell r="L98">
            <v>24792</v>
          </cell>
          <cell r="M98">
            <v>24792</v>
          </cell>
          <cell r="N98">
            <v>24792</v>
          </cell>
        </row>
        <row r="99">
          <cell r="A99">
            <v>454004</v>
          </cell>
          <cell r="B99" t="str">
            <v>Rent - Joint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700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454200</v>
          </cell>
          <cell r="B100" t="str">
            <v>Pole &amp; Line Attachments</v>
          </cell>
          <cell r="C100">
            <v>0</v>
          </cell>
          <cell r="D100">
            <v>44396</v>
          </cell>
          <cell r="E100">
            <v>162319</v>
          </cell>
          <cell r="F100">
            <v>0</v>
          </cell>
          <cell r="G100">
            <v>0</v>
          </cell>
          <cell r="H100">
            <v>159767</v>
          </cell>
          <cell r="I100">
            <v>17700</v>
          </cell>
          <cell r="J100">
            <v>17700</v>
          </cell>
          <cell r="K100">
            <v>17700</v>
          </cell>
          <cell r="L100">
            <v>17700</v>
          </cell>
          <cell r="M100">
            <v>17700</v>
          </cell>
          <cell r="N100">
            <v>17700</v>
          </cell>
        </row>
        <row r="101">
          <cell r="A101">
            <v>454300</v>
          </cell>
          <cell r="B101" t="str">
            <v>Tower Lease Revenues</v>
          </cell>
          <cell r="C101">
            <v>250</v>
          </cell>
          <cell r="D101">
            <v>250</v>
          </cell>
          <cell r="E101">
            <v>250</v>
          </cell>
          <cell r="F101">
            <v>250</v>
          </cell>
          <cell r="G101">
            <v>250</v>
          </cell>
          <cell r="H101">
            <v>250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454400</v>
          </cell>
          <cell r="B102" t="str">
            <v>Other Electric Rents</v>
          </cell>
          <cell r="C102">
            <v>79471</v>
          </cell>
          <cell r="D102">
            <v>76972</v>
          </cell>
          <cell r="E102">
            <v>76963</v>
          </cell>
          <cell r="F102">
            <v>80674</v>
          </cell>
          <cell r="G102">
            <v>80674</v>
          </cell>
          <cell r="H102">
            <v>80665</v>
          </cell>
          <cell r="I102">
            <v>88167</v>
          </cell>
          <cell r="J102">
            <v>88167</v>
          </cell>
          <cell r="K102">
            <v>88167</v>
          </cell>
          <cell r="L102">
            <v>88167</v>
          </cell>
          <cell r="M102">
            <v>88167</v>
          </cell>
          <cell r="N102">
            <v>88167</v>
          </cell>
        </row>
        <row r="103">
          <cell r="A103">
            <v>454601</v>
          </cell>
          <cell r="B103" t="str">
            <v>Other Miscellaneous Revenue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456025</v>
          </cell>
          <cell r="B104" t="str">
            <v>RSG Rev - MISO Make Whole</v>
          </cell>
          <cell r="C104">
            <v>29566</v>
          </cell>
          <cell r="D104">
            <v>9950</v>
          </cell>
          <cell r="E104">
            <v>103459</v>
          </cell>
          <cell r="F104">
            <v>23071</v>
          </cell>
          <cell r="G104">
            <v>56948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456040</v>
          </cell>
          <cell r="B105" t="str">
            <v>Sales Use Tax Coll Fee</v>
          </cell>
          <cell r="C105">
            <v>50</v>
          </cell>
          <cell r="D105">
            <v>50</v>
          </cell>
          <cell r="E105">
            <v>50</v>
          </cell>
          <cell r="F105">
            <v>50</v>
          </cell>
          <cell r="G105">
            <v>50</v>
          </cell>
          <cell r="H105">
            <v>50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456075</v>
          </cell>
          <cell r="B106" t="str">
            <v>Data Processing Service</v>
          </cell>
          <cell r="C106">
            <v>80</v>
          </cell>
          <cell r="D106">
            <v>80</v>
          </cell>
          <cell r="E106">
            <v>80</v>
          </cell>
          <cell r="F106">
            <v>80</v>
          </cell>
          <cell r="G106">
            <v>80</v>
          </cell>
          <cell r="H106">
            <v>80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456100</v>
          </cell>
          <cell r="B107" t="str">
            <v>Profit Or Loss On Sale Of M&amp;S</v>
          </cell>
          <cell r="C107">
            <v>-1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456110</v>
          </cell>
          <cell r="B108" t="str">
            <v>Transmission Charge PTP</v>
          </cell>
          <cell r="C108">
            <v>5751</v>
          </cell>
          <cell r="D108">
            <v>5618</v>
          </cell>
          <cell r="E108">
            <v>9027</v>
          </cell>
          <cell r="F108">
            <v>1851</v>
          </cell>
          <cell r="G108">
            <v>2932</v>
          </cell>
          <cell r="H108">
            <v>3541</v>
          </cell>
          <cell r="I108">
            <v>12083</v>
          </cell>
          <cell r="J108">
            <v>12083</v>
          </cell>
          <cell r="K108">
            <v>12083</v>
          </cell>
          <cell r="L108">
            <v>12083</v>
          </cell>
          <cell r="M108">
            <v>12083</v>
          </cell>
          <cell r="N108">
            <v>12083</v>
          </cell>
        </row>
        <row r="109">
          <cell r="A109">
            <v>456111</v>
          </cell>
          <cell r="B109" t="str">
            <v>Other Transmission Revenues</v>
          </cell>
          <cell r="C109">
            <v>381360</v>
          </cell>
          <cell r="D109">
            <v>796494</v>
          </cell>
          <cell r="E109">
            <v>154996</v>
          </cell>
          <cell r="F109">
            <v>7296</v>
          </cell>
          <cell r="G109">
            <v>68941</v>
          </cell>
          <cell r="H109">
            <v>52282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456970</v>
          </cell>
          <cell r="B110" t="str">
            <v>Wheel Transmission Rev - ED</v>
          </cell>
          <cell r="C110">
            <v>5030</v>
          </cell>
          <cell r="D110">
            <v>5301</v>
          </cell>
          <cell r="E110">
            <v>6692</v>
          </cell>
          <cell r="F110">
            <v>5511</v>
          </cell>
          <cell r="G110">
            <v>5712</v>
          </cell>
          <cell r="H110">
            <v>4343</v>
          </cell>
          <cell r="I110">
            <v>2042</v>
          </cell>
          <cell r="J110">
            <v>2042</v>
          </cell>
          <cell r="K110">
            <v>2042</v>
          </cell>
          <cell r="L110">
            <v>2042</v>
          </cell>
          <cell r="M110">
            <v>2042</v>
          </cell>
          <cell r="N110">
            <v>2042</v>
          </cell>
        </row>
        <row r="111">
          <cell r="A111">
            <v>457105</v>
          </cell>
          <cell r="B111" t="str">
            <v>Scheduling &amp; Dispatch Revenues</v>
          </cell>
          <cell r="C111">
            <v>13456</v>
          </cell>
          <cell r="D111">
            <v>17568</v>
          </cell>
          <cell r="E111">
            <v>18262</v>
          </cell>
          <cell r="F111">
            <v>12745</v>
          </cell>
          <cell r="G111">
            <v>15229</v>
          </cell>
          <cell r="H111">
            <v>10972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457204</v>
          </cell>
          <cell r="B112" t="str">
            <v>PJM Reactive Rev</v>
          </cell>
          <cell r="C112">
            <v>136304</v>
          </cell>
          <cell r="D112">
            <v>157006</v>
          </cell>
          <cell r="E112">
            <v>412</v>
          </cell>
          <cell r="F112">
            <v>313607</v>
          </cell>
          <cell r="G112">
            <v>156960</v>
          </cell>
          <cell r="H112">
            <v>155995</v>
          </cell>
          <cell r="I112">
            <v>156750</v>
          </cell>
          <cell r="J112">
            <v>156750</v>
          </cell>
          <cell r="K112">
            <v>156750</v>
          </cell>
          <cell r="L112">
            <v>156750</v>
          </cell>
          <cell r="M112">
            <v>156750</v>
          </cell>
          <cell r="N112">
            <v>156750</v>
          </cell>
        </row>
        <row r="113">
          <cell r="A113">
            <v>500000</v>
          </cell>
          <cell r="B113" t="str">
            <v>Suprvsn and Engrg - Steam Oper</v>
          </cell>
          <cell r="C113">
            <v>231442</v>
          </cell>
          <cell r="D113">
            <v>192805</v>
          </cell>
          <cell r="E113">
            <v>197118</v>
          </cell>
          <cell r="F113">
            <v>236528</v>
          </cell>
          <cell r="G113">
            <v>373399</v>
          </cell>
          <cell r="H113">
            <v>209476</v>
          </cell>
          <cell r="I113">
            <v>198175</v>
          </cell>
          <cell r="J113">
            <v>199527</v>
          </cell>
          <cell r="K113">
            <v>202329</v>
          </cell>
          <cell r="L113">
            <v>204683</v>
          </cell>
          <cell r="M113">
            <v>205900</v>
          </cell>
          <cell r="N113">
            <v>205791</v>
          </cell>
        </row>
        <row r="114">
          <cell r="A114">
            <v>501110</v>
          </cell>
          <cell r="B114" t="str">
            <v>Coal Consumed-Fossil Steam</v>
          </cell>
          <cell r="C114">
            <v>8119386</v>
          </cell>
          <cell r="D114">
            <v>7804600</v>
          </cell>
          <cell r="E114">
            <v>6375407</v>
          </cell>
          <cell r="F114">
            <v>7716651</v>
          </cell>
          <cell r="G114">
            <v>0</v>
          </cell>
          <cell r="H114">
            <v>6127617</v>
          </cell>
          <cell r="I114">
            <v>6418870</v>
          </cell>
          <cell r="J114">
            <v>7290062</v>
          </cell>
          <cell r="K114">
            <v>7246055</v>
          </cell>
          <cell r="L114">
            <v>6407398</v>
          </cell>
          <cell r="M114">
            <v>6227229</v>
          </cell>
          <cell r="N114">
            <v>5869926</v>
          </cell>
        </row>
        <row r="115">
          <cell r="A115">
            <v>501150</v>
          </cell>
          <cell r="B115" t="str">
            <v>Coal &amp; Other Fuel Handling</v>
          </cell>
          <cell r="C115">
            <v>108320</v>
          </cell>
          <cell r="D115">
            <v>176788</v>
          </cell>
          <cell r="E115">
            <v>166479</v>
          </cell>
          <cell r="F115">
            <v>107949</v>
          </cell>
          <cell r="G115">
            <v>88598</v>
          </cell>
          <cell r="H115">
            <v>84243</v>
          </cell>
          <cell r="I115">
            <v>135150</v>
          </cell>
          <cell r="J115">
            <v>135061</v>
          </cell>
          <cell r="K115">
            <v>153081</v>
          </cell>
          <cell r="L115">
            <v>136918</v>
          </cell>
          <cell r="M115">
            <v>136797</v>
          </cell>
          <cell r="N115">
            <v>136847</v>
          </cell>
        </row>
        <row r="116">
          <cell r="A116">
            <v>501180</v>
          </cell>
          <cell r="B116" t="str">
            <v>Sale Of Fly Ash-Revenues</v>
          </cell>
          <cell r="C116">
            <v>567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656</v>
          </cell>
          <cell r="J116">
            <v>656</v>
          </cell>
          <cell r="K116">
            <v>656</v>
          </cell>
          <cell r="L116">
            <v>656</v>
          </cell>
          <cell r="M116">
            <v>656</v>
          </cell>
          <cell r="N116">
            <v>656</v>
          </cell>
        </row>
        <row r="117">
          <cell r="A117">
            <v>501190</v>
          </cell>
          <cell r="B117" t="str">
            <v>Sale Of Fly Ash-Expenses</v>
          </cell>
          <cell r="C117">
            <v>-146893</v>
          </cell>
          <cell r="D117">
            <v>198560</v>
          </cell>
          <cell r="E117">
            <v>10804</v>
          </cell>
          <cell r="F117">
            <v>34693</v>
          </cell>
          <cell r="G117">
            <v>-130386</v>
          </cell>
          <cell r="H117">
            <v>201162</v>
          </cell>
          <cell r="I117">
            <v>840</v>
          </cell>
          <cell r="J117">
            <v>840</v>
          </cell>
          <cell r="K117">
            <v>840</v>
          </cell>
          <cell r="L117">
            <v>840</v>
          </cell>
          <cell r="M117">
            <v>840</v>
          </cell>
          <cell r="N117">
            <v>840</v>
          </cell>
        </row>
        <row r="118">
          <cell r="A118">
            <v>501310</v>
          </cell>
          <cell r="B118" t="str">
            <v>Oil Consumed-Fossil Steam</v>
          </cell>
          <cell r="C118">
            <v>145062</v>
          </cell>
          <cell r="D118">
            <v>88988</v>
          </cell>
          <cell r="E118">
            <v>194311</v>
          </cell>
          <cell r="F118">
            <v>82736</v>
          </cell>
          <cell r="G118">
            <v>0</v>
          </cell>
          <cell r="H118">
            <v>247645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501996</v>
          </cell>
          <cell r="B119" t="str">
            <v>Fuel Expense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165672</v>
          </cell>
          <cell r="J119">
            <v>294575</v>
          </cell>
          <cell r="K119">
            <v>95139</v>
          </cell>
          <cell r="L119">
            <v>248909</v>
          </cell>
          <cell r="M119">
            <v>699440</v>
          </cell>
          <cell r="N119">
            <v>392367</v>
          </cell>
        </row>
        <row r="120">
          <cell r="A120">
            <v>502020</v>
          </cell>
          <cell r="B120" t="str">
            <v>Ammonia - Qualifying</v>
          </cell>
          <cell r="C120">
            <v>84947</v>
          </cell>
          <cell r="D120">
            <v>88239</v>
          </cell>
          <cell r="E120">
            <v>58042</v>
          </cell>
          <cell r="F120">
            <v>58407</v>
          </cell>
          <cell r="G120">
            <v>0</v>
          </cell>
          <cell r="H120">
            <v>47933</v>
          </cell>
          <cell r="I120">
            <v>54761</v>
          </cell>
          <cell r="J120">
            <v>60073</v>
          </cell>
          <cell r="K120">
            <v>63125</v>
          </cell>
          <cell r="L120">
            <v>56606</v>
          </cell>
          <cell r="M120">
            <v>58921</v>
          </cell>
          <cell r="N120">
            <v>53712</v>
          </cell>
        </row>
        <row r="121">
          <cell r="A121">
            <v>502040</v>
          </cell>
          <cell r="B121" t="str">
            <v>COST OF LIME</v>
          </cell>
          <cell r="C121">
            <v>1268593</v>
          </cell>
          <cell r="D121">
            <v>969270</v>
          </cell>
          <cell r="E121">
            <v>1225217</v>
          </cell>
          <cell r="F121">
            <v>1109724</v>
          </cell>
          <cell r="G121">
            <v>164142</v>
          </cell>
          <cell r="H121">
            <v>873026</v>
          </cell>
          <cell r="I121">
            <v>843638</v>
          </cell>
          <cell r="J121">
            <v>925486</v>
          </cell>
          <cell r="K121">
            <v>972489</v>
          </cell>
          <cell r="L121">
            <v>872063</v>
          </cell>
          <cell r="M121">
            <v>907730</v>
          </cell>
          <cell r="N121">
            <v>827477</v>
          </cell>
        </row>
        <row r="122">
          <cell r="A122">
            <v>502100</v>
          </cell>
          <cell r="B122" t="str">
            <v>Fossil Steam Exp-Other</v>
          </cell>
          <cell r="C122">
            <v>119471</v>
          </cell>
          <cell r="D122">
            <v>280286</v>
          </cell>
          <cell r="E122">
            <v>-218352</v>
          </cell>
          <cell r="F122">
            <v>115643</v>
          </cell>
          <cell r="G122">
            <v>114942</v>
          </cell>
          <cell r="H122">
            <v>89872</v>
          </cell>
          <cell r="I122">
            <v>345145</v>
          </cell>
          <cell r="J122">
            <v>346853</v>
          </cell>
          <cell r="K122">
            <v>456623</v>
          </cell>
          <cell r="L122">
            <v>356176</v>
          </cell>
          <cell r="M122">
            <v>357897</v>
          </cell>
          <cell r="N122">
            <v>356355</v>
          </cell>
        </row>
        <row r="123">
          <cell r="A123">
            <v>502410</v>
          </cell>
          <cell r="B123" t="str">
            <v>Steam Oper-Bottom Ash/Fly Ash</v>
          </cell>
          <cell r="C123">
            <v>0</v>
          </cell>
          <cell r="D123">
            <v>0</v>
          </cell>
          <cell r="E123">
            <v>0</v>
          </cell>
          <cell r="F123">
            <v>2708</v>
          </cell>
          <cell r="G123">
            <v>4999</v>
          </cell>
          <cell r="H123">
            <v>65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505000</v>
          </cell>
          <cell r="B124" t="str">
            <v>Electric Expenses-Steam Oper</v>
          </cell>
          <cell r="C124">
            <v>15981</v>
          </cell>
          <cell r="D124">
            <v>-8648</v>
          </cell>
          <cell r="E124">
            <v>3263</v>
          </cell>
          <cell r="F124">
            <v>521</v>
          </cell>
          <cell r="G124">
            <v>1434</v>
          </cell>
          <cell r="H124">
            <v>4918</v>
          </cell>
          <cell r="I124">
            <v>43618</v>
          </cell>
          <cell r="J124">
            <v>43522</v>
          </cell>
          <cell r="K124">
            <v>62548</v>
          </cell>
          <cell r="L124">
            <v>45484</v>
          </cell>
          <cell r="M124">
            <v>45355</v>
          </cell>
          <cell r="N124">
            <v>45409</v>
          </cell>
        </row>
        <row r="125">
          <cell r="A125">
            <v>506000</v>
          </cell>
          <cell r="B125" t="str">
            <v>Misc Fossil Power Expenses</v>
          </cell>
          <cell r="C125">
            <v>1112960</v>
          </cell>
          <cell r="D125">
            <v>42327</v>
          </cell>
          <cell r="E125">
            <v>111197</v>
          </cell>
          <cell r="F125">
            <v>134292</v>
          </cell>
          <cell r="G125">
            <v>157520</v>
          </cell>
          <cell r="H125">
            <v>127094</v>
          </cell>
          <cell r="I125">
            <v>130377</v>
          </cell>
          <cell r="J125">
            <v>132538</v>
          </cell>
          <cell r="K125">
            <v>111536</v>
          </cell>
          <cell r="L125">
            <v>115537</v>
          </cell>
          <cell r="M125">
            <v>140193</v>
          </cell>
          <cell r="N125">
            <v>105346</v>
          </cell>
        </row>
        <row r="126">
          <cell r="A126">
            <v>507000</v>
          </cell>
          <cell r="B126" t="str">
            <v>Steam Power Gen-Op Rents</v>
          </cell>
          <cell r="C126">
            <v>26</v>
          </cell>
          <cell r="D126">
            <v>0</v>
          </cell>
          <cell r="E126">
            <v>13</v>
          </cell>
          <cell r="F126">
            <v>72</v>
          </cell>
          <cell r="G126">
            <v>158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509030</v>
          </cell>
          <cell r="B127" t="str">
            <v>SO2 Emission Expense</v>
          </cell>
          <cell r="C127">
            <v>37</v>
          </cell>
          <cell r="D127">
            <v>44</v>
          </cell>
          <cell r="E127">
            <v>39</v>
          </cell>
          <cell r="F127">
            <v>0</v>
          </cell>
          <cell r="G127">
            <v>31</v>
          </cell>
          <cell r="H127">
            <v>29</v>
          </cell>
          <cell r="I127">
            <v>82</v>
          </cell>
          <cell r="J127">
            <v>89</v>
          </cell>
          <cell r="K127">
            <v>95</v>
          </cell>
          <cell r="L127">
            <v>83</v>
          </cell>
          <cell r="M127">
            <v>81</v>
          </cell>
          <cell r="N127">
            <v>76</v>
          </cell>
        </row>
        <row r="128">
          <cell r="A128">
            <v>509210</v>
          </cell>
          <cell r="B128" t="str">
            <v>Seasonal NOx Emission Expense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509212</v>
          </cell>
          <cell r="B129" t="str">
            <v>Annual NOx Emission Expense</v>
          </cell>
          <cell r="C129">
            <v>148</v>
          </cell>
          <cell r="D129">
            <v>208</v>
          </cell>
          <cell r="E129">
            <v>114</v>
          </cell>
          <cell r="F129">
            <v>0</v>
          </cell>
          <cell r="G129">
            <v>74</v>
          </cell>
          <cell r="H129">
            <v>86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510000</v>
          </cell>
          <cell r="B130" t="str">
            <v>Suprvsn and Engrng-Steam Maint</v>
          </cell>
          <cell r="C130">
            <v>195309</v>
          </cell>
          <cell r="D130">
            <v>228919</v>
          </cell>
          <cell r="E130">
            <v>214581</v>
          </cell>
          <cell r="F130">
            <v>198019</v>
          </cell>
          <cell r="G130">
            <v>78031</v>
          </cell>
          <cell r="H130">
            <v>145616</v>
          </cell>
          <cell r="I130">
            <v>271321</v>
          </cell>
          <cell r="J130">
            <v>271290</v>
          </cell>
          <cell r="K130">
            <v>270173</v>
          </cell>
          <cell r="L130">
            <v>279812</v>
          </cell>
          <cell r="M130">
            <v>279809</v>
          </cell>
          <cell r="N130">
            <v>280037</v>
          </cell>
        </row>
        <row r="131">
          <cell r="A131">
            <v>510100</v>
          </cell>
          <cell r="B131" t="str">
            <v>Suprvsn &amp; Engrng-Steam Maint R</v>
          </cell>
          <cell r="C131">
            <v>7936</v>
          </cell>
          <cell r="D131">
            <v>4470</v>
          </cell>
          <cell r="E131">
            <v>5344</v>
          </cell>
          <cell r="F131">
            <v>3691</v>
          </cell>
          <cell r="G131">
            <v>2977</v>
          </cell>
          <cell r="H131">
            <v>3011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511000</v>
          </cell>
          <cell r="B132" t="str">
            <v>Maint Of Structures-Steam</v>
          </cell>
          <cell r="C132">
            <v>739230</v>
          </cell>
          <cell r="D132">
            <v>670253</v>
          </cell>
          <cell r="E132">
            <v>733617</v>
          </cell>
          <cell r="F132">
            <v>814915</v>
          </cell>
          <cell r="G132">
            <v>668392</v>
          </cell>
          <cell r="H132">
            <v>190556</v>
          </cell>
          <cell r="I132">
            <v>632198</v>
          </cell>
          <cell r="J132">
            <v>624042</v>
          </cell>
          <cell r="K132">
            <v>654250</v>
          </cell>
          <cell r="L132">
            <v>642767</v>
          </cell>
          <cell r="M132">
            <v>642989</v>
          </cell>
          <cell r="N132">
            <v>641057</v>
          </cell>
        </row>
        <row r="133">
          <cell r="A133">
            <v>512100</v>
          </cell>
          <cell r="B133" t="str">
            <v>Maint Of Boiler Plant-Other</v>
          </cell>
          <cell r="C133">
            <v>492827</v>
          </cell>
          <cell r="D133">
            <v>784591</v>
          </cell>
          <cell r="E133">
            <v>527809</v>
          </cell>
          <cell r="F133">
            <v>797381</v>
          </cell>
          <cell r="G133">
            <v>1814373</v>
          </cell>
          <cell r="H133">
            <v>2469804</v>
          </cell>
          <cell r="I133">
            <v>771124</v>
          </cell>
          <cell r="J133">
            <v>495459</v>
          </cell>
          <cell r="K133">
            <v>590869</v>
          </cell>
          <cell r="L133">
            <v>498852</v>
          </cell>
          <cell r="M133">
            <v>498629</v>
          </cell>
          <cell r="N133">
            <v>561223</v>
          </cell>
        </row>
        <row r="134">
          <cell r="A134">
            <v>513100</v>
          </cell>
          <cell r="B134" t="str">
            <v>Maint Of Electric Plant-Other</v>
          </cell>
          <cell r="C134">
            <v>241977</v>
          </cell>
          <cell r="D134">
            <v>-56517</v>
          </cell>
          <cell r="E134">
            <v>-20644</v>
          </cell>
          <cell r="F134">
            <v>-33023</v>
          </cell>
          <cell r="G134">
            <v>298646</v>
          </cell>
          <cell r="H134">
            <v>472839</v>
          </cell>
          <cell r="I134">
            <v>202980</v>
          </cell>
          <cell r="J134">
            <v>95980</v>
          </cell>
          <cell r="K134">
            <v>95980</v>
          </cell>
          <cell r="L134">
            <v>144413</v>
          </cell>
          <cell r="M134">
            <v>150980</v>
          </cell>
          <cell r="N134">
            <v>95980</v>
          </cell>
        </row>
        <row r="135">
          <cell r="A135">
            <v>514000</v>
          </cell>
          <cell r="B135" t="str">
            <v>Maintenance - Misc Steam Plant</v>
          </cell>
          <cell r="C135">
            <v>794260</v>
          </cell>
          <cell r="D135">
            <v>446508</v>
          </cell>
          <cell r="E135">
            <v>292528</v>
          </cell>
          <cell r="F135">
            <v>353839</v>
          </cell>
          <cell r="G135">
            <v>1433864</v>
          </cell>
          <cell r="H135">
            <v>-866309</v>
          </cell>
          <cell r="I135">
            <v>41534</v>
          </cell>
          <cell r="J135">
            <v>41477</v>
          </cell>
          <cell r="K135">
            <v>52645</v>
          </cell>
          <cell r="L135">
            <v>41001</v>
          </cell>
          <cell r="M135">
            <v>41584</v>
          </cell>
          <cell r="N135">
            <v>52377</v>
          </cell>
        </row>
        <row r="136">
          <cell r="A136">
            <v>514300</v>
          </cell>
          <cell r="B136" t="str">
            <v>Maintenance - Misc Steam Plant</v>
          </cell>
          <cell r="C136">
            <v>29</v>
          </cell>
          <cell r="D136">
            <v>46</v>
          </cell>
          <cell r="E136">
            <v>31</v>
          </cell>
          <cell r="F136">
            <v>29</v>
          </cell>
          <cell r="G136">
            <v>29</v>
          </cell>
          <cell r="H136">
            <v>42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524000</v>
          </cell>
          <cell r="B137" t="str">
            <v>Misc Expenses-Nuc Oper</v>
          </cell>
          <cell r="C137">
            <v>141</v>
          </cell>
          <cell r="D137">
            <v>0</v>
          </cell>
          <cell r="E137">
            <v>0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528000</v>
          </cell>
          <cell r="B138" t="str">
            <v>Maint Suprvsn and Enginrng-Nuc</v>
          </cell>
          <cell r="C138">
            <v>-8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530000</v>
          </cell>
          <cell r="B139" t="str">
            <v>Maint Of Reactor Plt Equip-Nuc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531100</v>
          </cell>
          <cell r="B140" t="str">
            <v>Maint  Electric Plt-Other-Nuc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539000</v>
          </cell>
          <cell r="B141" t="str">
            <v>Misc Hydraulic Expenses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543000</v>
          </cell>
          <cell r="B142" t="str">
            <v>Maint-Reservoir,Dam &amp; Waterway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546000</v>
          </cell>
          <cell r="B143" t="str">
            <v>Suprvsn and Enginring-CT Oper</v>
          </cell>
          <cell r="C143">
            <v>30877</v>
          </cell>
          <cell r="D143">
            <v>31119</v>
          </cell>
          <cell r="E143">
            <v>33896</v>
          </cell>
          <cell r="F143">
            <v>33717</v>
          </cell>
          <cell r="G143">
            <v>33110</v>
          </cell>
          <cell r="H143">
            <v>33392</v>
          </cell>
          <cell r="I143">
            <v>28521</v>
          </cell>
          <cell r="J143">
            <v>28491</v>
          </cell>
          <cell r="K143">
            <v>29456</v>
          </cell>
          <cell r="L143">
            <v>29307</v>
          </cell>
          <cell r="M143">
            <v>29263</v>
          </cell>
          <cell r="N143">
            <v>29278</v>
          </cell>
        </row>
        <row r="144">
          <cell r="A144">
            <v>547100</v>
          </cell>
          <cell r="B144" t="str">
            <v>Natural Gas</v>
          </cell>
          <cell r="C144">
            <v>0</v>
          </cell>
          <cell r="D144">
            <v>617000</v>
          </cell>
          <cell r="E144">
            <v>104975</v>
          </cell>
          <cell r="F144">
            <v>219783</v>
          </cell>
          <cell r="G144">
            <v>115810</v>
          </cell>
          <cell r="H144">
            <v>86432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547150</v>
          </cell>
          <cell r="B145" t="str">
            <v>Natural Gas Handling-CT</v>
          </cell>
          <cell r="C145">
            <v>934</v>
          </cell>
          <cell r="D145">
            <v>1799</v>
          </cell>
          <cell r="E145">
            <v>1759</v>
          </cell>
          <cell r="F145">
            <v>1789</v>
          </cell>
          <cell r="G145">
            <v>1763</v>
          </cell>
          <cell r="H145">
            <v>1815</v>
          </cell>
          <cell r="I145">
            <v>940</v>
          </cell>
          <cell r="J145">
            <v>940</v>
          </cell>
          <cell r="K145">
            <v>940</v>
          </cell>
          <cell r="L145">
            <v>940</v>
          </cell>
          <cell r="M145">
            <v>940</v>
          </cell>
          <cell r="N145">
            <v>940</v>
          </cell>
        </row>
        <row r="146">
          <cell r="A146">
            <v>547200</v>
          </cell>
          <cell r="B146" t="str">
            <v>Oil</v>
          </cell>
          <cell r="C146">
            <v>0</v>
          </cell>
          <cell r="D146">
            <v>0</v>
          </cell>
          <cell r="E146">
            <v>0</v>
          </cell>
          <cell r="F146">
            <v>43</v>
          </cell>
          <cell r="G146">
            <v>341053</v>
          </cell>
          <cell r="H146">
            <v>1349782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548100</v>
          </cell>
          <cell r="B147" t="str">
            <v>Generation Expenses-Other CT</v>
          </cell>
          <cell r="C147">
            <v>0</v>
          </cell>
          <cell r="D147">
            <v>171</v>
          </cell>
          <cell r="E147">
            <v>2798</v>
          </cell>
          <cell r="F147">
            <v>189</v>
          </cell>
          <cell r="G147">
            <v>1396</v>
          </cell>
          <cell r="H147">
            <v>568</v>
          </cell>
          <cell r="I147">
            <v>585</v>
          </cell>
          <cell r="J147">
            <v>479</v>
          </cell>
          <cell r="K147">
            <v>480</v>
          </cell>
          <cell r="L147">
            <v>581</v>
          </cell>
          <cell r="M147">
            <v>482</v>
          </cell>
          <cell r="N147">
            <v>480</v>
          </cell>
        </row>
        <row r="148">
          <cell r="A148">
            <v>548200</v>
          </cell>
          <cell r="B148" t="str">
            <v>Prime Movers - Generators- CT</v>
          </cell>
          <cell r="C148">
            <v>18839</v>
          </cell>
          <cell r="D148">
            <v>19113</v>
          </cell>
          <cell r="E148">
            <v>21979</v>
          </cell>
          <cell r="F148">
            <v>30295</v>
          </cell>
          <cell r="G148">
            <v>4830</v>
          </cell>
          <cell r="H148">
            <v>9218</v>
          </cell>
          <cell r="I148">
            <v>31666</v>
          </cell>
          <cell r="J148">
            <v>31589</v>
          </cell>
          <cell r="K148">
            <v>41962</v>
          </cell>
          <cell r="L148">
            <v>33173</v>
          </cell>
          <cell r="M148">
            <v>33069</v>
          </cell>
          <cell r="N148">
            <v>33113</v>
          </cell>
        </row>
        <row r="149">
          <cell r="A149">
            <v>549000</v>
          </cell>
          <cell r="B149" t="str">
            <v>Misc-Power Generation Expenses</v>
          </cell>
          <cell r="C149">
            <v>106543</v>
          </cell>
          <cell r="D149">
            <v>71912</v>
          </cell>
          <cell r="E149">
            <v>87217</v>
          </cell>
          <cell r="F149">
            <v>59155</v>
          </cell>
          <cell r="G149">
            <v>128893</v>
          </cell>
          <cell r="H149">
            <v>110912</v>
          </cell>
          <cell r="I149">
            <v>53378</v>
          </cell>
          <cell r="J149">
            <v>38449</v>
          </cell>
          <cell r="K149">
            <v>40592</v>
          </cell>
          <cell r="L149">
            <v>42236</v>
          </cell>
          <cell r="M149">
            <v>37550</v>
          </cell>
          <cell r="N149">
            <v>39623</v>
          </cell>
        </row>
        <row r="150">
          <cell r="A150">
            <v>551000</v>
          </cell>
          <cell r="B150" t="str">
            <v>Suprvsn and Enginring-CT Maint</v>
          </cell>
          <cell r="C150">
            <v>28009</v>
          </cell>
          <cell r="D150">
            <v>15616</v>
          </cell>
          <cell r="E150">
            <v>17724</v>
          </cell>
          <cell r="F150">
            <v>16695</v>
          </cell>
          <cell r="G150">
            <v>13076</v>
          </cell>
          <cell r="H150">
            <v>18125</v>
          </cell>
          <cell r="I150">
            <v>26954</v>
          </cell>
          <cell r="J150">
            <v>27028</v>
          </cell>
          <cell r="K150">
            <v>28011</v>
          </cell>
          <cell r="L150">
            <v>27967</v>
          </cell>
          <cell r="M150">
            <v>27905</v>
          </cell>
          <cell r="N150">
            <v>27931</v>
          </cell>
        </row>
        <row r="151">
          <cell r="A151">
            <v>552000</v>
          </cell>
          <cell r="B151" t="str">
            <v>Maintenance Of Structures-CT</v>
          </cell>
          <cell r="C151">
            <v>162930</v>
          </cell>
          <cell r="D151">
            <v>88943</v>
          </cell>
          <cell r="E151">
            <v>30870</v>
          </cell>
          <cell r="F151">
            <v>47631</v>
          </cell>
          <cell r="G151">
            <v>9119</v>
          </cell>
          <cell r="H151">
            <v>4301</v>
          </cell>
          <cell r="I151">
            <v>28305</v>
          </cell>
          <cell r="J151">
            <v>23292</v>
          </cell>
          <cell r="K151">
            <v>25978</v>
          </cell>
          <cell r="L151">
            <v>43569</v>
          </cell>
          <cell r="M151">
            <v>23551</v>
          </cell>
          <cell r="N151">
            <v>19775</v>
          </cell>
        </row>
        <row r="152">
          <cell r="A152">
            <v>552220</v>
          </cell>
          <cell r="B152" t="str">
            <v>Solar: Maint of Structures</v>
          </cell>
          <cell r="G152">
            <v>0</v>
          </cell>
          <cell r="H152">
            <v>2272</v>
          </cell>
        </row>
        <row r="153">
          <cell r="A153">
            <v>553000</v>
          </cell>
          <cell r="B153" t="str">
            <v>Maint-Gentg and Elect Equip-CT</v>
          </cell>
          <cell r="C153">
            <v>38547</v>
          </cell>
          <cell r="D153">
            <v>44121</v>
          </cell>
          <cell r="E153">
            <v>161231</v>
          </cell>
          <cell r="F153">
            <v>51200</v>
          </cell>
          <cell r="G153">
            <v>74540</v>
          </cell>
          <cell r="H153">
            <v>-28782</v>
          </cell>
          <cell r="I153">
            <v>15625</v>
          </cell>
          <cell r="J153">
            <v>30537</v>
          </cell>
          <cell r="K153">
            <v>7607</v>
          </cell>
          <cell r="L153">
            <v>373230</v>
          </cell>
          <cell r="M153">
            <v>966866</v>
          </cell>
          <cell r="N153">
            <v>156643</v>
          </cell>
        </row>
        <row r="154">
          <cell r="A154">
            <v>554000</v>
          </cell>
          <cell r="B154" t="str">
            <v>Misc Power Generation Plant-CT</v>
          </cell>
          <cell r="C154">
            <v>24829</v>
          </cell>
          <cell r="D154">
            <v>34264</v>
          </cell>
          <cell r="E154">
            <v>22029</v>
          </cell>
          <cell r="F154">
            <v>48451</v>
          </cell>
          <cell r="G154">
            <v>25400</v>
          </cell>
          <cell r="H154">
            <v>18271</v>
          </cell>
          <cell r="I154">
            <v>15410</v>
          </cell>
          <cell r="J154">
            <v>11184</v>
          </cell>
          <cell r="K154">
            <v>13207</v>
          </cell>
          <cell r="L154">
            <v>11786</v>
          </cell>
          <cell r="M154">
            <v>12236</v>
          </cell>
          <cell r="N154">
            <v>11402</v>
          </cell>
        </row>
        <row r="155">
          <cell r="A155">
            <v>555028</v>
          </cell>
          <cell r="B155" t="str">
            <v>Purch Pwr - Non-native - net</v>
          </cell>
          <cell r="C155">
            <v>160737</v>
          </cell>
          <cell r="D155">
            <v>0</v>
          </cell>
          <cell r="E155">
            <v>0</v>
          </cell>
          <cell r="F155">
            <v>20792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555200</v>
          </cell>
          <cell r="B156" t="str">
            <v>Interchange Power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555202</v>
          </cell>
          <cell r="B157" t="str">
            <v>Purch Power-Fuel Clause</v>
          </cell>
          <cell r="C157">
            <v>4050169</v>
          </cell>
          <cell r="D157">
            <v>2269980</v>
          </cell>
          <cell r="E157">
            <v>1767680</v>
          </cell>
          <cell r="F157">
            <v>1693308</v>
          </cell>
          <cell r="G157">
            <v>8417269</v>
          </cell>
          <cell r="H157">
            <v>1790479</v>
          </cell>
          <cell r="I157">
            <v>2234204</v>
          </cell>
          <cell r="J157">
            <v>2453425</v>
          </cell>
          <cell r="K157">
            <v>1759771</v>
          </cell>
          <cell r="L157">
            <v>1619350</v>
          </cell>
          <cell r="M157">
            <v>496717</v>
          </cell>
          <cell r="N157">
            <v>1280026</v>
          </cell>
        </row>
        <row r="158">
          <cell r="A158">
            <v>556000</v>
          </cell>
          <cell r="B158" t="str">
            <v>System Cnts &amp; Load Dispatching</v>
          </cell>
          <cell r="C158">
            <v>3</v>
          </cell>
          <cell r="D158">
            <v>1</v>
          </cell>
          <cell r="E158">
            <v>0</v>
          </cell>
          <cell r="F158">
            <v>-417</v>
          </cell>
          <cell r="G158">
            <v>0</v>
          </cell>
          <cell r="H158">
            <v>0</v>
          </cell>
          <cell r="I158">
            <v>10903</v>
          </cell>
          <cell r="J158">
            <v>9798</v>
          </cell>
          <cell r="K158">
            <v>9684</v>
          </cell>
          <cell r="L158">
            <v>9803</v>
          </cell>
          <cell r="M158">
            <v>12253</v>
          </cell>
          <cell r="N158">
            <v>9572</v>
          </cell>
        </row>
        <row r="159">
          <cell r="A159">
            <v>557000</v>
          </cell>
          <cell r="B159" t="str">
            <v>Other Expenses-Oper</v>
          </cell>
          <cell r="C159">
            <v>561025</v>
          </cell>
          <cell r="D159">
            <v>1834204</v>
          </cell>
          <cell r="E159">
            <v>824943</v>
          </cell>
          <cell r="F159">
            <v>-1761997</v>
          </cell>
          <cell r="G159">
            <v>1560148</v>
          </cell>
          <cell r="H159">
            <v>1031423</v>
          </cell>
          <cell r="I159">
            <v>473285</v>
          </cell>
          <cell r="J159">
            <v>589472</v>
          </cell>
          <cell r="K159">
            <v>589610</v>
          </cell>
          <cell r="L159">
            <v>589470</v>
          </cell>
          <cell r="M159">
            <v>589474</v>
          </cell>
          <cell r="N159">
            <v>589471</v>
          </cell>
        </row>
        <row r="160">
          <cell r="A160">
            <v>557450</v>
          </cell>
          <cell r="B160" t="str">
            <v>Commissions/Brokerage Expense</v>
          </cell>
          <cell r="C160">
            <v>157</v>
          </cell>
          <cell r="D160">
            <v>7482</v>
          </cell>
          <cell r="E160">
            <v>4105</v>
          </cell>
          <cell r="F160">
            <v>4227</v>
          </cell>
          <cell r="G160">
            <v>4766</v>
          </cell>
          <cell r="H160">
            <v>5194</v>
          </cell>
          <cell r="I160">
            <v>6738</v>
          </cell>
          <cell r="J160">
            <v>6738</v>
          </cell>
          <cell r="K160">
            <v>6738</v>
          </cell>
          <cell r="L160">
            <v>6738</v>
          </cell>
          <cell r="M160">
            <v>6738</v>
          </cell>
          <cell r="N160">
            <v>6738</v>
          </cell>
        </row>
        <row r="161">
          <cell r="A161">
            <v>557451</v>
          </cell>
          <cell r="B161" t="str">
            <v>EA &amp; Coal Broker Fees</v>
          </cell>
          <cell r="C161">
            <v>0</v>
          </cell>
          <cell r="D161">
            <v>142</v>
          </cell>
          <cell r="E161">
            <v>288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557980</v>
          </cell>
          <cell r="B162" t="str">
            <v>Retail Deferred Fuel Expenses</v>
          </cell>
          <cell r="C162">
            <v>83497</v>
          </cell>
          <cell r="D162">
            <v>1039725</v>
          </cell>
          <cell r="E162">
            <v>-77979</v>
          </cell>
          <cell r="F162">
            <v>7850</v>
          </cell>
          <cell r="G162">
            <v>-1718267</v>
          </cell>
          <cell r="H162">
            <v>481043</v>
          </cell>
          <cell r="I162">
            <v>-79096</v>
          </cell>
          <cell r="J162">
            <v>683558</v>
          </cell>
          <cell r="K162">
            <v>-14895</v>
          </cell>
          <cell r="L162">
            <v>639764</v>
          </cell>
          <cell r="M162">
            <v>-446</v>
          </cell>
          <cell r="N162">
            <v>155306</v>
          </cell>
        </row>
        <row r="163">
          <cell r="A163">
            <v>560000</v>
          </cell>
          <cell r="B163" t="str">
            <v>Supervsn and Engrng-Trans Oper</v>
          </cell>
          <cell r="C163">
            <v>200</v>
          </cell>
          <cell r="D163">
            <v>734</v>
          </cell>
          <cell r="E163">
            <v>219</v>
          </cell>
          <cell r="F163">
            <v>270</v>
          </cell>
          <cell r="G163">
            <v>289</v>
          </cell>
          <cell r="H163">
            <v>342</v>
          </cell>
          <cell r="I163">
            <v>10213</v>
          </cell>
          <cell r="J163">
            <v>10213</v>
          </cell>
          <cell r="K163">
            <v>10213</v>
          </cell>
          <cell r="L163">
            <v>10213</v>
          </cell>
          <cell r="M163">
            <v>10213</v>
          </cell>
          <cell r="N163">
            <v>10213</v>
          </cell>
        </row>
        <row r="164">
          <cell r="A164">
            <v>561100</v>
          </cell>
          <cell r="B164" t="str">
            <v>Load Dispatch-Reliability</v>
          </cell>
          <cell r="C164">
            <v>7863</v>
          </cell>
          <cell r="D164">
            <v>8113</v>
          </cell>
          <cell r="E164">
            <v>10514</v>
          </cell>
          <cell r="F164">
            <v>9020</v>
          </cell>
          <cell r="G164">
            <v>7640</v>
          </cell>
          <cell r="H164">
            <v>7680</v>
          </cell>
          <cell r="I164">
            <v>9275</v>
          </cell>
          <cell r="J164">
            <v>8724</v>
          </cell>
          <cell r="K164">
            <v>8667</v>
          </cell>
          <cell r="L164">
            <v>8726</v>
          </cell>
          <cell r="M164">
            <v>9952</v>
          </cell>
          <cell r="N164">
            <v>8611</v>
          </cell>
        </row>
        <row r="165">
          <cell r="A165">
            <v>561200</v>
          </cell>
          <cell r="B165" t="str">
            <v>Load Dispatch-Mnitor&amp;OprTrnSys</v>
          </cell>
          <cell r="C165">
            <v>40532</v>
          </cell>
          <cell r="D165">
            <v>41526</v>
          </cell>
          <cell r="E165">
            <v>46928</v>
          </cell>
          <cell r="F165">
            <v>38752</v>
          </cell>
          <cell r="G165">
            <v>37473</v>
          </cell>
          <cell r="H165">
            <v>38543</v>
          </cell>
          <cell r="I165">
            <v>21163</v>
          </cell>
          <cell r="J165">
            <v>20613</v>
          </cell>
          <cell r="K165">
            <v>20557</v>
          </cell>
          <cell r="L165">
            <v>20614</v>
          </cell>
          <cell r="M165">
            <v>21842</v>
          </cell>
          <cell r="N165">
            <v>20500</v>
          </cell>
        </row>
        <row r="166">
          <cell r="A166">
            <v>561300</v>
          </cell>
          <cell r="B166" t="str">
            <v>Load Dispatch - TransSvc&amp;Sch</v>
          </cell>
          <cell r="C166">
            <v>5406</v>
          </cell>
          <cell r="D166">
            <v>5129</v>
          </cell>
          <cell r="E166">
            <v>6377</v>
          </cell>
          <cell r="F166">
            <v>5008</v>
          </cell>
          <cell r="G166">
            <v>5005</v>
          </cell>
          <cell r="H166">
            <v>5094</v>
          </cell>
          <cell r="I166">
            <v>9956</v>
          </cell>
          <cell r="J166">
            <v>9404</v>
          </cell>
          <cell r="K166">
            <v>9347</v>
          </cell>
          <cell r="L166">
            <v>9406</v>
          </cell>
          <cell r="M166">
            <v>10632</v>
          </cell>
          <cell r="N166">
            <v>9291</v>
          </cell>
        </row>
        <row r="167">
          <cell r="A167">
            <v>561400</v>
          </cell>
          <cell r="B167" t="str">
            <v>Scheduling-Sys Cntrl&amp;Disp Svs</v>
          </cell>
          <cell r="C167">
            <v>172731</v>
          </cell>
          <cell r="D167">
            <v>197687</v>
          </cell>
          <cell r="E167">
            <v>46906</v>
          </cell>
          <cell r="F167">
            <v>350377</v>
          </cell>
          <cell r="G167">
            <v>193098</v>
          </cell>
          <cell r="H167">
            <v>186688</v>
          </cell>
          <cell r="I167">
            <v>100000</v>
          </cell>
          <cell r="J167">
            <v>100000</v>
          </cell>
          <cell r="K167">
            <v>100000</v>
          </cell>
          <cell r="L167">
            <v>100000</v>
          </cell>
          <cell r="M167">
            <v>100000</v>
          </cell>
          <cell r="N167">
            <v>100000</v>
          </cell>
        </row>
        <row r="168">
          <cell r="A168">
            <v>561800</v>
          </cell>
          <cell r="B168" t="str">
            <v>Reliability-Plan&amp;Stds Dev</v>
          </cell>
          <cell r="C168">
            <v>150167</v>
          </cell>
          <cell r="D168">
            <v>149967</v>
          </cell>
          <cell r="E168">
            <v>156568</v>
          </cell>
          <cell r="F168">
            <v>156284</v>
          </cell>
          <cell r="G168">
            <v>156142</v>
          </cell>
          <cell r="H168">
            <v>156142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562000</v>
          </cell>
          <cell r="B169" t="str">
            <v>Station Expenses</v>
          </cell>
          <cell r="C169">
            <v>6428</v>
          </cell>
          <cell r="D169">
            <v>7860</v>
          </cell>
          <cell r="E169">
            <v>7603</v>
          </cell>
          <cell r="F169">
            <v>19314</v>
          </cell>
          <cell r="G169">
            <v>11470</v>
          </cell>
          <cell r="H169">
            <v>23407</v>
          </cell>
          <cell r="I169">
            <v>9792</v>
          </cell>
          <cell r="J169">
            <v>9550</v>
          </cell>
          <cell r="K169">
            <v>12513</v>
          </cell>
          <cell r="L169">
            <v>10046</v>
          </cell>
          <cell r="M169">
            <v>9549</v>
          </cell>
          <cell r="N169">
            <v>9445</v>
          </cell>
        </row>
        <row r="170">
          <cell r="A170">
            <v>563000</v>
          </cell>
          <cell r="B170" t="str">
            <v>Overhead Line Expenses-Trans</v>
          </cell>
          <cell r="C170">
            <v>2060</v>
          </cell>
          <cell r="D170">
            <v>478</v>
          </cell>
          <cell r="E170">
            <v>491</v>
          </cell>
          <cell r="F170">
            <v>716</v>
          </cell>
          <cell r="G170">
            <v>2657</v>
          </cell>
          <cell r="H170">
            <v>10269</v>
          </cell>
          <cell r="I170">
            <v>18377</v>
          </cell>
          <cell r="J170">
            <v>17858</v>
          </cell>
          <cell r="K170">
            <v>19354</v>
          </cell>
          <cell r="L170">
            <v>18921</v>
          </cell>
          <cell r="M170">
            <v>2293</v>
          </cell>
          <cell r="N170">
            <v>2271</v>
          </cell>
        </row>
        <row r="171">
          <cell r="A171">
            <v>565000</v>
          </cell>
          <cell r="B171" t="str">
            <v>Transm Of Elec By Others</v>
          </cell>
          <cell r="C171">
            <v>1400744</v>
          </cell>
          <cell r="D171">
            <v>1268500</v>
          </cell>
          <cell r="E171">
            <v>1152339</v>
          </cell>
          <cell r="F171">
            <v>1382319</v>
          </cell>
          <cell r="G171">
            <v>1345254</v>
          </cell>
          <cell r="H171">
            <v>1219137</v>
          </cell>
          <cell r="I171">
            <v>1495672</v>
          </cell>
          <cell r="J171">
            <v>1495672</v>
          </cell>
          <cell r="K171">
            <v>1495672</v>
          </cell>
          <cell r="L171">
            <v>1495672</v>
          </cell>
          <cell r="M171">
            <v>1495672</v>
          </cell>
          <cell r="N171">
            <v>1495672</v>
          </cell>
        </row>
        <row r="172">
          <cell r="A172">
            <v>566000</v>
          </cell>
          <cell r="B172" t="str">
            <v>Misc Trans Exp-Other</v>
          </cell>
          <cell r="C172">
            <v>-30316</v>
          </cell>
          <cell r="D172">
            <v>12496</v>
          </cell>
          <cell r="E172">
            <v>10436</v>
          </cell>
          <cell r="F172">
            <v>44627</v>
          </cell>
          <cell r="G172">
            <v>46281</v>
          </cell>
          <cell r="H172">
            <v>9905</v>
          </cell>
          <cell r="I172">
            <v>21490</v>
          </cell>
          <cell r="J172">
            <v>51773</v>
          </cell>
          <cell r="K172">
            <v>21810</v>
          </cell>
          <cell r="L172">
            <v>20875</v>
          </cell>
          <cell r="M172">
            <v>52557</v>
          </cell>
          <cell r="N172">
            <v>20911</v>
          </cell>
        </row>
        <row r="173">
          <cell r="A173">
            <v>566100</v>
          </cell>
          <cell r="B173" t="str">
            <v>Misc Trans-Trans Lines Related</v>
          </cell>
          <cell r="C173">
            <v>0</v>
          </cell>
          <cell r="D173">
            <v>29</v>
          </cell>
          <cell r="E173">
            <v>0</v>
          </cell>
          <cell r="F173">
            <v>173</v>
          </cell>
          <cell r="G173">
            <v>0</v>
          </cell>
          <cell r="H173">
            <v>2</v>
          </cell>
          <cell r="I173">
            <v>470</v>
          </cell>
          <cell r="J173">
            <v>470</v>
          </cell>
          <cell r="K173">
            <v>470</v>
          </cell>
          <cell r="L173">
            <v>470</v>
          </cell>
          <cell r="M173">
            <v>470</v>
          </cell>
          <cell r="N173">
            <v>470</v>
          </cell>
        </row>
        <row r="174">
          <cell r="A174">
            <v>569000</v>
          </cell>
          <cell r="B174" t="str">
            <v>Maint Of Structures-Trans</v>
          </cell>
          <cell r="C174">
            <v>94</v>
          </cell>
          <cell r="D174">
            <v>423</v>
          </cell>
          <cell r="E174">
            <v>362</v>
          </cell>
          <cell r="F174">
            <v>0</v>
          </cell>
          <cell r="G174">
            <v>232</v>
          </cell>
          <cell r="H174">
            <v>702</v>
          </cell>
          <cell r="I174">
            <v>3423</v>
          </cell>
          <cell r="J174">
            <v>3357</v>
          </cell>
          <cell r="K174">
            <v>4785</v>
          </cell>
          <cell r="L174">
            <v>3493</v>
          </cell>
          <cell r="M174">
            <v>3357</v>
          </cell>
          <cell r="N174">
            <v>3329</v>
          </cell>
        </row>
        <row r="175">
          <cell r="A175">
            <v>569200</v>
          </cell>
          <cell r="B175" t="str">
            <v>Maint Of Computer Software</v>
          </cell>
          <cell r="C175">
            <v>18102</v>
          </cell>
          <cell r="D175">
            <v>18413</v>
          </cell>
          <cell r="E175">
            <v>18665</v>
          </cell>
          <cell r="F175">
            <v>18287</v>
          </cell>
          <cell r="G175">
            <v>16548</v>
          </cell>
          <cell r="H175">
            <v>12638</v>
          </cell>
          <cell r="I175">
            <v>10036</v>
          </cell>
          <cell r="J175">
            <v>10047</v>
          </cell>
          <cell r="K175">
            <v>10036</v>
          </cell>
          <cell r="L175">
            <v>10036</v>
          </cell>
          <cell r="M175">
            <v>10036</v>
          </cell>
          <cell r="N175">
            <v>10036</v>
          </cell>
        </row>
        <row r="176">
          <cell r="A176">
            <v>570100</v>
          </cell>
          <cell r="B176" t="str">
            <v>Maint  Stat Equip-Other- Trans</v>
          </cell>
          <cell r="C176">
            <v>4741</v>
          </cell>
          <cell r="D176">
            <v>969</v>
          </cell>
          <cell r="E176">
            <v>1620</v>
          </cell>
          <cell r="F176">
            <v>534</v>
          </cell>
          <cell r="G176">
            <v>2320</v>
          </cell>
          <cell r="H176">
            <v>1877</v>
          </cell>
          <cell r="I176">
            <v>16760</v>
          </cell>
          <cell r="J176">
            <v>16418</v>
          </cell>
          <cell r="K176">
            <v>23652</v>
          </cell>
          <cell r="L176">
            <v>17171</v>
          </cell>
          <cell r="M176">
            <v>16471</v>
          </cell>
          <cell r="N176">
            <v>16327</v>
          </cell>
        </row>
        <row r="177">
          <cell r="A177">
            <v>570200</v>
          </cell>
          <cell r="B177" t="str">
            <v>Main-Cir BrkrsTrnsf Mtrs-Trans</v>
          </cell>
          <cell r="C177">
            <v>6010</v>
          </cell>
          <cell r="D177">
            <v>3562</v>
          </cell>
          <cell r="E177">
            <v>8271</v>
          </cell>
          <cell r="F177">
            <v>11103</v>
          </cell>
          <cell r="G177">
            <v>10013</v>
          </cell>
          <cell r="H177">
            <v>14727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571000</v>
          </cell>
          <cell r="B178" t="str">
            <v>Maint Of Overhead Lines-Trans</v>
          </cell>
          <cell r="C178">
            <v>-18945</v>
          </cell>
          <cell r="D178">
            <v>4169</v>
          </cell>
          <cell r="E178">
            <v>20073</v>
          </cell>
          <cell r="F178">
            <v>44413</v>
          </cell>
          <cell r="G178">
            <v>73745</v>
          </cell>
          <cell r="H178">
            <v>81916</v>
          </cell>
          <cell r="I178">
            <v>78957</v>
          </cell>
          <cell r="J178">
            <v>78787</v>
          </cell>
          <cell r="K178">
            <v>80649</v>
          </cell>
          <cell r="L178">
            <v>54988</v>
          </cell>
          <cell r="M178">
            <v>54882</v>
          </cell>
          <cell r="N178">
            <v>42205</v>
          </cell>
        </row>
        <row r="179">
          <cell r="A179">
            <v>575700</v>
          </cell>
          <cell r="B179" t="str">
            <v>Market Faciliation-Mntr&amp;Comp</v>
          </cell>
          <cell r="C179">
            <v>113961</v>
          </cell>
          <cell r="D179">
            <v>201424</v>
          </cell>
          <cell r="E179">
            <v>161724</v>
          </cell>
          <cell r="F179">
            <v>150269</v>
          </cell>
          <cell r="G179">
            <v>122723</v>
          </cell>
          <cell r="H179">
            <v>128706</v>
          </cell>
          <cell r="I179">
            <v>148188</v>
          </cell>
          <cell r="J179">
            <v>148188</v>
          </cell>
          <cell r="K179">
            <v>148188</v>
          </cell>
          <cell r="L179">
            <v>148188</v>
          </cell>
          <cell r="M179">
            <v>148188</v>
          </cell>
          <cell r="N179">
            <v>148188</v>
          </cell>
        </row>
        <row r="180">
          <cell r="A180">
            <v>580000</v>
          </cell>
          <cell r="B180" t="str">
            <v>Supervsn and Engring-Dist Oper</v>
          </cell>
          <cell r="C180">
            <v>7410</v>
          </cell>
          <cell r="D180">
            <v>5077</v>
          </cell>
          <cell r="E180">
            <v>10337</v>
          </cell>
          <cell r="F180">
            <v>8858</v>
          </cell>
          <cell r="G180">
            <v>12388</v>
          </cell>
          <cell r="H180">
            <v>8081</v>
          </cell>
          <cell r="I180">
            <v>28834</v>
          </cell>
          <cell r="J180">
            <v>28834</v>
          </cell>
          <cell r="K180">
            <v>28834</v>
          </cell>
          <cell r="L180">
            <v>28834</v>
          </cell>
          <cell r="M180">
            <v>28834</v>
          </cell>
          <cell r="N180">
            <v>28834</v>
          </cell>
        </row>
        <row r="181">
          <cell r="A181">
            <v>581004</v>
          </cell>
          <cell r="B181" t="str">
            <v>Load Dispatch-Dist of Elec</v>
          </cell>
          <cell r="C181">
            <v>26290</v>
          </cell>
          <cell r="D181">
            <v>25997</v>
          </cell>
          <cell r="E181">
            <v>47580</v>
          </cell>
          <cell r="F181">
            <v>25996</v>
          </cell>
          <cell r="G181">
            <v>26082</v>
          </cell>
          <cell r="H181">
            <v>28262</v>
          </cell>
          <cell r="I181">
            <v>79476</v>
          </cell>
          <cell r="J181">
            <v>44917</v>
          </cell>
          <cell r="K181">
            <v>38563</v>
          </cell>
          <cell r="L181">
            <v>39286</v>
          </cell>
          <cell r="M181">
            <v>44602</v>
          </cell>
          <cell r="N181">
            <v>39741</v>
          </cell>
        </row>
        <row r="182">
          <cell r="A182">
            <v>582100</v>
          </cell>
          <cell r="B182" t="str">
            <v>Station Expenses-Other-Dist</v>
          </cell>
          <cell r="C182">
            <v>6338</v>
          </cell>
          <cell r="D182">
            <v>1588</v>
          </cell>
          <cell r="E182">
            <v>1342</v>
          </cell>
          <cell r="F182">
            <v>1291</v>
          </cell>
          <cell r="G182">
            <v>2199</v>
          </cell>
          <cell r="H182">
            <v>2524</v>
          </cell>
          <cell r="I182">
            <v>8153</v>
          </cell>
          <cell r="J182">
            <v>7570</v>
          </cell>
          <cell r="K182">
            <v>10899</v>
          </cell>
          <cell r="L182">
            <v>7942</v>
          </cell>
          <cell r="M182">
            <v>7569</v>
          </cell>
          <cell r="N182">
            <v>7491</v>
          </cell>
        </row>
        <row r="183">
          <cell r="A183">
            <v>583100</v>
          </cell>
          <cell r="B183" t="str">
            <v>Overhead Line Exps-Other-Dist</v>
          </cell>
          <cell r="C183">
            <v>6128</v>
          </cell>
          <cell r="D183">
            <v>276</v>
          </cell>
          <cell r="E183">
            <v>0</v>
          </cell>
          <cell r="F183">
            <v>920</v>
          </cell>
          <cell r="G183">
            <v>9854</v>
          </cell>
          <cell r="H183">
            <v>-19731</v>
          </cell>
          <cell r="I183">
            <v>9777</v>
          </cell>
          <cell r="J183">
            <v>9524</v>
          </cell>
          <cell r="K183">
            <v>9973</v>
          </cell>
          <cell r="L183">
            <v>8753</v>
          </cell>
          <cell r="M183">
            <v>621</v>
          </cell>
          <cell r="N183">
            <v>613</v>
          </cell>
        </row>
        <row r="184">
          <cell r="A184">
            <v>583200</v>
          </cell>
          <cell r="B184" t="str">
            <v>Transf Set Rem Reset Test-Dist</v>
          </cell>
          <cell r="C184">
            <v>3995</v>
          </cell>
          <cell r="D184">
            <v>4359</v>
          </cell>
          <cell r="E184">
            <v>4423</v>
          </cell>
          <cell r="F184">
            <v>7452</v>
          </cell>
          <cell r="G184">
            <v>6049</v>
          </cell>
          <cell r="H184">
            <v>4311</v>
          </cell>
          <cell r="I184">
            <v>7313</v>
          </cell>
          <cell r="J184">
            <v>7313</v>
          </cell>
          <cell r="K184">
            <v>8349</v>
          </cell>
          <cell r="L184">
            <v>7313</v>
          </cell>
          <cell r="M184">
            <v>7375</v>
          </cell>
          <cell r="N184">
            <v>7375</v>
          </cell>
        </row>
        <row r="185">
          <cell r="A185">
            <v>584000</v>
          </cell>
          <cell r="B185" t="str">
            <v>Underground Line Expenses-Dist</v>
          </cell>
          <cell r="C185">
            <v>3983</v>
          </cell>
          <cell r="D185">
            <v>32717</v>
          </cell>
          <cell r="E185">
            <v>3112</v>
          </cell>
          <cell r="F185">
            <v>21791</v>
          </cell>
          <cell r="G185">
            <v>21362</v>
          </cell>
          <cell r="H185">
            <v>9886</v>
          </cell>
          <cell r="I185">
            <v>75000</v>
          </cell>
          <cell r="J185">
            <v>71612</v>
          </cell>
          <cell r="K185">
            <v>76003</v>
          </cell>
          <cell r="L185">
            <v>69122</v>
          </cell>
          <cell r="M185">
            <v>68892</v>
          </cell>
          <cell r="N185">
            <v>113231</v>
          </cell>
        </row>
        <row r="186">
          <cell r="A186">
            <v>586000</v>
          </cell>
          <cell r="B186" t="str">
            <v>Meter Expenses-Dist</v>
          </cell>
          <cell r="C186">
            <v>38179</v>
          </cell>
          <cell r="D186">
            <v>28370</v>
          </cell>
          <cell r="E186">
            <v>28913</v>
          </cell>
          <cell r="F186">
            <v>52475</v>
          </cell>
          <cell r="G186">
            <v>37615</v>
          </cell>
          <cell r="H186">
            <v>41696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587000</v>
          </cell>
          <cell r="B187" t="str">
            <v>Cust Install Exp-Other Dist</v>
          </cell>
          <cell r="C187">
            <v>79280</v>
          </cell>
          <cell r="D187">
            <v>63217</v>
          </cell>
          <cell r="E187">
            <v>60380</v>
          </cell>
          <cell r="F187">
            <v>70853</v>
          </cell>
          <cell r="G187">
            <v>49151</v>
          </cell>
          <cell r="H187">
            <v>55167</v>
          </cell>
          <cell r="I187">
            <v>150691</v>
          </cell>
          <cell r="J187">
            <v>137236</v>
          </cell>
          <cell r="K187">
            <v>172580</v>
          </cell>
          <cell r="L187">
            <v>125993</v>
          </cell>
          <cell r="M187">
            <v>126999</v>
          </cell>
          <cell r="N187">
            <v>129626</v>
          </cell>
        </row>
        <row r="188">
          <cell r="A188">
            <v>588100</v>
          </cell>
          <cell r="B188" t="str">
            <v>Misc Distribution Exp-Other</v>
          </cell>
          <cell r="C188">
            <v>454155</v>
          </cell>
          <cell r="D188">
            <v>268578</v>
          </cell>
          <cell r="E188">
            <v>232908</v>
          </cell>
          <cell r="F188">
            <v>206922</v>
          </cell>
          <cell r="G188">
            <v>268225</v>
          </cell>
          <cell r="H188">
            <v>111300</v>
          </cell>
          <cell r="I188">
            <v>183079</v>
          </cell>
          <cell r="J188">
            <v>200765</v>
          </cell>
          <cell r="K188">
            <v>210443</v>
          </cell>
          <cell r="L188">
            <v>147837</v>
          </cell>
          <cell r="M188">
            <v>150430</v>
          </cell>
          <cell r="N188">
            <v>167495</v>
          </cell>
        </row>
        <row r="189">
          <cell r="A189">
            <v>588300</v>
          </cell>
          <cell r="B189" t="str">
            <v>Load Mang-Gen and Control-Dist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16319</v>
          </cell>
          <cell r="J189">
            <v>0</v>
          </cell>
          <cell r="K189">
            <v>0</v>
          </cell>
          <cell r="L189">
            <v>16577</v>
          </cell>
          <cell r="M189">
            <v>0</v>
          </cell>
          <cell r="N189">
            <v>0</v>
          </cell>
        </row>
        <row r="190">
          <cell r="A190">
            <v>589000</v>
          </cell>
          <cell r="B190" t="str">
            <v>Rents-Dist Oper</v>
          </cell>
          <cell r="C190">
            <v>180</v>
          </cell>
          <cell r="D190">
            <v>1928</v>
          </cell>
          <cell r="E190">
            <v>4365</v>
          </cell>
          <cell r="F190">
            <v>-5555</v>
          </cell>
          <cell r="G190">
            <v>5173</v>
          </cell>
          <cell r="H190">
            <v>-295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590000</v>
          </cell>
          <cell r="B191" t="str">
            <v>Supervsn and Engrng-Dist Maint</v>
          </cell>
          <cell r="C191">
            <v>6376</v>
          </cell>
          <cell r="D191">
            <v>7817</v>
          </cell>
          <cell r="E191">
            <v>7215</v>
          </cell>
          <cell r="F191">
            <v>7469</v>
          </cell>
          <cell r="G191">
            <v>7595</v>
          </cell>
          <cell r="H191">
            <v>7548</v>
          </cell>
          <cell r="I191">
            <v>10779</v>
          </cell>
          <cell r="J191">
            <v>10524</v>
          </cell>
          <cell r="K191">
            <v>11587</v>
          </cell>
          <cell r="L191">
            <v>10940</v>
          </cell>
          <cell r="M191">
            <v>11008</v>
          </cell>
          <cell r="N191">
            <v>10877</v>
          </cell>
        </row>
        <row r="192">
          <cell r="A192">
            <v>591000</v>
          </cell>
          <cell r="B192" t="str">
            <v>Maintenance Of Structures-Dist</v>
          </cell>
          <cell r="C192">
            <v>0</v>
          </cell>
          <cell r="D192">
            <v>5</v>
          </cell>
          <cell r="E192">
            <v>262</v>
          </cell>
          <cell r="F192">
            <v>0</v>
          </cell>
          <cell r="G192">
            <v>319</v>
          </cell>
          <cell r="H192">
            <v>0</v>
          </cell>
          <cell r="I192">
            <v>1049</v>
          </cell>
          <cell r="J192">
            <v>1025</v>
          </cell>
          <cell r="K192">
            <v>1475</v>
          </cell>
          <cell r="L192">
            <v>1074</v>
          </cell>
          <cell r="M192">
            <v>1025</v>
          </cell>
          <cell r="N192">
            <v>1015</v>
          </cell>
        </row>
        <row r="193">
          <cell r="A193">
            <v>592100</v>
          </cell>
          <cell r="B193" t="str">
            <v>Maint Station Equip-Other-Dist</v>
          </cell>
          <cell r="C193">
            <v>4898</v>
          </cell>
          <cell r="D193">
            <v>5914</v>
          </cell>
          <cell r="E193">
            <v>6380</v>
          </cell>
          <cell r="F193">
            <v>20650</v>
          </cell>
          <cell r="G193">
            <v>1120</v>
          </cell>
          <cell r="H193">
            <v>5929</v>
          </cell>
          <cell r="I193">
            <v>47208</v>
          </cell>
          <cell r="J193">
            <v>46737</v>
          </cell>
          <cell r="K193">
            <v>67208</v>
          </cell>
          <cell r="L193">
            <v>48264</v>
          </cell>
          <cell r="M193">
            <v>46194</v>
          </cell>
          <cell r="N193">
            <v>45763</v>
          </cell>
        </row>
        <row r="194">
          <cell r="A194">
            <v>592200</v>
          </cell>
          <cell r="B194" t="str">
            <v>Cir BrkrsTrnsf Mters Rely-Dist</v>
          </cell>
          <cell r="C194">
            <v>27747</v>
          </cell>
          <cell r="D194">
            <v>26287</v>
          </cell>
          <cell r="E194">
            <v>26466</v>
          </cell>
          <cell r="F194">
            <v>31395</v>
          </cell>
          <cell r="G194">
            <v>21297</v>
          </cell>
          <cell r="H194">
            <v>28346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593000</v>
          </cell>
          <cell r="B195" t="str">
            <v>Maint Overhd Lines-Other-Dist</v>
          </cell>
          <cell r="C195">
            <v>340504</v>
          </cell>
          <cell r="D195">
            <v>274482</v>
          </cell>
          <cell r="E195">
            <v>315642</v>
          </cell>
          <cell r="F195">
            <v>495991</v>
          </cell>
          <cell r="G195">
            <v>-9300</v>
          </cell>
          <cell r="H195">
            <v>225186</v>
          </cell>
          <cell r="I195">
            <v>438761</v>
          </cell>
          <cell r="J195">
            <v>335857</v>
          </cell>
          <cell r="K195">
            <v>325404</v>
          </cell>
          <cell r="L195">
            <v>359253</v>
          </cell>
          <cell r="M195">
            <v>291392</v>
          </cell>
          <cell r="N195">
            <v>154425</v>
          </cell>
        </row>
        <row r="196">
          <cell r="A196">
            <v>593100</v>
          </cell>
          <cell r="B196" t="str">
            <v>Right-Of-Way Maintenance-Dist</v>
          </cell>
          <cell r="C196">
            <v>379168</v>
          </cell>
          <cell r="D196">
            <v>366996</v>
          </cell>
          <cell r="E196">
            <v>405615</v>
          </cell>
          <cell r="F196">
            <v>610135</v>
          </cell>
          <cell r="G196">
            <v>781394</v>
          </cell>
          <cell r="H196">
            <v>499764</v>
          </cell>
          <cell r="I196">
            <v>407148</v>
          </cell>
          <cell r="J196">
            <v>413886</v>
          </cell>
          <cell r="K196">
            <v>413977</v>
          </cell>
          <cell r="L196">
            <v>413886</v>
          </cell>
          <cell r="M196">
            <v>270268</v>
          </cell>
          <cell r="N196">
            <v>268942</v>
          </cell>
        </row>
        <row r="197">
          <cell r="A197">
            <v>594000</v>
          </cell>
          <cell r="B197" t="str">
            <v>Maint-Underground Lines-Dist</v>
          </cell>
          <cell r="C197">
            <v>19117</v>
          </cell>
          <cell r="D197">
            <v>1072</v>
          </cell>
          <cell r="E197">
            <v>11016</v>
          </cell>
          <cell r="F197">
            <v>8399</v>
          </cell>
          <cell r="G197">
            <v>-2464</v>
          </cell>
          <cell r="H197">
            <v>14876</v>
          </cell>
          <cell r="I197">
            <v>10066</v>
          </cell>
          <cell r="J197">
            <v>2205</v>
          </cell>
          <cell r="K197">
            <v>4252</v>
          </cell>
          <cell r="L197">
            <v>4595</v>
          </cell>
          <cell r="M197">
            <v>2896</v>
          </cell>
          <cell r="N197">
            <v>2246</v>
          </cell>
        </row>
        <row r="198">
          <cell r="A198">
            <v>595100</v>
          </cell>
          <cell r="B198" t="str">
            <v>Maint Line Transfrs-Other-Dist</v>
          </cell>
          <cell r="C198">
            <v>10012</v>
          </cell>
          <cell r="D198">
            <v>11273</v>
          </cell>
          <cell r="E198">
            <v>2021</v>
          </cell>
          <cell r="F198">
            <v>7571</v>
          </cell>
          <cell r="G198">
            <v>3096</v>
          </cell>
          <cell r="H198">
            <v>4629</v>
          </cell>
          <cell r="I198">
            <v>28800</v>
          </cell>
          <cell r="J198">
            <v>27932</v>
          </cell>
          <cell r="K198">
            <v>29473</v>
          </cell>
          <cell r="L198">
            <v>29349</v>
          </cell>
          <cell r="M198">
            <v>29579</v>
          </cell>
          <cell r="N198">
            <v>29133</v>
          </cell>
        </row>
        <row r="199">
          <cell r="A199">
            <v>596000</v>
          </cell>
          <cell r="B199" t="str">
            <v>Maint-StreetLightng/Signl-Dist</v>
          </cell>
          <cell r="C199">
            <v>21239</v>
          </cell>
          <cell r="D199">
            <v>22642</v>
          </cell>
          <cell r="E199">
            <v>11746</v>
          </cell>
          <cell r="F199">
            <v>27738</v>
          </cell>
          <cell r="G199">
            <v>46500</v>
          </cell>
          <cell r="H199">
            <v>5108</v>
          </cell>
          <cell r="I199">
            <v>33209</v>
          </cell>
          <cell r="J199">
            <v>36183</v>
          </cell>
          <cell r="K199">
            <v>28813</v>
          </cell>
          <cell r="L199">
            <v>31229</v>
          </cell>
          <cell r="M199">
            <v>34963</v>
          </cell>
          <cell r="N199">
            <v>37704</v>
          </cell>
        </row>
        <row r="200">
          <cell r="A200">
            <v>597000</v>
          </cell>
          <cell r="B200" t="str">
            <v>Maintenance Of Meters-Dist</v>
          </cell>
          <cell r="C200">
            <v>21747</v>
          </cell>
          <cell r="D200">
            <v>22126</v>
          </cell>
          <cell r="E200">
            <v>23141</v>
          </cell>
          <cell r="F200">
            <v>32798</v>
          </cell>
          <cell r="G200">
            <v>32197</v>
          </cell>
          <cell r="H200">
            <v>28019</v>
          </cell>
          <cell r="I200">
            <v>38651</v>
          </cell>
          <cell r="J200">
            <v>38651</v>
          </cell>
          <cell r="K200">
            <v>48134</v>
          </cell>
          <cell r="L200">
            <v>38651</v>
          </cell>
          <cell r="M200">
            <v>38916</v>
          </cell>
          <cell r="N200">
            <v>38916</v>
          </cell>
        </row>
        <row r="201">
          <cell r="A201">
            <v>807000</v>
          </cell>
          <cell r="B201" t="str">
            <v>Gas Purchased Expenses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823000</v>
          </cell>
          <cell r="B202" t="str">
            <v>Storage-Gas Losses</v>
          </cell>
          <cell r="C202">
            <v>-1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870000</v>
          </cell>
          <cell r="B203" t="str">
            <v>Distribution Sys Ops-Supv/Eng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874000</v>
          </cell>
          <cell r="B204" t="str">
            <v>Mains And Services</v>
          </cell>
          <cell r="C204">
            <v>0</v>
          </cell>
          <cell r="D204">
            <v>244</v>
          </cell>
          <cell r="E204">
            <v>0</v>
          </cell>
          <cell r="F204">
            <v>-244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880000</v>
          </cell>
          <cell r="B205" t="str">
            <v>Gas Distribution-Other Expense</v>
          </cell>
          <cell r="C205">
            <v>0</v>
          </cell>
          <cell r="D205">
            <v>120</v>
          </cell>
          <cell r="E205">
            <v>114</v>
          </cell>
          <cell r="F205">
            <v>-234</v>
          </cell>
          <cell r="G205">
            <v>53</v>
          </cell>
          <cell r="H205">
            <v>11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901000</v>
          </cell>
          <cell r="B206" t="str">
            <v>Supervision-Cust Accts</v>
          </cell>
          <cell r="C206">
            <v>16863</v>
          </cell>
          <cell r="D206">
            <v>11884</v>
          </cell>
          <cell r="E206">
            <v>8847</v>
          </cell>
          <cell r="F206">
            <v>7748</v>
          </cell>
          <cell r="G206">
            <v>6723</v>
          </cell>
          <cell r="H206">
            <v>6908</v>
          </cell>
          <cell r="I206">
            <v>2667</v>
          </cell>
          <cell r="J206">
            <v>2667</v>
          </cell>
          <cell r="K206">
            <v>2667</v>
          </cell>
          <cell r="L206">
            <v>2667</v>
          </cell>
          <cell r="M206">
            <v>2667</v>
          </cell>
          <cell r="N206">
            <v>2667</v>
          </cell>
        </row>
        <row r="207">
          <cell r="A207">
            <v>902000</v>
          </cell>
          <cell r="B207" t="str">
            <v>Meter Reading Expense</v>
          </cell>
          <cell r="C207">
            <v>22336</v>
          </cell>
          <cell r="D207">
            <v>34831</v>
          </cell>
          <cell r="E207">
            <v>26956</v>
          </cell>
          <cell r="F207">
            <v>47789</v>
          </cell>
          <cell r="G207">
            <v>37508</v>
          </cell>
          <cell r="H207">
            <v>40208</v>
          </cell>
          <cell r="I207">
            <v>42681</v>
          </cell>
          <cell r="J207">
            <v>42681</v>
          </cell>
          <cell r="K207">
            <v>59630</v>
          </cell>
          <cell r="L207">
            <v>42681</v>
          </cell>
          <cell r="M207">
            <v>42681</v>
          </cell>
          <cell r="N207">
            <v>42681</v>
          </cell>
        </row>
        <row r="208">
          <cell r="A208">
            <v>903000</v>
          </cell>
          <cell r="B208" t="str">
            <v>Cust Records &amp; Collection Exp</v>
          </cell>
          <cell r="C208">
            <v>236407</v>
          </cell>
          <cell r="D208">
            <v>296631</v>
          </cell>
          <cell r="E208">
            <v>143167</v>
          </cell>
          <cell r="F208">
            <v>269342</v>
          </cell>
          <cell r="G208">
            <v>220801</v>
          </cell>
          <cell r="H208">
            <v>222541</v>
          </cell>
          <cell r="I208">
            <v>201531</v>
          </cell>
          <cell r="J208">
            <v>231124</v>
          </cell>
          <cell r="K208">
            <v>234026</v>
          </cell>
          <cell r="L208">
            <v>218108</v>
          </cell>
          <cell r="M208">
            <v>227087</v>
          </cell>
          <cell r="N208">
            <v>208351</v>
          </cell>
        </row>
        <row r="209">
          <cell r="A209">
            <v>903100</v>
          </cell>
          <cell r="B209" t="str">
            <v>Cust Contracts &amp; Orders-Local</v>
          </cell>
          <cell r="C209">
            <v>19863</v>
          </cell>
          <cell r="D209">
            <v>13415</v>
          </cell>
          <cell r="E209">
            <v>106049</v>
          </cell>
          <cell r="F209">
            <v>3474</v>
          </cell>
          <cell r="G209">
            <v>-54837</v>
          </cell>
          <cell r="H209">
            <v>16014</v>
          </cell>
          <cell r="I209">
            <v>52326</v>
          </cell>
          <cell r="J209">
            <v>55247</v>
          </cell>
          <cell r="K209">
            <v>55386</v>
          </cell>
          <cell r="L209">
            <v>51776</v>
          </cell>
          <cell r="M209">
            <v>53305</v>
          </cell>
          <cell r="N209">
            <v>48584</v>
          </cell>
        </row>
        <row r="210">
          <cell r="A210">
            <v>903200</v>
          </cell>
          <cell r="B210" t="str">
            <v>Cust Billing &amp; Acct</v>
          </cell>
          <cell r="C210">
            <v>83400</v>
          </cell>
          <cell r="D210">
            <v>67759</v>
          </cell>
          <cell r="E210">
            <v>77812</v>
          </cell>
          <cell r="F210">
            <v>202043</v>
          </cell>
          <cell r="G210">
            <v>68496</v>
          </cell>
          <cell r="H210">
            <v>70144</v>
          </cell>
          <cell r="I210">
            <v>67845</v>
          </cell>
          <cell r="J210">
            <v>70455</v>
          </cell>
          <cell r="K210">
            <v>77803</v>
          </cell>
          <cell r="L210">
            <v>67037</v>
          </cell>
          <cell r="M210">
            <v>69361</v>
          </cell>
          <cell r="N210">
            <v>64120</v>
          </cell>
        </row>
        <row r="211">
          <cell r="A211">
            <v>903300</v>
          </cell>
          <cell r="B211" t="str">
            <v>Cust Collecting-Local</v>
          </cell>
          <cell r="C211">
            <v>30106</v>
          </cell>
          <cell r="D211">
            <v>16373</v>
          </cell>
          <cell r="E211">
            <v>25626</v>
          </cell>
          <cell r="F211">
            <v>16902</v>
          </cell>
          <cell r="G211">
            <v>21521</v>
          </cell>
          <cell r="H211">
            <v>23536</v>
          </cell>
          <cell r="I211">
            <v>35402</v>
          </cell>
          <cell r="J211">
            <v>38768</v>
          </cell>
          <cell r="K211">
            <v>38855</v>
          </cell>
          <cell r="L211">
            <v>35129</v>
          </cell>
          <cell r="M211">
            <v>36998</v>
          </cell>
          <cell r="N211">
            <v>32718</v>
          </cell>
        </row>
        <row r="212">
          <cell r="A212">
            <v>903400</v>
          </cell>
          <cell r="B212" t="str">
            <v>Cust Receiv &amp; Collect Exp-Edp</v>
          </cell>
          <cell r="C212">
            <v>3947</v>
          </cell>
          <cell r="D212">
            <v>2706</v>
          </cell>
          <cell r="E212">
            <v>2352</v>
          </cell>
          <cell r="F212">
            <v>1433</v>
          </cell>
          <cell r="G212">
            <v>3562</v>
          </cell>
          <cell r="H212">
            <v>1479</v>
          </cell>
          <cell r="I212">
            <v>6435</v>
          </cell>
          <cell r="J212">
            <v>5649</v>
          </cell>
          <cell r="K212">
            <v>5674</v>
          </cell>
          <cell r="L212">
            <v>6511</v>
          </cell>
          <cell r="M212">
            <v>5725</v>
          </cell>
          <cell r="N212">
            <v>5750</v>
          </cell>
        </row>
        <row r="213">
          <cell r="A213">
            <v>903891</v>
          </cell>
          <cell r="B213" t="str">
            <v>IC Collection Agent Revenue</v>
          </cell>
          <cell r="C213">
            <v>-18862</v>
          </cell>
          <cell r="D213">
            <v>-20276</v>
          </cell>
          <cell r="E213">
            <v>-17779</v>
          </cell>
          <cell r="F213">
            <v>-16277</v>
          </cell>
          <cell r="G213">
            <v>-13288</v>
          </cell>
          <cell r="H213">
            <v>-13716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904001</v>
          </cell>
          <cell r="B214" t="str">
            <v>BAD DEBT EXPENSE</v>
          </cell>
          <cell r="C214">
            <v>1465</v>
          </cell>
          <cell r="D214">
            <v>-197</v>
          </cell>
          <cell r="E214">
            <v>-1846</v>
          </cell>
          <cell r="F214">
            <v>-1700</v>
          </cell>
          <cell r="G214">
            <v>54</v>
          </cell>
          <cell r="H214">
            <v>2340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904003</v>
          </cell>
          <cell r="B215" t="str">
            <v>Cust Acctg-Loss On Sale-A/R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131038</v>
          </cell>
          <cell r="J215">
            <v>179467</v>
          </cell>
          <cell r="K215">
            <v>184238</v>
          </cell>
          <cell r="L215">
            <v>137832</v>
          </cell>
          <cell r="M215">
            <v>154253</v>
          </cell>
          <cell r="N215">
            <v>166850</v>
          </cell>
        </row>
        <row r="216">
          <cell r="A216">
            <v>905000</v>
          </cell>
          <cell r="B216" t="str">
            <v>Misc Customer Accts Expenses</v>
          </cell>
          <cell r="C216">
            <v>39</v>
          </cell>
          <cell r="D216">
            <v>59</v>
          </cell>
          <cell r="E216">
            <v>25</v>
          </cell>
          <cell r="F216">
            <v>5</v>
          </cell>
          <cell r="G216">
            <v>64</v>
          </cell>
          <cell r="H216">
            <v>36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908000</v>
          </cell>
          <cell r="B217" t="str">
            <v>Cust Asst Exp-Conservation Pro</v>
          </cell>
          <cell r="C217">
            <v>0</v>
          </cell>
          <cell r="D217">
            <v>10</v>
          </cell>
          <cell r="E217">
            <v>0</v>
          </cell>
          <cell r="F217">
            <v>0</v>
          </cell>
          <cell r="G217">
            <v>11</v>
          </cell>
          <cell r="H217">
            <v>42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909650</v>
          </cell>
          <cell r="B218" t="str">
            <v>Misc Advertising Expenses</v>
          </cell>
          <cell r="C218">
            <v>1938</v>
          </cell>
          <cell r="D218">
            <v>1041</v>
          </cell>
          <cell r="E218">
            <v>0</v>
          </cell>
          <cell r="F218">
            <v>435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910000</v>
          </cell>
          <cell r="B219" t="str">
            <v>Misc Cust Serv/Inform Exp</v>
          </cell>
          <cell r="C219">
            <v>32861</v>
          </cell>
          <cell r="D219">
            <v>27484</v>
          </cell>
          <cell r="E219">
            <v>24175</v>
          </cell>
          <cell r="F219">
            <v>29511</v>
          </cell>
          <cell r="G219">
            <v>26090</v>
          </cell>
          <cell r="H219">
            <v>27416</v>
          </cell>
          <cell r="I219">
            <v>26991</v>
          </cell>
          <cell r="J219">
            <v>28677</v>
          </cell>
          <cell r="K219">
            <v>27460</v>
          </cell>
          <cell r="L219">
            <v>29425</v>
          </cell>
          <cell r="M219">
            <v>27373</v>
          </cell>
          <cell r="N219">
            <v>27569</v>
          </cell>
        </row>
        <row r="220">
          <cell r="A220">
            <v>910100</v>
          </cell>
          <cell r="B220" t="str">
            <v>Exp-Rs Reg Prod/Svces-CstAccts</v>
          </cell>
          <cell r="C220">
            <v>16849</v>
          </cell>
          <cell r="D220">
            <v>11941</v>
          </cell>
          <cell r="E220">
            <v>9818</v>
          </cell>
          <cell r="F220">
            <v>20827</v>
          </cell>
          <cell r="G220">
            <v>23531</v>
          </cell>
          <cell r="H220">
            <v>10725</v>
          </cell>
          <cell r="I220">
            <v>19711</v>
          </cell>
          <cell r="J220">
            <v>28656</v>
          </cell>
          <cell r="K220">
            <v>19495</v>
          </cell>
          <cell r="L220">
            <v>19934</v>
          </cell>
          <cell r="M220">
            <v>28657</v>
          </cell>
          <cell r="N220">
            <v>19490</v>
          </cell>
        </row>
        <row r="221">
          <cell r="A221">
            <v>911000</v>
          </cell>
          <cell r="B221" t="str">
            <v>Supervision</v>
          </cell>
          <cell r="C221">
            <v>5</v>
          </cell>
          <cell r="D221">
            <v>1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912000</v>
          </cell>
          <cell r="B222" t="str">
            <v>Demonstrating &amp; Selling Exp</v>
          </cell>
          <cell r="C222">
            <v>120918</v>
          </cell>
          <cell r="D222">
            <v>100813</v>
          </cell>
          <cell r="E222">
            <v>86547</v>
          </cell>
          <cell r="F222">
            <v>98680</v>
          </cell>
          <cell r="G222">
            <v>106445</v>
          </cell>
          <cell r="H222">
            <v>114037</v>
          </cell>
          <cell r="I222">
            <v>129151</v>
          </cell>
          <cell r="J222">
            <v>129037</v>
          </cell>
          <cell r="K222">
            <v>129749</v>
          </cell>
          <cell r="L222">
            <v>129121</v>
          </cell>
          <cell r="M222">
            <v>129542</v>
          </cell>
          <cell r="N222">
            <v>134922</v>
          </cell>
        </row>
        <row r="223">
          <cell r="A223">
            <v>913001</v>
          </cell>
          <cell r="B223" t="str">
            <v>Advertising Expense</v>
          </cell>
          <cell r="C223">
            <v>2452</v>
          </cell>
          <cell r="D223">
            <v>1006</v>
          </cell>
          <cell r="E223">
            <v>1907</v>
          </cell>
          <cell r="F223">
            <v>-4318</v>
          </cell>
          <cell r="G223">
            <v>2770</v>
          </cell>
          <cell r="H223">
            <v>2033</v>
          </cell>
          <cell r="I223">
            <v>3595</v>
          </cell>
          <cell r="J223">
            <v>3595</v>
          </cell>
          <cell r="K223">
            <v>3595</v>
          </cell>
          <cell r="L223">
            <v>3595</v>
          </cell>
          <cell r="M223">
            <v>3595</v>
          </cell>
          <cell r="N223">
            <v>3595</v>
          </cell>
        </row>
        <row r="224">
          <cell r="A224">
            <v>920000</v>
          </cell>
          <cell r="B224" t="str">
            <v>A &amp; G Salaries</v>
          </cell>
          <cell r="C224">
            <v>1679084</v>
          </cell>
          <cell r="D224">
            <v>498052</v>
          </cell>
          <cell r="E224">
            <v>511827</v>
          </cell>
          <cell r="F224">
            <v>349691</v>
          </cell>
          <cell r="G224">
            <v>518673</v>
          </cell>
          <cell r="H224">
            <v>503059</v>
          </cell>
          <cell r="I224">
            <v>693528</v>
          </cell>
          <cell r="J224">
            <v>468962</v>
          </cell>
          <cell r="K224">
            <v>472389</v>
          </cell>
          <cell r="L224">
            <v>303007</v>
          </cell>
          <cell r="M224">
            <v>464545</v>
          </cell>
          <cell r="N224">
            <v>464503</v>
          </cell>
        </row>
        <row r="225">
          <cell r="A225">
            <v>920100</v>
          </cell>
          <cell r="B225" t="str">
            <v>Salaries &amp; Wages - Proj Supt -</v>
          </cell>
          <cell r="C225">
            <v>2219</v>
          </cell>
          <cell r="D225">
            <v>194</v>
          </cell>
          <cell r="E225">
            <v>14</v>
          </cell>
          <cell r="F225">
            <v>321</v>
          </cell>
          <cell r="G225">
            <v>2129</v>
          </cell>
          <cell r="H225">
            <v>4836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920300</v>
          </cell>
          <cell r="B226" t="str">
            <v>Project Development Labor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976</v>
          </cell>
          <cell r="J226">
            <v>68</v>
          </cell>
          <cell r="K226">
            <v>94</v>
          </cell>
          <cell r="L226">
            <v>100</v>
          </cell>
          <cell r="M226">
            <v>78</v>
          </cell>
          <cell r="N226">
            <v>93</v>
          </cell>
        </row>
        <row r="227">
          <cell r="A227">
            <v>921100</v>
          </cell>
          <cell r="B227" t="str">
            <v>Employee Expenses</v>
          </cell>
          <cell r="C227">
            <v>-15645</v>
          </cell>
          <cell r="D227">
            <v>18127</v>
          </cell>
          <cell r="E227">
            <v>33735</v>
          </cell>
          <cell r="F227">
            <v>22958</v>
          </cell>
          <cell r="G227">
            <v>5637</v>
          </cell>
          <cell r="H227">
            <v>23735</v>
          </cell>
          <cell r="I227">
            <v>26392</v>
          </cell>
          <cell r="J227">
            <v>25115</v>
          </cell>
          <cell r="K227">
            <v>25007</v>
          </cell>
          <cell r="L227">
            <v>27556</v>
          </cell>
          <cell r="M227">
            <v>25590</v>
          </cell>
          <cell r="N227">
            <v>25889</v>
          </cell>
        </row>
        <row r="228">
          <cell r="A228">
            <v>921101</v>
          </cell>
          <cell r="B228" t="str">
            <v>Employee Exp - NC</v>
          </cell>
          <cell r="C228">
            <v>1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921110</v>
          </cell>
          <cell r="B229" t="str">
            <v>Relocation Expenses</v>
          </cell>
          <cell r="C229">
            <v>1</v>
          </cell>
          <cell r="D229">
            <v>0</v>
          </cell>
          <cell r="E229">
            <v>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921200</v>
          </cell>
          <cell r="B230" t="str">
            <v>Office Expenses</v>
          </cell>
          <cell r="C230">
            <v>66206</v>
          </cell>
          <cell r="D230">
            <v>59479</v>
          </cell>
          <cell r="E230">
            <v>31947</v>
          </cell>
          <cell r="F230">
            <v>81307</v>
          </cell>
          <cell r="G230">
            <v>17656</v>
          </cell>
          <cell r="H230">
            <v>26866</v>
          </cell>
          <cell r="I230">
            <v>82522</v>
          </cell>
          <cell r="J230">
            <v>60707</v>
          </cell>
          <cell r="K230">
            <v>59836</v>
          </cell>
          <cell r="L230">
            <v>81106</v>
          </cell>
          <cell r="M230">
            <v>61713</v>
          </cell>
          <cell r="N230">
            <v>61461</v>
          </cell>
        </row>
        <row r="231">
          <cell r="A231">
            <v>921300</v>
          </cell>
          <cell r="B231" t="str">
            <v>Telephone And Telegraph Exp</v>
          </cell>
          <cell r="C231">
            <v>51</v>
          </cell>
          <cell r="D231">
            <v>50</v>
          </cell>
          <cell r="E231">
            <v>1</v>
          </cell>
          <cell r="F231">
            <v>1</v>
          </cell>
          <cell r="G231">
            <v>7</v>
          </cell>
          <cell r="H231">
            <v>1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921400</v>
          </cell>
          <cell r="B232" t="str">
            <v>Computer Services Expenses</v>
          </cell>
          <cell r="C232">
            <v>-12643</v>
          </cell>
          <cell r="D232">
            <v>34574</v>
          </cell>
          <cell r="E232">
            <v>9634</v>
          </cell>
          <cell r="F232">
            <v>3999</v>
          </cell>
          <cell r="G232">
            <v>9987</v>
          </cell>
          <cell r="H232">
            <v>5363</v>
          </cell>
          <cell r="I232">
            <v>25817</v>
          </cell>
          <cell r="J232">
            <v>4935</v>
          </cell>
          <cell r="K232">
            <v>6069</v>
          </cell>
          <cell r="L232">
            <v>4888</v>
          </cell>
          <cell r="M232">
            <v>9060</v>
          </cell>
          <cell r="N232">
            <v>5335</v>
          </cell>
        </row>
        <row r="233">
          <cell r="A233">
            <v>921540</v>
          </cell>
          <cell r="B233" t="str">
            <v>Computer Rent (Go Only)</v>
          </cell>
          <cell r="C233">
            <v>5085</v>
          </cell>
          <cell r="D233">
            <v>38675</v>
          </cell>
          <cell r="E233">
            <v>-17472</v>
          </cell>
          <cell r="F233">
            <v>10865</v>
          </cell>
          <cell r="G233">
            <v>12816</v>
          </cell>
          <cell r="H233">
            <v>12756</v>
          </cell>
          <cell r="I233">
            <v>2088</v>
          </cell>
          <cell r="J233">
            <v>296</v>
          </cell>
          <cell r="K233">
            <v>297</v>
          </cell>
          <cell r="L233">
            <v>298</v>
          </cell>
          <cell r="M233">
            <v>296</v>
          </cell>
          <cell r="N233">
            <v>296</v>
          </cell>
        </row>
        <row r="234">
          <cell r="A234">
            <v>921600</v>
          </cell>
          <cell r="B234" t="str">
            <v>Other</v>
          </cell>
          <cell r="C234">
            <v>59</v>
          </cell>
          <cell r="D234">
            <v>20</v>
          </cell>
          <cell r="E234">
            <v>33</v>
          </cell>
          <cell r="F234">
            <v>99</v>
          </cell>
          <cell r="G234">
            <v>56</v>
          </cell>
          <cell r="H234">
            <v>35</v>
          </cell>
          <cell r="I234">
            <v>59</v>
          </cell>
          <cell r="J234">
            <v>59</v>
          </cell>
          <cell r="K234">
            <v>59</v>
          </cell>
          <cell r="L234">
            <v>59</v>
          </cell>
          <cell r="M234">
            <v>59</v>
          </cell>
          <cell r="N234">
            <v>59</v>
          </cell>
        </row>
        <row r="235">
          <cell r="A235">
            <v>921980</v>
          </cell>
          <cell r="B235" t="str">
            <v>Office Supplies &amp; Expenses</v>
          </cell>
          <cell r="C235">
            <v>156713</v>
          </cell>
          <cell r="D235">
            <v>150135</v>
          </cell>
          <cell r="E235">
            <v>110764</v>
          </cell>
          <cell r="F235">
            <v>124927</v>
          </cell>
          <cell r="G235">
            <v>118727</v>
          </cell>
          <cell r="H235">
            <v>110926</v>
          </cell>
          <cell r="I235">
            <v>119548</v>
          </cell>
          <cell r="J235">
            <v>119660</v>
          </cell>
          <cell r="K235">
            <v>119122</v>
          </cell>
          <cell r="L235">
            <v>119565</v>
          </cell>
          <cell r="M235">
            <v>119459</v>
          </cell>
          <cell r="N235">
            <v>119532</v>
          </cell>
        </row>
        <row r="236">
          <cell r="A236">
            <v>922000</v>
          </cell>
          <cell r="B236" t="str">
            <v>Admin  Exp Transfer</v>
          </cell>
          <cell r="C236">
            <v>1</v>
          </cell>
          <cell r="D236">
            <v>1</v>
          </cell>
          <cell r="E236">
            <v>1</v>
          </cell>
          <cell r="F236">
            <v>1</v>
          </cell>
          <cell r="G236">
            <v>1</v>
          </cell>
          <cell r="H236">
            <v>1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923000</v>
          </cell>
          <cell r="B237" t="str">
            <v>Outside Services Employed</v>
          </cell>
          <cell r="C237">
            <v>230479</v>
          </cell>
          <cell r="D237">
            <v>29904</v>
          </cell>
          <cell r="E237">
            <v>109275</v>
          </cell>
          <cell r="F237">
            <v>84695</v>
          </cell>
          <cell r="G237">
            <v>87825</v>
          </cell>
          <cell r="H237">
            <v>123435</v>
          </cell>
          <cell r="I237">
            <v>91789</v>
          </cell>
          <cell r="J237">
            <v>71592</v>
          </cell>
          <cell r="K237">
            <v>65326</v>
          </cell>
          <cell r="L237">
            <v>103151</v>
          </cell>
          <cell r="M237">
            <v>72875</v>
          </cell>
          <cell r="N237">
            <v>67630</v>
          </cell>
        </row>
        <row r="238">
          <cell r="A238">
            <v>923980</v>
          </cell>
          <cell r="B238" t="str">
            <v>Outside Services Employee &amp;</v>
          </cell>
          <cell r="C238">
            <v>-17765</v>
          </cell>
          <cell r="D238">
            <v>-3706</v>
          </cell>
          <cell r="E238">
            <v>-11187</v>
          </cell>
          <cell r="F238">
            <v>205</v>
          </cell>
          <cell r="G238">
            <v>-8726</v>
          </cell>
          <cell r="H238">
            <v>-6426</v>
          </cell>
          <cell r="I238">
            <v>73</v>
          </cell>
          <cell r="J238">
            <v>110</v>
          </cell>
          <cell r="K238">
            <v>73</v>
          </cell>
          <cell r="L238">
            <v>73</v>
          </cell>
          <cell r="M238">
            <v>73</v>
          </cell>
          <cell r="N238">
            <v>73</v>
          </cell>
        </row>
        <row r="239">
          <cell r="A239">
            <v>924000</v>
          </cell>
          <cell r="B239" t="str">
            <v>Property Insurance</v>
          </cell>
          <cell r="C239">
            <v>-405</v>
          </cell>
          <cell r="D239">
            <v>268</v>
          </cell>
          <cell r="E239">
            <v>268</v>
          </cell>
          <cell r="F239">
            <v>-445</v>
          </cell>
          <cell r="G239">
            <v>268</v>
          </cell>
          <cell r="H239">
            <v>268</v>
          </cell>
          <cell r="I239">
            <v>20</v>
          </cell>
          <cell r="J239">
            <v>1934</v>
          </cell>
          <cell r="K239">
            <v>20</v>
          </cell>
          <cell r="L239">
            <v>20</v>
          </cell>
          <cell r="M239">
            <v>20</v>
          </cell>
          <cell r="N239">
            <v>20</v>
          </cell>
        </row>
        <row r="240">
          <cell r="A240">
            <v>924050</v>
          </cell>
          <cell r="B240" t="str">
            <v>Inter-Co Prop Ins Exp</v>
          </cell>
          <cell r="C240">
            <v>19792</v>
          </cell>
          <cell r="D240">
            <v>18101</v>
          </cell>
          <cell r="E240">
            <v>18101</v>
          </cell>
          <cell r="F240">
            <v>18101</v>
          </cell>
          <cell r="G240">
            <v>18101</v>
          </cell>
          <cell r="H240">
            <v>18101</v>
          </cell>
          <cell r="I240">
            <v>19417</v>
          </cell>
          <cell r="J240">
            <v>19417</v>
          </cell>
          <cell r="K240">
            <v>19417</v>
          </cell>
          <cell r="L240">
            <v>19417</v>
          </cell>
          <cell r="M240">
            <v>19417</v>
          </cell>
          <cell r="N240">
            <v>19417</v>
          </cell>
        </row>
        <row r="241">
          <cell r="A241">
            <v>924980</v>
          </cell>
          <cell r="B241" t="str">
            <v>Property Insurance For Corp.</v>
          </cell>
          <cell r="C241">
            <v>12793</v>
          </cell>
          <cell r="D241">
            <v>12370</v>
          </cell>
          <cell r="E241">
            <v>12370</v>
          </cell>
          <cell r="F241">
            <v>12370</v>
          </cell>
          <cell r="G241">
            <v>12370</v>
          </cell>
          <cell r="H241">
            <v>12370</v>
          </cell>
          <cell r="I241">
            <v>12805</v>
          </cell>
          <cell r="J241">
            <v>12805</v>
          </cell>
          <cell r="K241">
            <v>12805</v>
          </cell>
          <cell r="L241">
            <v>12805</v>
          </cell>
          <cell r="M241">
            <v>12805</v>
          </cell>
          <cell r="N241">
            <v>12805</v>
          </cell>
        </row>
        <row r="242">
          <cell r="A242">
            <v>925000</v>
          </cell>
          <cell r="B242" t="str">
            <v>Injuries &amp; Damages</v>
          </cell>
          <cell r="C242">
            <v>77148</v>
          </cell>
          <cell r="D242">
            <v>34714</v>
          </cell>
          <cell r="E242">
            <v>37577</v>
          </cell>
          <cell r="F242">
            <v>40350</v>
          </cell>
          <cell r="G242">
            <v>37069</v>
          </cell>
          <cell r="H242">
            <v>29294</v>
          </cell>
          <cell r="I242">
            <v>40670</v>
          </cell>
          <cell r="J242">
            <v>40670</v>
          </cell>
          <cell r="K242">
            <v>40670</v>
          </cell>
          <cell r="L242">
            <v>40670</v>
          </cell>
          <cell r="M242">
            <v>40670</v>
          </cell>
          <cell r="N242">
            <v>40670</v>
          </cell>
        </row>
        <row r="243">
          <cell r="A243">
            <v>925051</v>
          </cell>
          <cell r="B243" t="str">
            <v>INTER-CO GEN LIAB EXP</v>
          </cell>
          <cell r="C243">
            <v>21125</v>
          </cell>
          <cell r="D243">
            <v>19249</v>
          </cell>
          <cell r="E243">
            <v>19249</v>
          </cell>
          <cell r="F243">
            <v>19249</v>
          </cell>
          <cell r="G243">
            <v>19249</v>
          </cell>
          <cell r="H243">
            <v>19249</v>
          </cell>
          <cell r="I243">
            <v>19500</v>
          </cell>
          <cell r="J243">
            <v>19500</v>
          </cell>
          <cell r="K243">
            <v>19500</v>
          </cell>
          <cell r="L243">
            <v>19500</v>
          </cell>
          <cell r="M243">
            <v>19500</v>
          </cell>
          <cell r="N243">
            <v>19500</v>
          </cell>
        </row>
        <row r="244">
          <cell r="A244">
            <v>925100</v>
          </cell>
          <cell r="B244" t="str">
            <v>Accrued Inj And Damages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599</v>
          </cell>
          <cell r="J244">
            <v>599</v>
          </cell>
          <cell r="K244">
            <v>599</v>
          </cell>
          <cell r="L244">
            <v>599</v>
          </cell>
          <cell r="M244">
            <v>599</v>
          </cell>
          <cell r="N244">
            <v>599</v>
          </cell>
        </row>
        <row r="245">
          <cell r="A245">
            <v>925200</v>
          </cell>
          <cell r="B245" t="str">
            <v>Injuries And Damages-Other</v>
          </cell>
          <cell r="C245">
            <v>601</v>
          </cell>
          <cell r="D245">
            <v>646</v>
          </cell>
          <cell r="E245">
            <v>685</v>
          </cell>
          <cell r="F245">
            <v>522</v>
          </cell>
          <cell r="G245">
            <v>499</v>
          </cell>
          <cell r="H245">
            <v>421</v>
          </cell>
          <cell r="I245">
            <v>700</v>
          </cell>
          <cell r="J245">
            <v>700</v>
          </cell>
          <cell r="K245">
            <v>700</v>
          </cell>
          <cell r="L245">
            <v>700</v>
          </cell>
          <cell r="M245">
            <v>700</v>
          </cell>
          <cell r="N245">
            <v>700</v>
          </cell>
        </row>
        <row r="246">
          <cell r="A246">
            <v>925980</v>
          </cell>
          <cell r="B246" t="str">
            <v>Injuries And Damages For Corp.</v>
          </cell>
          <cell r="C246">
            <v>1057</v>
          </cell>
          <cell r="D246">
            <v>1284</v>
          </cell>
          <cell r="E246">
            <v>1284</v>
          </cell>
          <cell r="F246">
            <v>1284</v>
          </cell>
          <cell r="G246">
            <v>1284</v>
          </cell>
          <cell r="H246">
            <v>1284</v>
          </cell>
          <cell r="I246">
            <v>783</v>
          </cell>
          <cell r="J246">
            <v>783</v>
          </cell>
          <cell r="K246">
            <v>783</v>
          </cell>
          <cell r="L246">
            <v>783</v>
          </cell>
          <cell r="M246">
            <v>783</v>
          </cell>
          <cell r="N246">
            <v>783</v>
          </cell>
        </row>
        <row r="247">
          <cell r="A247">
            <v>926000</v>
          </cell>
          <cell r="B247" t="str">
            <v>Employee Benefits</v>
          </cell>
          <cell r="C247">
            <v>474788</v>
          </cell>
          <cell r="D247">
            <v>374291</v>
          </cell>
          <cell r="E247">
            <v>355204</v>
          </cell>
          <cell r="F247">
            <v>225473</v>
          </cell>
          <cell r="G247">
            <v>289801</v>
          </cell>
          <cell r="H247">
            <v>293709</v>
          </cell>
          <cell r="I247">
            <v>426445</v>
          </cell>
          <cell r="J247">
            <v>344036</v>
          </cell>
          <cell r="K247">
            <v>343915</v>
          </cell>
          <cell r="L247">
            <v>278112</v>
          </cell>
          <cell r="M247">
            <v>342132</v>
          </cell>
          <cell r="N247">
            <v>343296</v>
          </cell>
        </row>
        <row r="248">
          <cell r="A248">
            <v>926430</v>
          </cell>
          <cell r="B248" t="str">
            <v>Employees'Recreation Expense</v>
          </cell>
          <cell r="C248">
            <v>8</v>
          </cell>
          <cell r="D248">
            <v>1</v>
          </cell>
          <cell r="E248">
            <v>2</v>
          </cell>
          <cell r="F248">
            <v>0</v>
          </cell>
          <cell r="G248">
            <v>1</v>
          </cell>
          <cell r="H248">
            <v>3</v>
          </cell>
          <cell r="I248">
            <v>141</v>
          </cell>
          <cell r="J248">
            <v>141</v>
          </cell>
          <cell r="K248">
            <v>141</v>
          </cell>
          <cell r="L248">
            <v>141</v>
          </cell>
          <cell r="M248">
            <v>141</v>
          </cell>
          <cell r="N248">
            <v>141</v>
          </cell>
        </row>
        <row r="249">
          <cell r="A249">
            <v>926600</v>
          </cell>
          <cell r="B249" t="str">
            <v>Employee Benefits-Transferred</v>
          </cell>
          <cell r="C249">
            <v>-123881</v>
          </cell>
          <cell r="D249">
            <v>254395</v>
          </cell>
          <cell r="E249">
            <v>233644</v>
          </cell>
          <cell r="F249">
            <v>11093</v>
          </cell>
          <cell r="G249">
            <v>219553</v>
          </cell>
          <cell r="H249">
            <v>232683</v>
          </cell>
          <cell r="I249">
            <v>238582</v>
          </cell>
          <cell r="J249">
            <v>224764</v>
          </cell>
          <cell r="K249">
            <v>282027</v>
          </cell>
          <cell r="L249">
            <v>212409</v>
          </cell>
          <cell r="M249">
            <v>214049</v>
          </cell>
          <cell r="N249">
            <v>217598</v>
          </cell>
        </row>
        <row r="250">
          <cell r="A250">
            <v>926999</v>
          </cell>
          <cell r="B250" t="str">
            <v>Non Serv Pension (ASU 2017-07)</v>
          </cell>
          <cell r="C250">
            <v>-68081</v>
          </cell>
          <cell r="D250">
            <v>-63226</v>
          </cell>
          <cell r="E250">
            <v>-118964</v>
          </cell>
          <cell r="F250">
            <v>-91095</v>
          </cell>
          <cell r="G250">
            <v>-91095</v>
          </cell>
          <cell r="H250">
            <v>-91095</v>
          </cell>
          <cell r="I250">
            <v>-82199</v>
          </cell>
          <cell r="J250">
            <v>-82199</v>
          </cell>
          <cell r="K250">
            <v>-82199</v>
          </cell>
          <cell r="L250">
            <v>-82199</v>
          </cell>
          <cell r="M250">
            <v>-82199</v>
          </cell>
          <cell r="N250">
            <v>-82199</v>
          </cell>
        </row>
        <row r="251">
          <cell r="A251">
            <v>928006</v>
          </cell>
          <cell r="B251" t="str">
            <v>State Reg Comm Proceeding</v>
          </cell>
          <cell r="C251">
            <v>66775</v>
          </cell>
          <cell r="D251">
            <v>66775</v>
          </cell>
          <cell r="E251">
            <v>66775</v>
          </cell>
          <cell r="F251">
            <v>66775</v>
          </cell>
          <cell r="G251">
            <v>66775</v>
          </cell>
          <cell r="H251">
            <v>66775</v>
          </cell>
          <cell r="I251">
            <v>68803</v>
          </cell>
          <cell r="J251">
            <v>68803</v>
          </cell>
          <cell r="K251">
            <v>68803</v>
          </cell>
          <cell r="L251">
            <v>68803</v>
          </cell>
          <cell r="M251">
            <v>68803</v>
          </cell>
          <cell r="N251">
            <v>68803</v>
          </cell>
        </row>
        <row r="252">
          <cell r="A252">
            <v>929000</v>
          </cell>
          <cell r="B252" t="str">
            <v>Duplicate Chrgs-Enrgy To Exp</v>
          </cell>
          <cell r="C252">
            <v>-4836</v>
          </cell>
          <cell r="D252">
            <v>-3730</v>
          </cell>
          <cell r="E252">
            <v>-5517</v>
          </cell>
          <cell r="F252">
            <v>-5424</v>
          </cell>
          <cell r="G252">
            <v>-5320</v>
          </cell>
          <cell r="H252">
            <v>-3690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929500</v>
          </cell>
          <cell r="B253" t="str">
            <v>Admin Exp Transf</v>
          </cell>
          <cell r="C253">
            <v>-79117</v>
          </cell>
          <cell r="D253">
            <v>-52074</v>
          </cell>
          <cell r="E253">
            <v>-54249</v>
          </cell>
          <cell r="F253">
            <v>-66369</v>
          </cell>
          <cell r="G253">
            <v>-38966</v>
          </cell>
          <cell r="H253">
            <v>-35181</v>
          </cell>
          <cell r="I253">
            <v>-91177</v>
          </cell>
          <cell r="J253">
            <v>-97703</v>
          </cell>
          <cell r="K253">
            <v>-97415</v>
          </cell>
          <cell r="L253">
            <v>-87109</v>
          </cell>
          <cell r="M253">
            <v>-99786</v>
          </cell>
          <cell r="N253">
            <v>-71350</v>
          </cell>
        </row>
        <row r="254">
          <cell r="A254">
            <v>930150</v>
          </cell>
          <cell r="B254" t="str">
            <v>Miscellaneous Advertising Exp</v>
          </cell>
          <cell r="C254">
            <v>15188</v>
          </cell>
          <cell r="D254">
            <v>-3225</v>
          </cell>
          <cell r="E254">
            <v>607</v>
          </cell>
          <cell r="F254">
            <v>13088</v>
          </cell>
          <cell r="G254">
            <v>2989</v>
          </cell>
          <cell r="H254">
            <v>4061</v>
          </cell>
          <cell r="I254">
            <v>133</v>
          </cell>
          <cell r="J254">
            <v>-259</v>
          </cell>
          <cell r="K254">
            <v>-259</v>
          </cell>
          <cell r="L254">
            <v>133</v>
          </cell>
          <cell r="M254">
            <v>-259</v>
          </cell>
          <cell r="N254">
            <v>-259</v>
          </cell>
        </row>
        <row r="255">
          <cell r="A255">
            <v>930200</v>
          </cell>
          <cell r="B255" t="str">
            <v>Misc General Expenses</v>
          </cell>
          <cell r="C255">
            <v>41340</v>
          </cell>
          <cell r="D255">
            <v>54696</v>
          </cell>
          <cell r="E255">
            <v>78368</v>
          </cell>
          <cell r="F255">
            <v>67757</v>
          </cell>
          <cell r="G255">
            <v>62936</v>
          </cell>
          <cell r="H255">
            <v>66890</v>
          </cell>
          <cell r="I255">
            <v>73560</v>
          </cell>
          <cell r="J255">
            <v>72737</v>
          </cell>
          <cell r="K255">
            <v>76695</v>
          </cell>
          <cell r="L255">
            <v>73433</v>
          </cell>
          <cell r="M255">
            <v>74227</v>
          </cell>
          <cell r="N255">
            <v>73687</v>
          </cell>
        </row>
        <row r="256">
          <cell r="A256">
            <v>930210</v>
          </cell>
          <cell r="B256" t="str">
            <v>Industry Association Dues</v>
          </cell>
          <cell r="C256">
            <v>0</v>
          </cell>
          <cell r="D256">
            <v>36489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930220</v>
          </cell>
          <cell r="B257" t="str">
            <v>Exp Of Servicing Securities</v>
          </cell>
          <cell r="C257">
            <v>0</v>
          </cell>
          <cell r="D257">
            <v>-108</v>
          </cell>
          <cell r="E257">
            <v>-51</v>
          </cell>
          <cell r="F257">
            <v>11943</v>
          </cell>
          <cell r="G257">
            <v>0</v>
          </cell>
          <cell r="H257">
            <v>11385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930230</v>
          </cell>
          <cell r="B258" t="str">
            <v>Dues To Various Organizations</v>
          </cell>
          <cell r="C258">
            <v>78</v>
          </cell>
          <cell r="D258">
            <v>2784</v>
          </cell>
          <cell r="E258">
            <v>285</v>
          </cell>
          <cell r="F258">
            <v>8200</v>
          </cell>
          <cell r="G258">
            <v>2220</v>
          </cell>
          <cell r="H258">
            <v>168</v>
          </cell>
          <cell r="I258">
            <v>714</v>
          </cell>
          <cell r="J258">
            <v>1341</v>
          </cell>
          <cell r="K258">
            <v>2108</v>
          </cell>
          <cell r="L258">
            <v>825</v>
          </cell>
          <cell r="M258">
            <v>5472</v>
          </cell>
          <cell r="N258">
            <v>1292</v>
          </cell>
        </row>
        <row r="259">
          <cell r="A259">
            <v>930240</v>
          </cell>
          <cell r="B259" t="str">
            <v>Director'S Expenses</v>
          </cell>
          <cell r="C259">
            <v>7073</v>
          </cell>
          <cell r="D259">
            <v>6371</v>
          </cell>
          <cell r="E259">
            <v>-1113</v>
          </cell>
          <cell r="F259">
            <v>392</v>
          </cell>
          <cell r="G259">
            <v>6026</v>
          </cell>
          <cell r="H259">
            <v>23622</v>
          </cell>
          <cell r="I259">
            <v>2498</v>
          </cell>
          <cell r="J259">
            <v>2498</v>
          </cell>
          <cell r="K259">
            <v>2498</v>
          </cell>
          <cell r="L259">
            <v>2498</v>
          </cell>
          <cell r="M259">
            <v>2498</v>
          </cell>
          <cell r="N259">
            <v>2498</v>
          </cell>
        </row>
        <row r="260">
          <cell r="A260">
            <v>930250</v>
          </cell>
          <cell r="B260" t="str">
            <v>Buy\Sell Transf Employee Homes</v>
          </cell>
          <cell r="C260">
            <v>1253</v>
          </cell>
          <cell r="D260">
            <v>-412</v>
          </cell>
          <cell r="E260">
            <v>439</v>
          </cell>
          <cell r="F260">
            <v>376</v>
          </cell>
          <cell r="G260">
            <v>628</v>
          </cell>
          <cell r="H260">
            <v>2039</v>
          </cell>
          <cell r="I260">
            <v>143</v>
          </cell>
          <cell r="J260">
            <v>143</v>
          </cell>
          <cell r="K260">
            <v>143</v>
          </cell>
          <cell r="L260">
            <v>143</v>
          </cell>
          <cell r="M260">
            <v>143</v>
          </cell>
          <cell r="N260">
            <v>143</v>
          </cell>
        </row>
        <row r="261">
          <cell r="A261">
            <v>930600</v>
          </cell>
          <cell r="B261" t="str">
            <v>Leased Circuit Charges-Other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930700</v>
          </cell>
          <cell r="B262" t="str">
            <v>Research &amp; Development</v>
          </cell>
          <cell r="C262">
            <v>389</v>
          </cell>
          <cell r="D262">
            <v>1249</v>
          </cell>
          <cell r="E262">
            <v>143</v>
          </cell>
          <cell r="F262">
            <v>309</v>
          </cell>
          <cell r="G262">
            <v>407</v>
          </cell>
          <cell r="H262">
            <v>28</v>
          </cell>
          <cell r="I262">
            <v>0</v>
          </cell>
          <cell r="J262">
            <v>253</v>
          </cell>
          <cell r="K262">
            <v>0</v>
          </cell>
          <cell r="L262">
            <v>0</v>
          </cell>
          <cell r="M262">
            <v>253</v>
          </cell>
          <cell r="N262">
            <v>0</v>
          </cell>
        </row>
        <row r="263">
          <cell r="A263">
            <v>930940</v>
          </cell>
          <cell r="B263" t="str">
            <v>General Expenses</v>
          </cell>
          <cell r="C263">
            <v>223</v>
          </cell>
          <cell r="D263">
            <v>86</v>
          </cell>
          <cell r="E263">
            <v>134</v>
          </cell>
          <cell r="F263">
            <v>119</v>
          </cell>
          <cell r="G263">
            <v>101</v>
          </cell>
          <cell r="H263">
            <v>31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931001</v>
          </cell>
          <cell r="B264" t="str">
            <v>Rents-A&amp;G</v>
          </cell>
          <cell r="C264">
            <v>8621</v>
          </cell>
          <cell r="D264">
            <v>7724</v>
          </cell>
          <cell r="E264">
            <v>9783</v>
          </cell>
          <cell r="F264">
            <v>8216</v>
          </cell>
          <cell r="G264">
            <v>9513</v>
          </cell>
          <cell r="H264">
            <v>5469</v>
          </cell>
          <cell r="I264">
            <v>5999</v>
          </cell>
          <cell r="J264">
            <v>5971</v>
          </cell>
          <cell r="K264">
            <v>5936</v>
          </cell>
          <cell r="L264">
            <v>5937</v>
          </cell>
          <cell r="M264">
            <v>5938</v>
          </cell>
          <cell r="N264">
            <v>5938</v>
          </cell>
        </row>
        <row r="265">
          <cell r="A265">
            <v>931003</v>
          </cell>
          <cell r="B265" t="str">
            <v>Lease Amortization Expense</v>
          </cell>
          <cell r="C265">
            <v>0</v>
          </cell>
          <cell r="D265">
            <v>9429</v>
          </cell>
          <cell r="E265">
            <v>9429</v>
          </cell>
          <cell r="F265">
            <v>-9387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931008</v>
          </cell>
          <cell r="B266" t="str">
            <v>A&amp;G Rents-IC</v>
          </cell>
          <cell r="C266">
            <v>80020</v>
          </cell>
          <cell r="D266">
            <v>84181</v>
          </cell>
          <cell r="E266">
            <v>85130</v>
          </cell>
          <cell r="F266">
            <v>85276</v>
          </cell>
          <cell r="G266">
            <v>87352</v>
          </cell>
          <cell r="H266">
            <v>87242</v>
          </cell>
          <cell r="I266">
            <v>74627</v>
          </cell>
          <cell r="J266">
            <v>74627</v>
          </cell>
          <cell r="K266">
            <v>74627</v>
          </cell>
          <cell r="L266">
            <v>74627</v>
          </cell>
          <cell r="M266">
            <v>74627</v>
          </cell>
          <cell r="N266">
            <v>74627</v>
          </cell>
        </row>
        <row r="267">
          <cell r="A267">
            <v>932000</v>
          </cell>
          <cell r="B267" t="str">
            <v>Maintenance Of Gen Plant-Gas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935100</v>
          </cell>
          <cell r="B268" t="str">
            <v>Maint General Plant-Elec</v>
          </cell>
          <cell r="C268">
            <v>1302</v>
          </cell>
          <cell r="D268">
            <v>6</v>
          </cell>
          <cell r="E268">
            <v>12</v>
          </cell>
          <cell r="F268">
            <v>6</v>
          </cell>
          <cell r="G268">
            <v>7</v>
          </cell>
          <cell r="H268">
            <v>18</v>
          </cell>
          <cell r="I268">
            <v>30</v>
          </cell>
          <cell r="J268">
            <v>29</v>
          </cell>
          <cell r="K268">
            <v>30</v>
          </cell>
          <cell r="L268">
            <v>16</v>
          </cell>
          <cell r="M268">
            <v>16</v>
          </cell>
          <cell r="N268">
            <v>17</v>
          </cell>
        </row>
        <row r="269">
          <cell r="A269">
            <v>935200</v>
          </cell>
          <cell r="B269" t="str">
            <v>Cust Infor &amp; Computer Control</v>
          </cell>
          <cell r="C269">
            <v>2023</v>
          </cell>
          <cell r="D269">
            <v>1</v>
          </cell>
          <cell r="E269">
            <v>9</v>
          </cell>
          <cell r="F269">
            <v>0</v>
          </cell>
          <cell r="G269">
            <v>0</v>
          </cell>
          <cell r="H269">
            <v>-1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</sheetData>
      <sheetData sheetId="6">
        <row r="12">
          <cell r="A12">
            <v>440000</v>
          </cell>
          <cell r="D12" t="str">
            <v>BBEREV</v>
          </cell>
          <cell r="G12">
            <v>7949645</v>
          </cell>
          <cell r="H12">
            <v>8517255</v>
          </cell>
          <cell r="I12">
            <v>8460122</v>
          </cell>
          <cell r="J12">
            <v>7472704</v>
          </cell>
          <cell r="K12">
            <v>6069221</v>
          </cell>
          <cell r="L12">
            <v>5603965</v>
          </cell>
          <cell r="M12">
            <v>6617461</v>
          </cell>
          <cell r="N12">
            <v>8095718</v>
          </cell>
          <cell r="O12">
            <v>8278806</v>
          </cell>
          <cell r="P12">
            <v>7668330</v>
          </cell>
          <cell r="Q12">
            <v>5977090</v>
          </cell>
          <cell r="R12">
            <v>5746250</v>
          </cell>
        </row>
        <row r="13">
          <cell r="A13">
            <v>440000</v>
          </cell>
          <cell r="D13" t="str">
            <v>BEFREV</v>
          </cell>
          <cell r="G13">
            <v>3256513</v>
          </cell>
          <cell r="H13">
            <v>3539081</v>
          </cell>
          <cell r="I13">
            <v>3508198</v>
          </cell>
          <cell r="J13">
            <v>3016541</v>
          </cell>
          <cell r="K13">
            <v>2317679</v>
          </cell>
          <cell r="L13">
            <v>2084257</v>
          </cell>
          <cell r="M13">
            <v>2602653</v>
          </cell>
          <cell r="N13">
            <v>3338286</v>
          </cell>
          <cell r="O13">
            <v>3429181</v>
          </cell>
          <cell r="P13">
            <v>3123737</v>
          </cell>
          <cell r="Q13">
            <v>2279405</v>
          </cell>
          <cell r="R13">
            <v>2163790</v>
          </cell>
        </row>
        <row r="14">
          <cell r="A14">
            <v>440000</v>
          </cell>
          <cell r="D14" t="str">
            <v>REDSM</v>
          </cell>
          <cell r="G14">
            <v>414458</v>
          </cell>
          <cell r="H14">
            <v>450468</v>
          </cell>
          <cell r="I14">
            <v>446432</v>
          </cell>
          <cell r="J14">
            <v>383816</v>
          </cell>
          <cell r="K14">
            <v>294798</v>
          </cell>
          <cell r="L14">
            <v>267342</v>
          </cell>
          <cell r="M14">
            <v>327776</v>
          </cell>
          <cell r="N14">
            <v>420421</v>
          </cell>
          <cell r="O14">
            <v>431869</v>
          </cell>
          <cell r="P14">
            <v>393401</v>
          </cell>
          <cell r="Q14">
            <v>287067</v>
          </cell>
          <cell r="R14">
            <v>272506</v>
          </cell>
        </row>
        <row r="15">
          <cell r="A15">
            <v>440000</v>
          </cell>
          <cell r="D15" t="str">
            <v>REFC</v>
          </cell>
          <cell r="G15">
            <v>116898</v>
          </cell>
          <cell r="H15">
            <v>642716</v>
          </cell>
          <cell r="I15">
            <v>366722</v>
          </cell>
          <cell r="J15">
            <v>-23454</v>
          </cell>
          <cell r="K15">
            <v>132323</v>
          </cell>
          <cell r="L15">
            <v>39642</v>
          </cell>
          <cell r="M15">
            <v>-76467</v>
          </cell>
          <cell r="N15">
            <v>236790</v>
          </cell>
          <cell r="O15">
            <v>-840</v>
          </cell>
          <cell r="P15">
            <v>120117</v>
          </cell>
          <cell r="Q15">
            <v>-69922</v>
          </cell>
          <cell r="R15">
            <v>-43656</v>
          </cell>
        </row>
        <row r="16">
          <cell r="A16">
            <v>440000</v>
          </cell>
          <cell r="D16" t="str">
            <v>RKEPSM</v>
          </cell>
          <cell r="G16">
            <v>-14414</v>
          </cell>
          <cell r="H16">
            <v>-15566</v>
          </cell>
          <cell r="I16">
            <v>-15327</v>
          </cell>
          <cell r="J16">
            <v>-151059</v>
          </cell>
          <cell r="K16">
            <v>-116139</v>
          </cell>
          <cell r="L16">
            <v>-104645</v>
          </cell>
          <cell r="M16">
            <v>-19948</v>
          </cell>
          <cell r="N16">
            <v>-49862</v>
          </cell>
          <cell r="O16">
            <v>-11261</v>
          </cell>
          <cell r="P16">
            <v>-37328</v>
          </cell>
          <cell r="Q16">
            <v>-68965</v>
          </cell>
          <cell r="R16">
            <v>-62658</v>
          </cell>
        </row>
        <row r="17">
          <cell r="A17">
            <v>440000</v>
          </cell>
          <cell r="D17" t="str">
            <v>ROEESM</v>
          </cell>
          <cell r="G17">
            <v>886457</v>
          </cell>
          <cell r="H17">
            <v>1111248</v>
          </cell>
          <cell r="I17">
            <v>1131936</v>
          </cell>
          <cell r="J17">
            <v>773284</v>
          </cell>
          <cell r="K17">
            <v>700129</v>
          </cell>
          <cell r="L17">
            <v>737098</v>
          </cell>
          <cell r="M17">
            <v>720137</v>
          </cell>
          <cell r="N17">
            <v>821101</v>
          </cell>
          <cell r="O17">
            <v>849691</v>
          </cell>
          <cell r="P17">
            <v>802879</v>
          </cell>
          <cell r="Q17">
            <v>702484</v>
          </cell>
          <cell r="R17">
            <v>715314</v>
          </cell>
        </row>
        <row r="18">
          <cell r="A18">
            <v>440990</v>
          </cell>
          <cell r="D18" t="str">
            <v>UNBILL</v>
          </cell>
          <cell r="G18">
            <v>298567</v>
          </cell>
          <cell r="H18">
            <v>-64742</v>
          </cell>
          <cell r="I18">
            <v>-1847821</v>
          </cell>
          <cell r="J18">
            <v>-580276</v>
          </cell>
          <cell r="K18">
            <v>-643502</v>
          </cell>
          <cell r="L18">
            <v>1602033</v>
          </cell>
          <cell r="M18">
            <v>1456077</v>
          </cell>
          <cell r="N18">
            <v>1192015</v>
          </cell>
          <cell r="O18">
            <v>-278944</v>
          </cell>
          <cell r="P18">
            <v>-1610894</v>
          </cell>
          <cell r="Q18">
            <v>-745888</v>
          </cell>
          <cell r="R18">
            <v>1544912</v>
          </cell>
        </row>
        <row r="19">
          <cell r="A19">
            <v>442100</v>
          </cell>
          <cell r="D19" t="str">
            <v>BBEREV</v>
          </cell>
          <cell r="G19">
            <v>6011962</v>
          </cell>
          <cell r="H19">
            <v>6058953</v>
          </cell>
          <cell r="I19">
            <v>6086615</v>
          </cell>
          <cell r="J19">
            <v>5821054</v>
          </cell>
          <cell r="K19">
            <v>5701874</v>
          </cell>
          <cell r="L19">
            <v>5819623</v>
          </cell>
          <cell r="M19">
            <v>6493488</v>
          </cell>
          <cell r="N19">
            <v>6916001</v>
          </cell>
          <cell r="O19">
            <v>6846811</v>
          </cell>
          <cell r="P19">
            <v>6730513</v>
          </cell>
          <cell r="Q19">
            <v>6121323</v>
          </cell>
          <cell r="R19">
            <v>5760898</v>
          </cell>
        </row>
        <row r="20">
          <cell r="A20">
            <v>442100</v>
          </cell>
          <cell r="D20" t="str">
            <v>BEFREV</v>
          </cell>
          <cell r="G20">
            <v>2889738</v>
          </cell>
          <cell r="H20">
            <v>2899548</v>
          </cell>
          <cell r="I20">
            <v>2798669</v>
          </cell>
          <cell r="J20">
            <v>2641548</v>
          </cell>
          <cell r="K20">
            <v>2597134</v>
          </cell>
          <cell r="L20">
            <v>2695085</v>
          </cell>
          <cell r="M20">
            <v>3022181</v>
          </cell>
          <cell r="N20">
            <v>3280591</v>
          </cell>
          <cell r="O20">
            <v>3225515</v>
          </cell>
          <cell r="P20">
            <v>3180417</v>
          </cell>
          <cell r="Q20">
            <v>2805777</v>
          </cell>
          <cell r="R20">
            <v>2612434</v>
          </cell>
        </row>
        <row r="21">
          <cell r="A21">
            <v>442100</v>
          </cell>
          <cell r="D21" t="str">
            <v>REDSM</v>
          </cell>
          <cell r="G21">
            <v>606758</v>
          </cell>
          <cell r="H21">
            <v>610721</v>
          </cell>
          <cell r="I21">
            <v>588925</v>
          </cell>
          <cell r="J21">
            <v>554049</v>
          </cell>
          <cell r="K21">
            <v>544111</v>
          </cell>
          <cell r="L21">
            <v>569348</v>
          </cell>
          <cell r="M21">
            <v>199053</v>
          </cell>
          <cell r="N21">
            <v>216073</v>
          </cell>
          <cell r="O21">
            <v>212445</v>
          </cell>
          <cell r="P21">
            <v>209475</v>
          </cell>
          <cell r="Q21">
            <v>184800</v>
          </cell>
          <cell r="R21">
            <v>172065</v>
          </cell>
        </row>
        <row r="22">
          <cell r="A22">
            <v>442100</v>
          </cell>
          <cell r="D22" t="str">
            <v>REFC</v>
          </cell>
          <cell r="G22">
            <v>104190</v>
          </cell>
          <cell r="H22">
            <v>528982</v>
          </cell>
          <cell r="I22">
            <v>293381</v>
          </cell>
          <cell r="J22">
            <v>-20641</v>
          </cell>
          <cell r="K22">
            <v>148303</v>
          </cell>
          <cell r="L22">
            <v>49811</v>
          </cell>
          <cell r="M22">
            <v>-88793</v>
          </cell>
          <cell r="N22">
            <v>232697</v>
          </cell>
          <cell r="O22">
            <v>-790</v>
          </cell>
          <cell r="P22">
            <v>122297</v>
          </cell>
          <cell r="Q22">
            <v>-86068</v>
          </cell>
          <cell r="R22">
            <v>-52707</v>
          </cell>
        </row>
        <row r="23">
          <cell r="A23">
            <v>442100</v>
          </cell>
          <cell r="D23" t="str">
            <v>RKEPSM</v>
          </cell>
          <cell r="G23">
            <v>-13286</v>
          </cell>
          <cell r="H23">
            <v>-12544</v>
          </cell>
          <cell r="I23">
            <v>-12246</v>
          </cell>
          <cell r="J23">
            <v>-132811</v>
          </cell>
          <cell r="K23">
            <v>-130604</v>
          </cell>
          <cell r="L23">
            <v>-135588</v>
          </cell>
          <cell r="M23">
            <v>-23164</v>
          </cell>
          <cell r="N23">
            <v>-49000</v>
          </cell>
          <cell r="O23">
            <v>-10593</v>
          </cell>
          <cell r="P23">
            <v>-38005</v>
          </cell>
          <cell r="Q23">
            <v>-84890</v>
          </cell>
          <cell r="R23">
            <v>-75650</v>
          </cell>
        </row>
        <row r="24">
          <cell r="A24">
            <v>442100</v>
          </cell>
          <cell r="D24" t="str">
            <v>ROEESM</v>
          </cell>
          <cell r="G24">
            <v>791419</v>
          </cell>
          <cell r="H24">
            <v>894884</v>
          </cell>
          <cell r="I24">
            <v>937278</v>
          </cell>
          <cell r="J24">
            <v>714894</v>
          </cell>
          <cell r="K24">
            <v>780981</v>
          </cell>
          <cell r="L24">
            <v>928363</v>
          </cell>
          <cell r="M24">
            <v>836218</v>
          </cell>
          <cell r="N24">
            <v>806910</v>
          </cell>
          <cell r="O24">
            <v>799226</v>
          </cell>
          <cell r="P24">
            <v>817447</v>
          </cell>
          <cell r="Q24">
            <v>864705</v>
          </cell>
          <cell r="R24">
            <v>863629</v>
          </cell>
        </row>
        <row r="25">
          <cell r="A25">
            <v>442190</v>
          </cell>
          <cell r="D25" t="str">
            <v>UNBILL</v>
          </cell>
          <cell r="G25">
            <v>-346841</v>
          </cell>
          <cell r="H25">
            <v>-393472</v>
          </cell>
          <cell r="I25">
            <v>-562375</v>
          </cell>
          <cell r="J25">
            <v>196793</v>
          </cell>
          <cell r="K25">
            <v>-86477</v>
          </cell>
          <cell r="L25">
            <v>997660</v>
          </cell>
          <cell r="M25">
            <v>687669</v>
          </cell>
          <cell r="N25">
            <v>194585</v>
          </cell>
          <cell r="O25">
            <v>296868</v>
          </cell>
          <cell r="P25">
            <v>-316134</v>
          </cell>
          <cell r="Q25">
            <v>-164831</v>
          </cell>
          <cell r="R25">
            <v>168482</v>
          </cell>
        </row>
        <row r="26">
          <cell r="A26">
            <v>442200</v>
          </cell>
          <cell r="D26" t="str">
            <v>BBEREV</v>
          </cell>
          <cell r="G26">
            <v>2613165</v>
          </cell>
          <cell r="H26">
            <v>2641327</v>
          </cell>
          <cell r="I26">
            <v>2631787</v>
          </cell>
          <cell r="J26">
            <v>2609057</v>
          </cell>
          <cell r="K26">
            <v>2651810</v>
          </cell>
          <cell r="L26">
            <v>2842298</v>
          </cell>
          <cell r="M26">
            <v>3092474</v>
          </cell>
          <cell r="N26">
            <v>3110111</v>
          </cell>
          <cell r="O26">
            <v>3040211</v>
          </cell>
          <cell r="P26">
            <v>3111504</v>
          </cell>
          <cell r="Q26">
            <v>2739284</v>
          </cell>
          <cell r="R26">
            <v>2596258</v>
          </cell>
        </row>
        <row r="27">
          <cell r="A27">
            <v>442200</v>
          </cell>
          <cell r="D27" t="str">
            <v>BEFREV</v>
          </cell>
          <cell r="G27">
            <v>1616590</v>
          </cell>
          <cell r="H27">
            <v>1613629</v>
          </cell>
          <cell r="I27">
            <v>1542547</v>
          </cell>
          <cell r="J27">
            <v>1536174</v>
          </cell>
          <cell r="K27">
            <v>1551534</v>
          </cell>
          <cell r="L27">
            <v>1451995</v>
          </cell>
          <cell r="M27">
            <v>1689220</v>
          </cell>
          <cell r="N27">
            <v>1711425</v>
          </cell>
          <cell r="O27">
            <v>1683187</v>
          </cell>
          <cell r="P27">
            <v>1739330</v>
          </cell>
          <cell r="Q27">
            <v>1593857</v>
          </cell>
          <cell r="R27">
            <v>1493777</v>
          </cell>
        </row>
        <row r="28">
          <cell r="A28">
            <v>442200</v>
          </cell>
          <cell r="D28" t="str">
            <v>REDSM</v>
          </cell>
          <cell r="G28">
            <v>270742</v>
          </cell>
          <cell r="H28">
            <v>269837</v>
          </cell>
          <cell r="I28">
            <v>255575</v>
          </cell>
          <cell r="J28">
            <v>255611</v>
          </cell>
          <cell r="K28">
            <v>262673</v>
          </cell>
          <cell r="L28">
            <v>272187</v>
          </cell>
          <cell r="M28">
            <v>111259</v>
          </cell>
          <cell r="N28">
            <v>112721</v>
          </cell>
          <cell r="O28">
            <v>110861</v>
          </cell>
          <cell r="P28">
            <v>114559</v>
          </cell>
          <cell r="Q28">
            <v>104978</v>
          </cell>
          <cell r="R28">
            <v>98386</v>
          </cell>
        </row>
        <row r="29">
          <cell r="A29">
            <v>442200</v>
          </cell>
          <cell r="D29" t="str">
            <v>REFC</v>
          </cell>
          <cell r="G29">
            <v>56629</v>
          </cell>
          <cell r="H29">
            <v>287949</v>
          </cell>
          <cell r="I29">
            <v>158317</v>
          </cell>
          <cell r="J29">
            <v>-11144</v>
          </cell>
          <cell r="K29">
            <v>87214</v>
          </cell>
          <cell r="L29">
            <v>33225</v>
          </cell>
          <cell r="M29">
            <v>-49630</v>
          </cell>
          <cell r="N29">
            <v>121394</v>
          </cell>
          <cell r="O29">
            <v>-412</v>
          </cell>
          <cell r="P29">
            <v>66883</v>
          </cell>
          <cell r="Q29">
            <v>-48892</v>
          </cell>
          <cell r="R29">
            <v>-30138</v>
          </cell>
        </row>
        <row r="30">
          <cell r="A30">
            <v>442200</v>
          </cell>
          <cell r="D30" t="str">
            <v>RKEPSM</v>
          </cell>
          <cell r="G30">
            <v>-7045</v>
          </cell>
          <cell r="H30">
            <v>-7031</v>
          </cell>
          <cell r="I30">
            <v>-6708</v>
          </cell>
          <cell r="J30">
            <v>-76646</v>
          </cell>
          <cell r="K30">
            <v>-77939</v>
          </cell>
          <cell r="L30">
            <v>-80261</v>
          </cell>
          <cell r="M30">
            <v>-12947</v>
          </cell>
          <cell r="N30">
            <v>-25563</v>
          </cell>
          <cell r="O30">
            <v>-5528</v>
          </cell>
          <cell r="P30">
            <v>-20785</v>
          </cell>
          <cell r="Q30">
            <v>-48223</v>
          </cell>
          <cell r="R30">
            <v>-43256</v>
          </cell>
        </row>
        <row r="31">
          <cell r="A31">
            <v>442200</v>
          </cell>
          <cell r="D31" t="str">
            <v>ROEESM</v>
          </cell>
          <cell r="G31">
            <v>342166</v>
          </cell>
          <cell r="H31">
            <v>388738</v>
          </cell>
          <cell r="I31">
            <v>403503</v>
          </cell>
          <cell r="J31">
            <v>318891</v>
          </cell>
          <cell r="K31">
            <v>360676</v>
          </cell>
          <cell r="L31">
            <v>425090</v>
          </cell>
          <cell r="M31">
            <v>467396</v>
          </cell>
          <cell r="N31">
            <v>420950</v>
          </cell>
          <cell r="O31">
            <v>417064</v>
          </cell>
          <cell r="P31">
            <v>447051</v>
          </cell>
          <cell r="Q31">
            <v>491206</v>
          </cell>
          <cell r="R31">
            <v>493819</v>
          </cell>
        </row>
        <row r="32">
          <cell r="A32">
            <v>442290</v>
          </cell>
          <cell r="D32" t="str">
            <v>UNBILL</v>
          </cell>
          <cell r="G32">
            <v>-92428</v>
          </cell>
          <cell r="H32">
            <v>-253110</v>
          </cell>
          <cell r="I32">
            <v>-279620</v>
          </cell>
          <cell r="J32">
            <v>188835</v>
          </cell>
          <cell r="K32">
            <v>-45338</v>
          </cell>
          <cell r="L32">
            <v>439047</v>
          </cell>
          <cell r="M32">
            <v>74355</v>
          </cell>
          <cell r="N32">
            <v>22632</v>
          </cell>
          <cell r="O32">
            <v>274053</v>
          </cell>
          <cell r="P32">
            <v>-203372</v>
          </cell>
          <cell r="Q32">
            <v>-74381</v>
          </cell>
          <cell r="R32">
            <v>91332</v>
          </cell>
        </row>
        <row r="33">
          <cell r="A33">
            <v>444000</v>
          </cell>
          <cell r="D33" t="str">
            <v>BBEREV</v>
          </cell>
          <cell r="G33">
            <v>101179</v>
          </cell>
          <cell r="H33">
            <v>101161</v>
          </cell>
          <cell r="I33">
            <v>100417</v>
          </cell>
          <cell r="J33">
            <v>100050</v>
          </cell>
          <cell r="K33">
            <v>99781</v>
          </cell>
          <cell r="L33">
            <v>41002</v>
          </cell>
          <cell r="M33">
            <v>107879</v>
          </cell>
          <cell r="N33">
            <v>110485</v>
          </cell>
          <cell r="O33">
            <v>109982</v>
          </cell>
          <cell r="P33">
            <v>109439</v>
          </cell>
          <cell r="Q33">
            <v>109238</v>
          </cell>
          <cell r="R33">
            <v>112312</v>
          </cell>
        </row>
        <row r="34">
          <cell r="A34">
            <v>444000</v>
          </cell>
          <cell r="D34" t="str">
            <v>BEFREV</v>
          </cell>
          <cell r="G34">
            <v>29366</v>
          </cell>
          <cell r="H34">
            <v>29338</v>
          </cell>
          <cell r="I34">
            <v>28823</v>
          </cell>
          <cell r="J34">
            <v>28522</v>
          </cell>
          <cell r="K34">
            <v>28363</v>
          </cell>
          <cell r="L34">
            <v>9612</v>
          </cell>
          <cell r="M34">
            <v>30114</v>
          </cell>
          <cell r="N34">
            <v>30166</v>
          </cell>
          <cell r="O34">
            <v>30180</v>
          </cell>
          <cell r="P34">
            <v>30225</v>
          </cell>
          <cell r="Q34">
            <v>30276</v>
          </cell>
          <cell r="R34">
            <v>31634</v>
          </cell>
        </row>
        <row r="35">
          <cell r="A35">
            <v>444000</v>
          </cell>
          <cell r="D35" t="str">
            <v>REDSM</v>
          </cell>
          <cell r="G35">
            <v>776</v>
          </cell>
          <cell r="H35">
            <v>796</v>
          </cell>
          <cell r="I35">
            <v>663</v>
          </cell>
          <cell r="J35">
            <v>600</v>
          </cell>
          <cell r="K35">
            <v>562</v>
          </cell>
          <cell r="L35">
            <v>539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1063</v>
          </cell>
          <cell r="H36">
            <v>5348</v>
          </cell>
          <cell r="I36">
            <v>3001</v>
          </cell>
          <cell r="J36">
            <v>-216</v>
          </cell>
          <cell r="K36">
            <v>1623</v>
          </cell>
          <cell r="L36">
            <v>-1542</v>
          </cell>
          <cell r="M36">
            <v>-885</v>
          </cell>
          <cell r="N36">
            <v>2140</v>
          </cell>
          <cell r="O36">
            <v>-7</v>
          </cell>
          <cell r="P36">
            <v>1162</v>
          </cell>
          <cell r="Q36">
            <v>-929</v>
          </cell>
          <cell r="R36">
            <v>-638</v>
          </cell>
        </row>
        <row r="37">
          <cell r="A37">
            <v>444000</v>
          </cell>
          <cell r="D37" t="str">
            <v>RKEPSM</v>
          </cell>
          <cell r="G37">
            <v>-121</v>
          </cell>
          <cell r="H37">
            <v>-118</v>
          </cell>
          <cell r="I37">
            <v>-119</v>
          </cell>
          <cell r="J37">
            <v>-1428</v>
          </cell>
          <cell r="K37">
            <v>-1420</v>
          </cell>
          <cell r="L37">
            <v>-597</v>
          </cell>
          <cell r="M37">
            <v>-231</v>
          </cell>
          <cell r="N37">
            <v>-451</v>
          </cell>
          <cell r="O37">
            <v>-99</v>
          </cell>
          <cell r="P37">
            <v>-361</v>
          </cell>
          <cell r="Q37">
            <v>-916</v>
          </cell>
          <cell r="R37">
            <v>-916</v>
          </cell>
        </row>
        <row r="38">
          <cell r="A38">
            <v>444000</v>
          </cell>
          <cell r="D38" t="str">
            <v>ROEESM</v>
          </cell>
          <cell r="G38">
            <v>12216</v>
          </cell>
          <cell r="H38">
            <v>13727</v>
          </cell>
          <cell r="I38">
            <v>14241</v>
          </cell>
          <cell r="J38">
            <v>11399</v>
          </cell>
          <cell r="K38">
            <v>12636</v>
          </cell>
          <cell r="L38">
            <v>7924</v>
          </cell>
          <cell r="M38">
            <v>8332</v>
          </cell>
          <cell r="N38">
            <v>7420</v>
          </cell>
          <cell r="O38">
            <v>7478</v>
          </cell>
          <cell r="P38">
            <v>7769</v>
          </cell>
          <cell r="Q38">
            <v>9331</v>
          </cell>
          <cell r="R38">
            <v>10458</v>
          </cell>
        </row>
        <row r="39">
          <cell r="A39">
            <v>445000</v>
          </cell>
          <cell r="D39" t="str">
            <v>BBEREV</v>
          </cell>
          <cell r="G39">
            <v>1080634</v>
          </cell>
          <cell r="H39">
            <v>1057257</v>
          </cell>
          <cell r="I39">
            <v>1068850</v>
          </cell>
          <cell r="J39">
            <v>1046968</v>
          </cell>
          <cell r="K39">
            <v>1026081</v>
          </cell>
          <cell r="L39">
            <v>1047083</v>
          </cell>
          <cell r="M39">
            <v>1160017</v>
          </cell>
          <cell r="N39">
            <v>1215901</v>
          </cell>
          <cell r="O39">
            <v>1176339</v>
          </cell>
          <cell r="P39">
            <v>1212902</v>
          </cell>
          <cell r="Q39">
            <v>1187377</v>
          </cell>
          <cell r="R39">
            <v>1141360</v>
          </cell>
        </row>
        <row r="40">
          <cell r="A40">
            <v>445000</v>
          </cell>
          <cell r="D40" t="str">
            <v>BEFREV</v>
          </cell>
          <cell r="G40">
            <v>557279</v>
          </cell>
          <cell r="H40">
            <v>554491</v>
          </cell>
          <cell r="I40">
            <v>537414</v>
          </cell>
          <cell r="J40">
            <v>515688</v>
          </cell>
          <cell r="K40">
            <v>501842</v>
          </cell>
          <cell r="L40">
            <v>511304</v>
          </cell>
          <cell r="M40">
            <v>552710</v>
          </cell>
          <cell r="N40">
            <v>587380</v>
          </cell>
          <cell r="O40">
            <v>574465</v>
          </cell>
          <cell r="P40">
            <v>609859</v>
          </cell>
          <cell r="Q40">
            <v>581045</v>
          </cell>
          <cell r="R40">
            <v>542260</v>
          </cell>
        </row>
        <row r="41">
          <cell r="A41">
            <v>445000</v>
          </cell>
          <cell r="D41" t="str">
            <v>REDSM</v>
          </cell>
          <cell r="G41">
            <v>99707</v>
          </cell>
          <cell r="H41">
            <v>100049</v>
          </cell>
          <cell r="I41">
            <v>96097</v>
          </cell>
          <cell r="J41">
            <v>92999</v>
          </cell>
          <cell r="K41">
            <v>90568</v>
          </cell>
          <cell r="L41">
            <v>93816</v>
          </cell>
          <cell r="M41">
            <v>36404</v>
          </cell>
          <cell r="N41">
            <v>38687</v>
          </cell>
          <cell r="O41">
            <v>37837</v>
          </cell>
          <cell r="P41">
            <v>40168</v>
          </cell>
          <cell r="Q41">
            <v>38270</v>
          </cell>
          <cell r="R41">
            <v>35715</v>
          </cell>
        </row>
        <row r="42">
          <cell r="A42">
            <v>445000</v>
          </cell>
          <cell r="D42" t="str">
            <v>REFC</v>
          </cell>
          <cell r="G42">
            <v>19794</v>
          </cell>
          <cell r="H42">
            <v>100328</v>
          </cell>
          <cell r="I42">
            <v>55739</v>
          </cell>
          <cell r="J42">
            <v>-4038</v>
          </cell>
          <cell r="K42">
            <v>28475</v>
          </cell>
          <cell r="L42">
            <v>9358</v>
          </cell>
          <cell r="M42">
            <v>-16239</v>
          </cell>
          <cell r="N42">
            <v>41664</v>
          </cell>
          <cell r="O42">
            <v>-141</v>
          </cell>
          <cell r="P42">
            <v>23451</v>
          </cell>
          <cell r="Q42">
            <v>-17824</v>
          </cell>
          <cell r="R42">
            <v>-10940</v>
          </cell>
        </row>
        <row r="43">
          <cell r="A43">
            <v>445000</v>
          </cell>
          <cell r="D43" t="str">
            <v>RKEPSM</v>
          </cell>
          <cell r="G43">
            <v>-2420</v>
          </cell>
          <cell r="H43">
            <v>-2392</v>
          </cell>
          <cell r="I43">
            <v>-2328</v>
          </cell>
          <cell r="J43">
            <v>-25648</v>
          </cell>
          <cell r="K43">
            <v>-25071</v>
          </cell>
          <cell r="L43">
            <v>-25541</v>
          </cell>
          <cell r="M43">
            <v>-4236</v>
          </cell>
          <cell r="N43">
            <v>-8773</v>
          </cell>
          <cell r="O43">
            <v>-1887</v>
          </cell>
          <cell r="P43">
            <v>-7288</v>
          </cell>
          <cell r="Q43">
            <v>-17580</v>
          </cell>
          <cell r="R43">
            <v>-15703</v>
          </cell>
        </row>
        <row r="44">
          <cell r="A44">
            <v>445000</v>
          </cell>
          <cell r="D44" t="str">
            <v>ROEESM</v>
          </cell>
          <cell r="G44">
            <v>141837</v>
          </cell>
          <cell r="H44">
            <v>155900</v>
          </cell>
          <cell r="I44">
            <v>164005</v>
          </cell>
          <cell r="J44">
            <v>128065</v>
          </cell>
          <cell r="K44">
            <v>140163</v>
          </cell>
          <cell r="L44">
            <v>166595</v>
          </cell>
          <cell r="M44">
            <v>152931</v>
          </cell>
          <cell r="N44">
            <v>144475</v>
          </cell>
          <cell r="O44">
            <v>142342</v>
          </cell>
          <cell r="P44">
            <v>156749</v>
          </cell>
          <cell r="Q44">
            <v>179071</v>
          </cell>
          <cell r="R44">
            <v>179262</v>
          </cell>
        </row>
        <row r="45">
          <cell r="A45">
            <v>445090</v>
          </cell>
          <cell r="D45" t="str">
            <v>UNBILL</v>
          </cell>
          <cell r="G45">
            <v>-101209</v>
          </cell>
          <cell r="H45">
            <v>-89454</v>
          </cell>
          <cell r="I45">
            <v>-144372</v>
          </cell>
          <cell r="J45">
            <v>63847</v>
          </cell>
          <cell r="K45">
            <v>-12782</v>
          </cell>
          <cell r="L45">
            <v>221475</v>
          </cell>
          <cell r="M45">
            <v>119917</v>
          </cell>
          <cell r="N45">
            <v>255</v>
          </cell>
          <cell r="O45">
            <v>98687</v>
          </cell>
          <cell r="P45">
            <v>-4785</v>
          </cell>
          <cell r="Q45">
            <v>-517</v>
          </cell>
          <cell r="R45">
            <v>-35531</v>
          </cell>
        </row>
        <row r="46">
          <cell r="A46">
            <v>447150</v>
          </cell>
          <cell r="M46">
            <v>232933</v>
          </cell>
          <cell r="N46">
            <v>443098</v>
          </cell>
          <cell r="O46">
            <v>127774</v>
          </cell>
          <cell r="P46">
            <v>364214</v>
          </cell>
          <cell r="Q46">
            <v>944542</v>
          </cell>
          <cell r="R46">
            <v>612610</v>
          </cell>
        </row>
        <row r="47">
          <cell r="A47">
            <v>447150</v>
          </cell>
          <cell r="D47" t="str">
            <v>FACASM</v>
          </cell>
          <cell r="G47">
            <v>-28731</v>
          </cell>
          <cell r="H47">
            <v>-25391</v>
          </cell>
          <cell r="I47">
            <v>23866</v>
          </cell>
          <cell r="J47">
            <v>19770</v>
          </cell>
          <cell r="K47">
            <v>20453</v>
          </cell>
          <cell r="L47">
            <v>14260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2286911</v>
          </cell>
          <cell r="H48">
            <v>0</v>
          </cell>
          <cell r="I48">
            <v>0</v>
          </cell>
          <cell r="J48">
            <v>1151187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1737750</v>
          </cell>
          <cell r="H49">
            <v>875343</v>
          </cell>
          <cell r="I49">
            <v>174644</v>
          </cell>
          <cell r="J49">
            <v>1056634</v>
          </cell>
          <cell r="K49">
            <v>-193281</v>
          </cell>
          <cell r="L49">
            <v>743156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448000</v>
          </cell>
          <cell r="D50" t="str">
            <v xml:space="preserve"> </v>
          </cell>
          <cell r="G50">
            <v>3121</v>
          </cell>
          <cell r="H50">
            <v>3717</v>
          </cell>
          <cell r="I50">
            <v>7775</v>
          </cell>
          <cell r="J50">
            <v>19847</v>
          </cell>
          <cell r="K50">
            <v>5598</v>
          </cell>
          <cell r="L50">
            <v>6760</v>
          </cell>
          <cell r="M50">
            <v>3562</v>
          </cell>
          <cell r="N50">
            <v>5096</v>
          </cell>
          <cell r="O50">
            <v>4596</v>
          </cell>
          <cell r="P50">
            <v>2127</v>
          </cell>
          <cell r="Q50">
            <v>1961</v>
          </cell>
          <cell r="R50">
            <v>4289</v>
          </cell>
        </row>
        <row r="51">
          <cell r="A51">
            <v>449100</v>
          </cell>
          <cell r="D51" t="str">
            <v xml:space="preserve"> </v>
          </cell>
          <cell r="G51">
            <v>-321821</v>
          </cell>
          <cell r="H51">
            <v>111711</v>
          </cell>
          <cell r="I51">
            <v>306914</v>
          </cell>
          <cell r="J51">
            <v>365977</v>
          </cell>
          <cell r="K51">
            <v>429883</v>
          </cell>
          <cell r="L51">
            <v>963925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449111</v>
          </cell>
          <cell r="D52" t="str">
            <v xml:space="preserve"> </v>
          </cell>
          <cell r="G52">
            <v>9230</v>
          </cell>
          <cell r="H52">
            <v>9230</v>
          </cell>
          <cell r="I52">
            <v>9230</v>
          </cell>
          <cell r="J52">
            <v>9230</v>
          </cell>
          <cell r="K52">
            <v>9230</v>
          </cell>
          <cell r="L52">
            <v>9230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451100</v>
          </cell>
          <cell r="D53" t="str">
            <v>MRJC</v>
          </cell>
          <cell r="G53">
            <v>-15368</v>
          </cell>
          <cell r="H53">
            <v>0</v>
          </cell>
          <cell r="I53">
            <v>0</v>
          </cell>
          <cell r="J53">
            <v>-2255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451100</v>
          </cell>
          <cell r="D54" t="str">
            <v>MROTH</v>
          </cell>
          <cell r="G54">
            <v>17201</v>
          </cell>
          <cell r="H54">
            <v>17688</v>
          </cell>
          <cell r="I54">
            <v>18515</v>
          </cell>
          <cell r="J54">
            <v>16954</v>
          </cell>
          <cell r="K54">
            <v>17563</v>
          </cell>
          <cell r="L54">
            <v>18508</v>
          </cell>
          <cell r="M54">
            <v>24792</v>
          </cell>
          <cell r="N54">
            <v>24792</v>
          </cell>
          <cell r="O54">
            <v>24792</v>
          </cell>
          <cell r="P54">
            <v>24792</v>
          </cell>
          <cell r="Q54">
            <v>24792</v>
          </cell>
          <cell r="R54">
            <v>24792</v>
          </cell>
        </row>
        <row r="55">
          <cell r="A55">
            <v>451100</v>
          </cell>
          <cell r="D55" t="str">
            <v>PDREV</v>
          </cell>
          <cell r="G55">
            <v>3062</v>
          </cell>
          <cell r="H55">
            <v>1815</v>
          </cell>
          <cell r="I55">
            <v>2878</v>
          </cell>
          <cell r="J55">
            <v>2460</v>
          </cell>
          <cell r="K55">
            <v>2887</v>
          </cell>
          <cell r="L55">
            <v>2984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454004</v>
          </cell>
          <cell r="D56" t="str">
            <v>OARG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700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454200</v>
          </cell>
          <cell r="D57" t="str">
            <v xml:space="preserve"> </v>
          </cell>
          <cell r="G57">
            <v>0</v>
          </cell>
          <cell r="H57">
            <v>44396</v>
          </cell>
          <cell r="I57">
            <v>162319</v>
          </cell>
          <cell r="J57">
            <v>0</v>
          </cell>
          <cell r="K57">
            <v>0</v>
          </cell>
          <cell r="L57">
            <v>52633</v>
          </cell>
          <cell r="M57">
            <v>17700</v>
          </cell>
          <cell r="N57">
            <v>17700</v>
          </cell>
          <cell r="O57">
            <v>17700</v>
          </cell>
          <cell r="P57">
            <v>17700</v>
          </cell>
          <cell r="Q57">
            <v>17700</v>
          </cell>
          <cell r="R57">
            <v>17700</v>
          </cell>
        </row>
        <row r="58">
          <cell r="A58">
            <v>454200</v>
          </cell>
          <cell r="D58" t="str">
            <v>PDREV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107134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454300</v>
          </cell>
          <cell r="D59" t="str">
            <v>WRLATT</v>
          </cell>
          <cell r="G59">
            <v>250</v>
          </cell>
          <cell r="H59">
            <v>250</v>
          </cell>
          <cell r="I59">
            <v>250</v>
          </cell>
          <cell r="J59">
            <v>250</v>
          </cell>
          <cell r="K59">
            <v>250</v>
          </cell>
          <cell r="L59">
            <v>250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454400</v>
          </cell>
          <cell r="D60" t="str">
            <v xml:space="preserve"> </v>
          </cell>
          <cell r="G60">
            <v>79471</v>
          </cell>
          <cell r="H60">
            <v>76972</v>
          </cell>
          <cell r="I60">
            <v>76963</v>
          </cell>
          <cell r="J60">
            <v>80674</v>
          </cell>
          <cell r="K60">
            <v>80674</v>
          </cell>
          <cell r="L60">
            <v>80665</v>
          </cell>
          <cell r="M60">
            <v>46500</v>
          </cell>
          <cell r="N60">
            <v>46500</v>
          </cell>
          <cell r="O60">
            <v>46500</v>
          </cell>
          <cell r="P60">
            <v>46500</v>
          </cell>
          <cell r="Q60">
            <v>46500</v>
          </cell>
          <cell r="R60">
            <v>46500</v>
          </cell>
        </row>
        <row r="61">
          <cell r="A61">
            <v>454400</v>
          </cell>
          <cell r="D61" t="str">
            <v>BDPCHG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41667</v>
          </cell>
          <cell r="N61">
            <v>41667</v>
          </cell>
          <cell r="O61">
            <v>41667</v>
          </cell>
          <cell r="P61">
            <v>41667</v>
          </cell>
          <cell r="Q61">
            <v>41667</v>
          </cell>
          <cell r="R61">
            <v>41667</v>
          </cell>
        </row>
        <row r="62">
          <cell r="A62">
            <v>456025</v>
          </cell>
          <cell r="D62" t="str">
            <v xml:space="preserve"> </v>
          </cell>
          <cell r="G62">
            <v>29566</v>
          </cell>
          <cell r="H62">
            <v>9950</v>
          </cell>
          <cell r="I62">
            <v>103459</v>
          </cell>
          <cell r="J62">
            <v>23071</v>
          </cell>
          <cell r="K62">
            <v>56948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456040</v>
          </cell>
          <cell r="D63" t="str">
            <v xml:space="preserve"> </v>
          </cell>
          <cell r="G63">
            <v>50</v>
          </cell>
          <cell r="H63">
            <v>50</v>
          </cell>
          <cell r="I63">
            <v>50</v>
          </cell>
          <cell r="J63">
            <v>50</v>
          </cell>
          <cell r="K63">
            <v>50</v>
          </cell>
          <cell r="L63">
            <v>50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456075</v>
          </cell>
          <cell r="D64" t="str">
            <v xml:space="preserve"> </v>
          </cell>
          <cell r="G64">
            <v>80</v>
          </cell>
          <cell r="H64">
            <v>80</v>
          </cell>
          <cell r="I64">
            <v>80</v>
          </cell>
          <cell r="J64">
            <v>80</v>
          </cell>
          <cell r="K64">
            <v>80</v>
          </cell>
          <cell r="L64">
            <v>80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456100</v>
          </cell>
          <cell r="D65" t="str">
            <v xml:space="preserve"> </v>
          </cell>
          <cell r="G65">
            <v>-1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456110</v>
          </cell>
          <cell r="D66" t="str">
            <v xml:space="preserve"> </v>
          </cell>
          <cell r="G66">
            <v>5751</v>
          </cell>
          <cell r="H66">
            <v>5618</v>
          </cell>
          <cell r="I66">
            <v>9027</v>
          </cell>
          <cell r="J66">
            <v>1851</v>
          </cell>
          <cell r="K66">
            <v>2932</v>
          </cell>
          <cell r="L66">
            <v>3541</v>
          </cell>
          <cell r="M66">
            <v>12083</v>
          </cell>
          <cell r="N66">
            <v>12083</v>
          </cell>
          <cell r="O66">
            <v>12083</v>
          </cell>
          <cell r="P66">
            <v>12083</v>
          </cell>
          <cell r="Q66">
            <v>12083</v>
          </cell>
          <cell r="R66">
            <v>12083</v>
          </cell>
        </row>
        <row r="67">
          <cell r="A67">
            <v>456111</v>
          </cell>
          <cell r="D67" t="str">
            <v>FACFTR</v>
          </cell>
          <cell r="G67">
            <v>381360</v>
          </cell>
          <cell r="H67">
            <v>796494</v>
          </cell>
          <cell r="I67">
            <v>154996</v>
          </cell>
          <cell r="J67">
            <v>7296</v>
          </cell>
          <cell r="K67">
            <v>68941</v>
          </cell>
          <cell r="L67">
            <v>52282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456970</v>
          </cell>
          <cell r="D68" t="str">
            <v xml:space="preserve"> </v>
          </cell>
          <cell r="G68">
            <v>5030</v>
          </cell>
          <cell r="H68">
            <v>5301</v>
          </cell>
          <cell r="I68">
            <v>6692</v>
          </cell>
          <cell r="J68">
            <v>5511</v>
          </cell>
          <cell r="K68">
            <v>5712</v>
          </cell>
          <cell r="L68">
            <v>4343</v>
          </cell>
          <cell r="M68">
            <v>2042</v>
          </cell>
          <cell r="N68">
            <v>2042</v>
          </cell>
          <cell r="O68">
            <v>2042</v>
          </cell>
          <cell r="P68">
            <v>2042</v>
          </cell>
          <cell r="Q68">
            <v>2042</v>
          </cell>
          <cell r="R68">
            <v>2042</v>
          </cell>
        </row>
        <row r="69">
          <cell r="A69">
            <v>457105</v>
          </cell>
          <cell r="D69" t="str">
            <v xml:space="preserve"> </v>
          </cell>
          <cell r="G69">
            <v>13456</v>
          </cell>
          <cell r="H69">
            <v>17568</v>
          </cell>
          <cell r="I69">
            <v>18262</v>
          </cell>
          <cell r="J69">
            <v>12745</v>
          </cell>
          <cell r="K69">
            <v>15229</v>
          </cell>
          <cell r="L69">
            <v>10972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51770420</v>
          </cell>
          <cell r="F11">
            <v>4184000</v>
          </cell>
          <cell r="G11">
            <v>4187746</v>
          </cell>
          <cell r="H11">
            <v>4233147</v>
          </cell>
          <cell r="I11">
            <v>4293302</v>
          </cell>
          <cell r="J11">
            <v>4297943</v>
          </cell>
          <cell r="K11">
            <v>4298413</v>
          </cell>
          <cell r="L11">
            <v>4321495</v>
          </cell>
          <cell r="M11">
            <v>4321844</v>
          </cell>
          <cell r="N11">
            <v>4322807</v>
          </cell>
          <cell r="O11">
            <v>4434899</v>
          </cell>
          <cell r="P11">
            <v>4436575</v>
          </cell>
          <cell r="Q11">
            <v>4438249</v>
          </cell>
        </row>
        <row r="12">
          <cell r="A12">
            <v>403151</v>
          </cell>
          <cell r="B12" t="str">
            <v>Depreciation Expense - ARO Ash</v>
          </cell>
          <cell r="C12" t="str">
            <v>OTH</v>
          </cell>
          <cell r="D12">
            <v>403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>
            <v>404000</v>
          </cell>
          <cell r="B13" t="str">
            <v>Amortization of Deferred Expenses</v>
          </cell>
          <cell r="C13" t="str">
            <v>AMORT</v>
          </cell>
          <cell r="D13">
            <v>404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404200</v>
          </cell>
          <cell r="B14" t="str">
            <v>Amort of Elec Plt - Software</v>
          </cell>
          <cell r="C14" t="str">
            <v>DEPR</v>
          </cell>
          <cell r="D14">
            <v>404</v>
          </cell>
          <cell r="E14">
            <v>1839281</v>
          </cell>
          <cell r="F14">
            <v>155580</v>
          </cell>
          <cell r="G14">
            <v>153959</v>
          </cell>
          <cell r="H14">
            <v>153959</v>
          </cell>
          <cell r="I14">
            <v>156657</v>
          </cell>
          <cell r="J14">
            <v>155903</v>
          </cell>
          <cell r="K14">
            <v>155903</v>
          </cell>
          <cell r="L14">
            <v>158002</v>
          </cell>
          <cell r="M14">
            <v>158002</v>
          </cell>
          <cell r="N14">
            <v>156088</v>
          </cell>
          <cell r="O14">
            <v>146726</v>
          </cell>
          <cell r="P14">
            <v>144251</v>
          </cell>
          <cell r="Q14">
            <v>144251</v>
          </cell>
        </row>
        <row r="15">
          <cell r="A15">
            <v>407115</v>
          </cell>
          <cell r="B15" t="str">
            <v>Meter Amortization</v>
          </cell>
          <cell r="C15" t="str">
            <v>AMORT</v>
          </cell>
          <cell r="D15">
            <v>407</v>
          </cell>
          <cell r="E15">
            <v>463932</v>
          </cell>
          <cell r="F15">
            <v>38661</v>
          </cell>
          <cell r="G15">
            <v>38661</v>
          </cell>
          <cell r="H15">
            <v>38661</v>
          </cell>
          <cell r="I15">
            <v>38661</v>
          </cell>
          <cell r="J15">
            <v>38661</v>
          </cell>
          <cell r="K15">
            <v>38661</v>
          </cell>
          <cell r="L15">
            <v>38661</v>
          </cell>
          <cell r="M15">
            <v>38661</v>
          </cell>
          <cell r="N15">
            <v>38661</v>
          </cell>
          <cell r="O15">
            <v>38661</v>
          </cell>
          <cell r="P15">
            <v>38661</v>
          </cell>
          <cell r="Q15">
            <v>38661</v>
          </cell>
        </row>
        <row r="16">
          <cell r="A16">
            <v>407305</v>
          </cell>
          <cell r="B16" t="str">
            <v>Regulatory Debits</v>
          </cell>
          <cell r="C16" t="str">
            <v>AMORT</v>
          </cell>
          <cell r="D16">
            <v>407</v>
          </cell>
          <cell r="E16">
            <v>5725140</v>
          </cell>
          <cell r="F16">
            <v>477095</v>
          </cell>
          <cell r="G16">
            <v>477095</v>
          </cell>
          <cell r="H16">
            <v>477095</v>
          </cell>
          <cell r="I16">
            <v>477095</v>
          </cell>
          <cell r="J16">
            <v>477095</v>
          </cell>
          <cell r="K16">
            <v>477095</v>
          </cell>
          <cell r="L16">
            <v>477095</v>
          </cell>
          <cell r="M16">
            <v>477095</v>
          </cell>
          <cell r="N16">
            <v>477095</v>
          </cell>
          <cell r="O16">
            <v>477095</v>
          </cell>
          <cell r="P16">
            <v>477095</v>
          </cell>
          <cell r="Q16">
            <v>477095</v>
          </cell>
        </row>
        <row r="17">
          <cell r="A17">
            <v>407324</v>
          </cell>
          <cell r="B17" t="str">
            <v>NC &amp; MW Coal As Amort Exp</v>
          </cell>
          <cell r="C17" t="str">
            <v>AMORT</v>
          </cell>
          <cell r="D17">
            <v>407</v>
          </cell>
          <cell r="E17">
            <v>9302212</v>
          </cell>
          <cell r="F17">
            <v>640721</v>
          </cell>
          <cell r="G17">
            <v>640721</v>
          </cell>
          <cell r="H17">
            <v>640721</v>
          </cell>
          <cell r="I17">
            <v>640721</v>
          </cell>
          <cell r="J17">
            <v>640721</v>
          </cell>
          <cell r="K17">
            <v>640721</v>
          </cell>
          <cell r="L17">
            <v>640721</v>
          </cell>
          <cell r="M17">
            <v>640721</v>
          </cell>
          <cell r="N17">
            <v>640721</v>
          </cell>
          <cell r="O17">
            <v>1191624</v>
          </cell>
          <cell r="P17">
            <v>1191624</v>
          </cell>
          <cell r="Q17">
            <v>1152475</v>
          </cell>
        </row>
        <row r="18">
          <cell r="A18">
            <v>407354</v>
          </cell>
          <cell r="B18" t="str">
            <v>DSM Deferral - Electric</v>
          </cell>
          <cell r="C18" t="str">
            <v>OTH</v>
          </cell>
          <cell r="D18">
            <v>407</v>
          </cell>
          <cell r="E18">
            <v>0</v>
          </cell>
        </row>
        <row r="19">
          <cell r="A19">
            <v>407407</v>
          </cell>
          <cell r="B19" t="str">
            <v>Carrying Charges</v>
          </cell>
          <cell r="C19" t="str">
            <v>OTH</v>
          </cell>
          <cell r="D19">
            <v>407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408040</v>
          </cell>
          <cell r="B20" t="str">
            <v>Taxes Property-Allocated</v>
          </cell>
          <cell r="C20" t="str">
            <v>OTHTX</v>
          </cell>
          <cell r="D20">
            <v>408</v>
          </cell>
          <cell r="E20">
            <v>95733</v>
          </cell>
          <cell r="F20">
            <v>7958</v>
          </cell>
          <cell r="G20">
            <v>7958</v>
          </cell>
          <cell r="H20">
            <v>7958</v>
          </cell>
          <cell r="I20">
            <v>7958</v>
          </cell>
          <cell r="J20">
            <v>7958</v>
          </cell>
          <cell r="K20">
            <v>7958</v>
          </cell>
          <cell r="L20">
            <v>7958</v>
          </cell>
          <cell r="M20">
            <v>7958</v>
          </cell>
          <cell r="N20">
            <v>7958</v>
          </cell>
          <cell r="O20">
            <v>8037</v>
          </cell>
          <cell r="P20">
            <v>8037</v>
          </cell>
          <cell r="Q20">
            <v>8037</v>
          </cell>
        </row>
        <row r="21">
          <cell r="A21">
            <v>408050</v>
          </cell>
          <cell r="B21" t="str">
            <v>Municipal License-Electric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408120</v>
          </cell>
          <cell r="B22" t="str">
            <v>Franchise Tax - Non Electric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408121</v>
          </cell>
          <cell r="B23" t="str">
            <v>Taxes Property-Operating</v>
          </cell>
          <cell r="C23" t="str">
            <v>OTHTX</v>
          </cell>
          <cell r="D23">
            <v>408</v>
          </cell>
          <cell r="E23">
            <v>13549359</v>
          </cell>
          <cell r="F23">
            <v>1098986</v>
          </cell>
          <cell r="G23">
            <v>1098986</v>
          </cell>
          <cell r="H23">
            <v>1098986</v>
          </cell>
          <cell r="I23">
            <v>1098986</v>
          </cell>
          <cell r="J23">
            <v>1098986</v>
          </cell>
          <cell r="K23">
            <v>1098986</v>
          </cell>
          <cell r="L23">
            <v>1098986</v>
          </cell>
          <cell r="M23">
            <v>1098986</v>
          </cell>
          <cell r="N23">
            <v>1098986</v>
          </cell>
          <cell r="O23">
            <v>1219495</v>
          </cell>
          <cell r="P23">
            <v>1219495</v>
          </cell>
          <cell r="Q23">
            <v>1219495</v>
          </cell>
        </row>
        <row r="24">
          <cell r="A24">
            <v>408150</v>
          </cell>
          <cell r="B24" t="str">
            <v>State Unemployment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408151</v>
          </cell>
          <cell r="B25" t="str">
            <v>Federal Unemployment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408152</v>
          </cell>
          <cell r="B26" t="str">
            <v>Employer FICA Tax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408153</v>
          </cell>
          <cell r="B27" t="str">
            <v>Employer Local Tax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408205</v>
          </cell>
          <cell r="B28" t="str">
            <v>Highway Use Tax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408470</v>
          </cell>
          <cell r="B29" t="str">
            <v>Franchise Tax</v>
          </cell>
          <cell r="C29" t="str">
            <v>OTHTX</v>
          </cell>
          <cell r="D29">
            <v>408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408700</v>
          </cell>
          <cell r="B30" t="str">
            <v>Fed Social Security Tax-Elec</v>
          </cell>
          <cell r="C30" t="str">
            <v>OTHTX</v>
          </cell>
          <cell r="D30">
            <v>408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408800</v>
          </cell>
          <cell r="B31" t="str">
            <v>Federal Highway Use Tax-Elec</v>
          </cell>
          <cell r="C31" t="str">
            <v>OTHTX</v>
          </cell>
          <cell r="D31">
            <v>408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408851</v>
          </cell>
          <cell r="B32" t="str">
            <v>Sales &amp; Use Tax Exp</v>
          </cell>
          <cell r="C32" t="str">
            <v>OTHTX</v>
          </cell>
          <cell r="D32">
            <v>408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408960</v>
          </cell>
          <cell r="B33" t="str">
            <v>Allocated Payroll Taxes</v>
          </cell>
          <cell r="C33" t="str">
            <v>OTHTX</v>
          </cell>
          <cell r="D33">
            <v>408</v>
          </cell>
          <cell r="E33">
            <v>1882313</v>
          </cell>
          <cell r="F33">
            <v>156126</v>
          </cell>
          <cell r="G33">
            <v>150521</v>
          </cell>
          <cell r="H33">
            <v>154564</v>
          </cell>
          <cell r="I33">
            <v>170780</v>
          </cell>
          <cell r="J33">
            <v>155816</v>
          </cell>
          <cell r="K33">
            <v>151062</v>
          </cell>
          <cell r="L33">
            <v>149076</v>
          </cell>
          <cell r="M33">
            <v>149458</v>
          </cell>
          <cell r="N33">
            <v>172434</v>
          </cell>
          <cell r="O33">
            <v>170322</v>
          </cell>
          <cell r="P33">
            <v>144486</v>
          </cell>
          <cell r="Q33">
            <v>157668</v>
          </cell>
        </row>
        <row r="34">
          <cell r="A34">
            <v>409102</v>
          </cell>
          <cell r="B34" t="str">
            <v>SIT Exp-Utility</v>
          </cell>
          <cell r="C34" t="str">
            <v>FIT</v>
          </cell>
          <cell r="D34">
            <v>409</v>
          </cell>
          <cell r="E34">
            <v>-3298262</v>
          </cell>
          <cell r="F34">
            <v>-274855</v>
          </cell>
          <cell r="G34">
            <v>-274855</v>
          </cell>
          <cell r="H34">
            <v>-274855</v>
          </cell>
          <cell r="I34">
            <v>-274855</v>
          </cell>
          <cell r="J34">
            <v>-274855</v>
          </cell>
          <cell r="K34">
            <v>-274855</v>
          </cell>
          <cell r="L34">
            <v>-274855</v>
          </cell>
          <cell r="M34">
            <v>-274855</v>
          </cell>
          <cell r="N34">
            <v>-274855</v>
          </cell>
          <cell r="O34">
            <v>-274855</v>
          </cell>
          <cell r="P34">
            <v>-274855</v>
          </cell>
          <cell r="Q34">
            <v>-274857</v>
          </cell>
        </row>
        <row r="35">
          <cell r="A35">
            <v>409104</v>
          </cell>
          <cell r="B35" t="str">
            <v>Current State Income Tax - 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409190</v>
          </cell>
          <cell r="B36" t="str">
            <v>Federal Income Tax-Electric-CY</v>
          </cell>
          <cell r="C36" t="str">
            <v>FIT</v>
          </cell>
          <cell r="D36">
            <v>409</v>
          </cell>
          <cell r="E36">
            <v>-11451174</v>
          </cell>
          <cell r="F36">
            <v>-954265</v>
          </cell>
          <cell r="G36">
            <v>-954265</v>
          </cell>
          <cell r="H36">
            <v>-954265</v>
          </cell>
          <cell r="I36">
            <v>-954265</v>
          </cell>
          <cell r="J36">
            <v>-954265</v>
          </cell>
          <cell r="K36">
            <v>-954265</v>
          </cell>
          <cell r="L36">
            <v>-954265</v>
          </cell>
          <cell r="M36">
            <v>-954265</v>
          </cell>
          <cell r="N36">
            <v>-954265</v>
          </cell>
          <cell r="O36">
            <v>-954265</v>
          </cell>
          <cell r="P36">
            <v>-954265</v>
          </cell>
          <cell r="Q36">
            <v>-954259</v>
          </cell>
        </row>
        <row r="37">
          <cell r="A37">
            <v>409191</v>
          </cell>
          <cell r="B37" t="str">
            <v>Fed Income Tax-Electric-PY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409194</v>
          </cell>
          <cell r="B38" t="str">
            <v>Current FIT Elec - PY Audit</v>
          </cell>
          <cell r="C38" t="str">
            <v>FIT</v>
          </cell>
          <cell r="D38">
            <v>409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409195</v>
          </cell>
          <cell r="B39" t="str">
            <v>UTP Tax Expense: Fed Util-PY</v>
          </cell>
          <cell r="C39" t="str">
            <v>FIT</v>
          </cell>
          <cell r="D39">
            <v>409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409197</v>
          </cell>
          <cell r="B40" t="str">
            <v>Current State Inc Tax-Util</v>
          </cell>
          <cell r="C40" t="str">
            <v>FIT</v>
          </cell>
          <cell r="D40">
            <v>409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410100</v>
          </cell>
          <cell r="B41" t="str">
            <v>DFIT: Utility: Current Year</v>
          </cell>
          <cell r="C41" t="str">
            <v>FIT</v>
          </cell>
          <cell r="D41">
            <v>410</v>
          </cell>
          <cell r="E41">
            <v>11087083</v>
          </cell>
          <cell r="F41">
            <v>923924</v>
          </cell>
          <cell r="G41">
            <v>923924</v>
          </cell>
          <cell r="H41">
            <v>923924</v>
          </cell>
          <cell r="I41">
            <v>923924</v>
          </cell>
          <cell r="J41">
            <v>923924</v>
          </cell>
          <cell r="K41">
            <v>923924</v>
          </cell>
          <cell r="L41">
            <v>923924</v>
          </cell>
          <cell r="M41">
            <v>923924</v>
          </cell>
          <cell r="N41">
            <v>923924</v>
          </cell>
          <cell r="O41">
            <v>923924</v>
          </cell>
          <cell r="P41">
            <v>923924</v>
          </cell>
          <cell r="Q41">
            <v>923919</v>
          </cell>
        </row>
        <row r="42">
          <cell r="A42">
            <v>410102</v>
          </cell>
          <cell r="B42" t="str">
            <v>DSIT: Utility: Current Year</v>
          </cell>
          <cell r="C42" t="str">
            <v>FIT</v>
          </cell>
          <cell r="D42">
            <v>410</v>
          </cell>
          <cell r="E42">
            <v>3893519</v>
          </cell>
          <cell r="F42">
            <v>324460</v>
          </cell>
          <cell r="G42">
            <v>324460</v>
          </cell>
          <cell r="H42">
            <v>324460</v>
          </cell>
          <cell r="I42">
            <v>324460</v>
          </cell>
          <cell r="J42">
            <v>324460</v>
          </cell>
          <cell r="K42">
            <v>324460</v>
          </cell>
          <cell r="L42">
            <v>324460</v>
          </cell>
          <cell r="M42">
            <v>324460</v>
          </cell>
          <cell r="N42">
            <v>324460</v>
          </cell>
          <cell r="O42">
            <v>324460</v>
          </cell>
          <cell r="P42">
            <v>324460</v>
          </cell>
          <cell r="Q42">
            <v>324459</v>
          </cell>
        </row>
        <row r="43">
          <cell r="A43">
            <v>410105</v>
          </cell>
          <cell r="B43" t="str">
            <v>DFIT: Utility: Prior Year</v>
          </cell>
          <cell r="C43" t="str">
            <v>FIT</v>
          </cell>
          <cell r="D43">
            <v>410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410106</v>
          </cell>
          <cell r="B44" t="str">
            <v>DSIT: Utility: Prior Year</v>
          </cell>
          <cell r="C44" t="str">
            <v>FIT</v>
          </cell>
          <cell r="D44">
            <v>410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411051</v>
          </cell>
          <cell r="B45" t="str">
            <v>Accretion Expense-ARO Ash Pond</v>
          </cell>
          <cell r="C45" t="str">
            <v>OTH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411100</v>
          </cell>
          <cell r="B46" t="str">
            <v>DFIT: Utility: Curr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411101</v>
          </cell>
          <cell r="B47" t="str">
            <v>DSIT: Utility: Curr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411102</v>
          </cell>
          <cell r="B48" t="str">
            <v>DFIT: Utility: Prior Year CR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411103</v>
          </cell>
          <cell r="B49" t="str">
            <v>DSIT: Utility: Prior Year CR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411106</v>
          </cell>
          <cell r="B50" t="str">
            <v>DFIT:Utility:Prior year</v>
          </cell>
          <cell r="C50" t="str">
            <v>FIT</v>
          </cell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411410</v>
          </cell>
          <cell r="B51" t="str">
            <v>Invest Tax Credit Adj-Electric</v>
          </cell>
          <cell r="C51" t="str">
            <v>FIT</v>
          </cell>
          <cell r="D51">
            <v>411</v>
          </cell>
          <cell r="E51">
            <v>-428</v>
          </cell>
          <cell r="F51">
            <v>-36</v>
          </cell>
          <cell r="G51">
            <v>-36</v>
          </cell>
          <cell r="H51">
            <v>-36</v>
          </cell>
          <cell r="I51">
            <v>-36</v>
          </cell>
          <cell r="J51">
            <v>-36</v>
          </cell>
          <cell r="K51">
            <v>-36</v>
          </cell>
          <cell r="L51">
            <v>-36</v>
          </cell>
          <cell r="M51">
            <v>-36</v>
          </cell>
          <cell r="N51">
            <v>-36</v>
          </cell>
          <cell r="O51">
            <v>-36</v>
          </cell>
          <cell r="P51">
            <v>-36</v>
          </cell>
          <cell r="Q51">
            <v>-32</v>
          </cell>
        </row>
        <row r="52">
          <cell r="A52">
            <v>426510</v>
          </cell>
          <cell r="B52" t="str">
            <v>Other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426891</v>
          </cell>
          <cell r="B53" t="str">
            <v>IC Sale of AR Fees VIE</v>
          </cell>
          <cell r="C53" t="str">
            <v>CO</v>
          </cell>
          <cell r="D53">
            <v>426</v>
          </cell>
          <cell r="E53">
            <v>433029</v>
          </cell>
          <cell r="F53">
            <v>35669</v>
          </cell>
          <cell r="G53">
            <v>35669</v>
          </cell>
          <cell r="H53">
            <v>35669</v>
          </cell>
          <cell r="I53">
            <v>35669</v>
          </cell>
          <cell r="J53">
            <v>35669</v>
          </cell>
          <cell r="K53">
            <v>35669</v>
          </cell>
          <cell r="L53">
            <v>35669</v>
          </cell>
          <cell r="M53">
            <v>35669</v>
          </cell>
          <cell r="N53">
            <v>35669</v>
          </cell>
          <cell r="O53">
            <v>37336</v>
          </cell>
          <cell r="P53">
            <v>37336</v>
          </cell>
          <cell r="Q53">
            <v>37336</v>
          </cell>
        </row>
        <row r="54">
          <cell r="A54">
            <v>440000</v>
          </cell>
          <cell r="B54" t="str">
            <v>Residential</v>
          </cell>
          <cell r="C54" t="str">
            <v>REV</v>
          </cell>
          <cell r="D54">
            <v>440</v>
          </cell>
          <cell r="E54">
            <v>136266269</v>
          </cell>
          <cell r="F54">
            <v>9916228</v>
          </cell>
          <cell r="G54">
            <v>8643507</v>
          </cell>
          <cell r="H54">
            <v>11281889</v>
          </cell>
          <cell r="I54">
            <v>13205687</v>
          </cell>
          <cell r="J54">
            <v>13132464</v>
          </cell>
          <cell r="K54">
            <v>12211796</v>
          </cell>
          <cell r="L54">
            <v>9733456</v>
          </cell>
          <cell r="M54">
            <v>9039214</v>
          </cell>
          <cell r="N54">
            <v>11220706</v>
          </cell>
          <cell r="O54">
            <v>13405636</v>
          </cell>
          <cell r="P54">
            <v>12910649</v>
          </cell>
          <cell r="Q54">
            <v>11565037</v>
          </cell>
        </row>
        <row r="55">
          <cell r="A55">
            <v>440990</v>
          </cell>
          <cell r="B55" t="str">
            <v>Residential Unbilled Rev</v>
          </cell>
          <cell r="C55" t="str">
            <v>REV</v>
          </cell>
          <cell r="D55">
            <v>440</v>
          </cell>
          <cell r="E55">
            <v>-57869</v>
          </cell>
          <cell r="F55">
            <v>-732622</v>
          </cell>
          <cell r="G55">
            <v>919876</v>
          </cell>
          <cell r="H55">
            <v>1704437</v>
          </cell>
          <cell r="I55">
            <v>763411</v>
          </cell>
          <cell r="J55">
            <v>-62688</v>
          </cell>
          <cell r="K55">
            <v>-1578864</v>
          </cell>
          <cell r="L55">
            <v>-895975</v>
          </cell>
          <cell r="M55">
            <v>1547038</v>
          </cell>
          <cell r="N55">
            <v>1304290</v>
          </cell>
          <cell r="O55">
            <v>-657251</v>
          </cell>
          <cell r="P55">
            <v>-314484</v>
          </cell>
          <cell r="Q55">
            <v>-2055037</v>
          </cell>
        </row>
        <row r="56">
          <cell r="A56">
            <v>442100</v>
          </cell>
          <cell r="B56" t="str">
            <v>General Service</v>
          </cell>
          <cell r="C56" t="str">
            <v>REV</v>
          </cell>
          <cell r="D56">
            <v>442</v>
          </cell>
          <cell r="E56">
            <v>125411431</v>
          </cell>
          <cell r="F56">
            <v>9645055</v>
          </cell>
          <cell r="G56">
            <v>9671187</v>
          </cell>
          <cell r="H56">
            <v>11609722</v>
          </cell>
          <cell r="I56">
            <v>11632132</v>
          </cell>
          <cell r="J56">
            <v>11242864</v>
          </cell>
          <cell r="K56">
            <v>11065574</v>
          </cell>
          <cell r="L56">
            <v>10237784</v>
          </cell>
          <cell r="M56">
            <v>9509301</v>
          </cell>
          <cell r="N56">
            <v>9895674</v>
          </cell>
          <cell r="O56">
            <v>10450046</v>
          </cell>
          <cell r="P56">
            <v>10303905</v>
          </cell>
          <cell r="Q56">
            <v>10148187</v>
          </cell>
        </row>
        <row r="57">
          <cell r="A57">
            <v>442190</v>
          </cell>
          <cell r="B57" t="str">
            <v>General Service Unbilled Rev</v>
          </cell>
          <cell r="C57" t="str">
            <v>REV</v>
          </cell>
          <cell r="D57">
            <v>442</v>
          </cell>
          <cell r="E57">
            <v>-24208</v>
          </cell>
          <cell r="F57">
            <v>-222370</v>
          </cell>
          <cell r="G57">
            <v>474898</v>
          </cell>
          <cell r="H57">
            <v>972716</v>
          </cell>
          <cell r="I57">
            <v>-165729</v>
          </cell>
          <cell r="J57">
            <v>384427</v>
          </cell>
          <cell r="K57">
            <v>-342431</v>
          </cell>
          <cell r="L57">
            <v>-104445</v>
          </cell>
          <cell r="M57">
            <v>53266</v>
          </cell>
          <cell r="N57">
            <v>-420929</v>
          </cell>
          <cell r="O57">
            <v>-445652</v>
          </cell>
          <cell r="P57">
            <v>-212209</v>
          </cell>
          <cell r="Q57">
            <v>4250</v>
          </cell>
        </row>
        <row r="58">
          <cell r="A58">
            <v>442200</v>
          </cell>
          <cell r="B58" t="str">
            <v>Industrial Service</v>
          </cell>
          <cell r="C58" t="str">
            <v>REV</v>
          </cell>
          <cell r="D58">
            <v>442</v>
          </cell>
          <cell r="E58">
            <v>61075811</v>
          </cell>
          <cell r="F58">
            <v>4787891</v>
          </cell>
          <cell r="G58">
            <v>4964200</v>
          </cell>
          <cell r="H58">
            <v>5915320</v>
          </cell>
          <cell r="I58">
            <v>5540742</v>
          </cell>
          <cell r="J58">
            <v>5305436</v>
          </cell>
          <cell r="K58">
            <v>5455041</v>
          </cell>
          <cell r="L58">
            <v>5019132</v>
          </cell>
          <cell r="M58">
            <v>4709196</v>
          </cell>
          <cell r="N58">
            <v>4760825</v>
          </cell>
          <cell r="O58">
            <v>4923481</v>
          </cell>
          <cell r="P58">
            <v>4813849</v>
          </cell>
          <cell r="Q58">
            <v>4880698</v>
          </cell>
        </row>
        <row r="59">
          <cell r="A59">
            <v>442290</v>
          </cell>
          <cell r="B59" t="str">
            <v>Industrial Svc Unbilled Rev</v>
          </cell>
          <cell r="C59" t="str">
            <v>REV</v>
          </cell>
          <cell r="D59">
            <v>442</v>
          </cell>
          <cell r="E59">
            <v>-7340</v>
          </cell>
          <cell r="F59">
            <v>-53122</v>
          </cell>
          <cell r="G59">
            <v>385041</v>
          </cell>
          <cell r="H59">
            <v>304834</v>
          </cell>
          <cell r="I59">
            <v>-186384</v>
          </cell>
          <cell r="J59">
            <v>310215</v>
          </cell>
          <cell r="K59">
            <v>-240467</v>
          </cell>
          <cell r="L59">
            <v>-113991</v>
          </cell>
          <cell r="M59">
            <v>28227</v>
          </cell>
          <cell r="N59">
            <v>-198294</v>
          </cell>
          <cell r="O59">
            <v>-363021</v>
          </cell>
          <cell r="P59">
            <v>-134828</v>
          </cell>
          <cell r="Q59">
            <v>254450</v>
          </cell>
        </row>
        <row r="60">
          <cell r="A60">
            <v>444000</v>
          </cell>
          <cell r="B60" t="str">
            <v>Public St &amp; Highway Lighting</v>
          </cell>
          <cell r="C60" t="str">
            <v>REV</v>
          </cell>
          <cell r="D60">
            <v>444</v>
          </cell>
          <cell r="E60">
            <v>1811174</v>
          </cell>
          <cell r="F60">
            <v>148183</v>
          </cell>
          <cell r="G60">
            <v>152916</v>
          </cell>
          <cell r="H60">
            <v>156257</v>
          </cell>
          <cell r="I60">
            <v>152175</v>
          </cell>
          <cell r="J60">
            <v>149576</v>
          </cell>
          <cell r="K60">
            <v>149066</v>
          </cell>
          <cell r="L60">
            <v>150185</v>
          </cell>
          <cell r="M60">
            <v>154467</v>
          </cell>
          <cell r="N60">
            <v>146271</v>
          </cell>
          <cell r="O60">
            <v>144976</v>
          </cell>
          <cell r="P60">
            <v>156735</v>
          </cell>
          <cell r="Q60">
            <v>150367</v>
          </cell>
        </row>
        <row r="61">
          <cell r="A61">
            <v>445000</v>
          </cell>
          <cell r="B61" t="str">
            <v>Other Sales to Public Auth</v>
          </cell>
          <cell r="C61" t="str">
            <v>REV</v>
          </cell>
          <cell r="D61">
            <v>445</v>
          </cell>
          <cell r="E61">
            <v>22796896</v>
          </cell>
          <cell r="F61">
            <v>1729098</v>
          </cell>
          <cell r="G61">
            <v>1769644</v>
          </cell>
          <cell r="H61">
            <v>2073426</v>
          </cell>
          <cell r="I61">
            <v>2039869</v>
          </cell>
          <cell r="J61">
            <v>1939959</v>
          </cell>
          <cell r="K61">
            <v>2023327</v>
          </cell>
          <cell r="L61">
            <v>2016628</v>
          </cell>
          <cell r="M61">
            <v>1907249</v>
          </cell>
          <cell r="N61">
            <v>1843565</v>
          </cell>
          <cell r="O61">
            <v>1815149</v>
          </cell>
          <cell r="P61">
            <v>1793237</v>
          </cell>
          <cell r="Q61">
            <v>1845745</v>
          </cell>
        </row>
        <row r="62">
          <cell r="A62">
            <v>445090</v>
          </cell>
          <cell r="B62" t="str">
            <v>OPA Unbilled</v>
          </cell>
          <cell r="C62" t="str">
            <v>REV</v>
          </cell>
          <cell r="D62">
            <v>445</v>
          </cell>
          <cell r="E62">
            <v>4559</v>
          </cell>
          <cell r="F62">
            <v>1423</v>
          </cell>
          <cell r="G62">
            <v>83224</v>
          </cell>
          <cell r="H62">
            <v>224832</v>
          </cell>
          <cell r="I62">
            <v>-109219</v>
          </cell>
          <cell r="J62">
            <v>104397</v>
          </cell>
          <cell r="K62">
            <v>-31655</v>
          </cell>
          <cell r="L62">
            <v>36427</v>
          </cell>
          <cell r="M62">
            <v>-51242</v>
          </cell>
          <cell r="N62">
            <v>-218209</v>
          </cell>
          <cell r="O62">
            <v>-72191</v>
          </cell>
          <cell r="P62">
            <v>-10266</v>
          </cell>
          <cell r="Q62">
            <v>47038</v>
          </cell>
        </row>
        <row r="63">
          <cell r="A63">
            <v>447150</v>
          </cell>
          <cell r="B63" t="str">
            <v>Sales For Resale - Outside</v>
          </cell>
          <cell r="C63" t="str">
            <v>REV</v>
          </cell>
          <cell r="D63">
            <v>447</v>
          </cell>
          <cell r="E63">
            <v>6360730</v>
          </cell>
          <cell r="F63">
            <v>0</v>
          </cell>
          <cell r="G63">
            <v>68858</v>
          </cell>
          <cell r="H63">
            <v>74100</v>
          </cell>
          <cell r="I63">
            <v>538534</v>
          </cell>
          <cell r="J63">
            <v>42018</v>
          </cell>
          <cell r="K63">
            <v>519069</v>
          </cell>
          <cell r="L63">
            <v>487096</v>
          </cell>
          <cell r="M63">
            <v>285396</v>
          </cell>
          <cell r="N63">
            <v>406715</v>
          </cell>
          <cell r="O63">
            <v>1707519</v>
          </cell>
          <cell r="P63">
            <v>1131354</v>
          </cell>
          <cell r="Q63">
            <v>1100071</v>
          </cell>
        </row>
        <row r="64">
          <cell r="A64">
            <v>448000</v>
          </cell>
          <cell r="B64" t="str">
            <v>Interdepartmental Sales-Elec</v>
          </cell>
          <cell r="C64" t="str">
            <v>REV</v>
          </cell>
          <cell r="D64">
            <v>448</v>
          </cell>
          <cell r="E64">
            <v>58828</v>
          </cell>
          <cell r="F64">
            <v>2138</v>
          </cell>
          <cell r="G64">
            <v>1755</v>
          </cell>
          <cell r="H64">
            <v>3938</v>
          </cell>
          <cell r="I64">
            <v>5203</v>
          </cell>
          <cell r="J64">
            <v>4676</v>
          </cell>
          <cell r="K64">
            <v>2140</v>
          </cell>
          <cell r="L64">
            <v>2017</v>
          </cell>
          <cell r="M64">
            <v>4344</v>
          </cell>
          <cell r="N64">
            <v>7122</v>
          </cell>
          <cell r="O64">
            <v>11997</v>
          </cell>
          <cell r="P64">
            <v>8471</v>
          </cell>
          <cell r="Q64">
            <v>5027</v>
          </cell>
        </row>
        <row r="65">
          <cell r="A65">
            <v>449100</v>
          </cell>
          <cell r="B65" t="str">
            <v>Provisions For Rate Refunds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297504</v>
          </cell>
          <cell r="F67">
            <v>24792</v>
          </cell>
          <cell r="G67">
            <v>24792</v>
          </cell>
          <cell r="H67">
            <v>24792</v>
          </cell>
          <cell r="I67">
            <v>24792</v>
          </cell>
          <cell r="J67">
            <v>24792</v>
          </cell>
          <cell r="K67">
            <v>24792</v>
          </cell>
          <cell r="L67">
            <v>24792</v>
          </cell>
          <cell r="M67">
            <v>24792</v>
          </cell>
          <cell r="N67">
            <v>24792</v>
          </cell>
          <cell r="O67">
            <v>24792</v>
          </cell>
          <cell r="P67">
            <v>24792</v>
          </cell>
          <cell r="Q67">
            <v>24792</v>
          </cell>
        </row>
        <row r="68">
          <cell r="A68">
            <v>453625</v>
          </cell>
          <cell r="B68" t="str">
            <v>Intercompany Sales of Water</v>
          </cell>
          <cell r="C68" t="str">
            <v>REV</v>
          </cell>
          <cell r="D68">
            <v>453</v>
          </cell>
          <cell r="E68">
            <v>0</v>
          </cell>
        </row>
        <row r="69">
          <cell r="A69">
            <v>454200</v>
          </cell>
          <cell r="B69" t="str">
            <v>Pole &amp; Line Attachments</v>
          </cell>
          <cell r="C69" t="str">
            <v>REV</v>
          </cell>
          <cell r="D69">
            <v>454</v>
          </cell>
          <cell r="E69">
            <v>215037</v>
          </cell>
          <cell r="F69">
            <v>17876</v>
          </cell>
          <cell r="G69">
            <v>17876</v>
          </cell>
          <cell r="H69">
            <v>17876</v>
          </cell>
          <cell r="I69">
            <v>17876</v>
          </cell>
          <cell r="J69">
            <v>17876</v>
          </cell>
          <cell r="K69">
            <v>17876</v>
          </cell>
          <cell r="L69">
            <v>17876</v>
          </cell>
          <cell r="M69">
            <v>17876</v>
          </cell>
          <cell r="N69">
            <v>17876</v>
          </cell>
          <cell r="O69">
            <v>18051</v>
          </cell>
          <cell r="P69">
            <v>18051</v>
          </cell>
          <cell r="Q69">
            <v>18051</v>
          </cell>
        </row>
        <row r="70">
          <cell r="A70">
            <v>454300</v>
          </cell>
          <cell r="B70" t="str">
            <v>Tower Lease Revenues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454400</v>
          </cell>
          <cell r="B71" t="str">
            <v>Other Electric Rents</v>
          </cell>
          <cell r="C71" t="str">
            <v>REV</v>
          </cell>
          <cell r="D71">
            <v>454</v>
          </cell>
          <cell r="E71">
            <v>1058004</v>
          </cell>
          <cell r="F71">
            <v>88167</v>
          </cell>
          <cell r="G71">
            <v>88167</v>
          </cell>
          <cell r="H71">
            <v>88167</v>
          </cell>
          <cell r="I71">
            <v>88167</v>
          </cell>
          <cell r="J71">
            <v>88167</v>
          </cell>
          <cell r="K71">
            <v>88167</v>
          </cell>
          <cell r="L71">
            <v>88167</v>
          </cell>
          <cell r="M71">
            <v>88167</v>
          </cell>
          <cell r="N71">
            <v>88167</v>
          </cell>
          <cell r="O71">
            <v>88167</v>
          </cell>
          <cell r="P71">
            <v>88167</v>
          </cell>
          <cell r="Q71">
            <v>88167</v>
          </cell>
        </row>
        <row r="72">
          <cell r="A72">
            <v>454601</v>
          </cell>
          <cell r="B72" t="str">
            <v>Other Miscellaneous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456025</v>
          </cell>
          <cell r="B73" t="str">
            <v>RSG Rev - MISO Make Whole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456040</v>
          </cell>
          <cell r="B74" t="str">
            <v>Sales Use Tax Coll Fee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456110</v>
          </cell>
          <cell r="B75" t="str">
            <v>Transmission Charge PTP</v>
          </cell>
          <cell r="C75" t="str">
            <v>REV</v>
          </cell>
          <cell r="D75">
            <v>456</v>
          </cell>
          <cell r="E75">
            <v>144996</v>
          </cell>
          <cell r="F75">
            <v>12083</v>
          </cell>
          <cell r="G75">
            <v>12083</v>
          </cell>
          <cell r="H75">
            <v>12083</v>
          </cell>
          <cell r="I75">
            <v>12083</v>
          </cell>
          <cell r="J75">
            <v>12083</v>
          </cell>
          <cell r="K75">
            <v>12083</v>
          </cell>
          <cell r="L75">
            <v>12083</v>
          </cell>
          <cell r="M75">
            <v>12083</v>
          </cell>
          <cell r="N75">
            <v>12083</v>
          </cell>
          <cell r="O75">
            <v>12083</v>
          </cell>
          <cell r="P75">
            <v>12083</v>
          </cell>
          <cell r="Q75">
            <v>12083</v>
          </cell>
        </row>
        <row r="76">
          <cell r="A76">
            <v>456111</v>
          </cell>
          <cell r="B76" t="str">
            <v>Other Transmission Revenues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456610</v>
          </cell>
          <cell r="B77" t="str">
            <v>Other Electric Revenues</v>
          </cell>
          <cell r="C77" t="str">
            <v>REV</v>
          </cell>
          <cell r="D77">
            <v>456</v>
          </cell>
          <cell r="E77">
            <v>0</v>
          </cell>
        </row>
        <row r="78">
          <cell r="A78">
            <v>456970</v>
          </cell>
          <cell r="B78" t="str">
            <v>Wheel Transmission Rev - ED</v>
          </cell>
          <cell r="C78" t="str">
            <v>REV</v>
          </cell>
          <cell r="D78">
            <v>456</v>
          </cell>
          <cell r="E78">
            <v>24504</v>
          </cell>
          <cell r="F78">
            <v>2042</v>
          </cell>
          <cell r="G78">
            <v>2042</v>
          </cell>
          <cell r="H78">
            <v>2042</v>
          </cell>
          <cell r="I78">
            <v>2042</v>
          </cell>
          <cell r="J78">
            <v>2042</v>
          </cell>
          <cell r="K78">
            <v>2042</v>
          </cell>
          <cell r="L78">
            <v>2042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</row>
        <row r="79">
          <cell r="A79">
            <v>457100</v>
          </cell>
          <cell r="B79" t="str">
            <v>Regional Transmission Service</v>
          </cell>
          <cell r="C79" t="str">
            <v>REV</v>
          </cell>
          <cell r="D79">
            <v>457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457105</v>
          </cell>
          <cell r="B80" t="str">
            <v>Scheduling &amp; Dispatch Revenues</v>
          </cell>
          <cell r="C80" t="str">
            <v>REV</v>
          </cell>
          <cell r="D80">
            <v>457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457204</v>
          </cell>
          <cell r="B81" t="str">
            <v>PJM Reactive Rev</v>
          </cell>
          <cell r="C81" t="str">
            <v>REV</v>
          </cell>
          <cell r="D81">
            <v>457</v>
          </cell>
          <cell r="E81">
            <v>1881000</v>
          </cell>
          <cell r="F81">
            <v>156750</v>
          </cell>
          <cell r="G81">
            <v>156750</v>
          </cell>
          <cell r="H81">
            <v>156750</v>
          </cell>
          <cell r="I81">
            <v>156750</v>
          </cell>
          <cell r="J81">
            <v>156750</v>
          </cell>
          <cell r="K81">
            <v>156750</v>
          </cell>
          <cell r="L81">
            <v>156750</v>
          </cell>
          <cell r="M81">
            <v>156750</v>
          </cell>
          <cell r="N81">
            <v>156750</v>
          </cell>
          <cell r="O81">
            <v>156750</v>
          </cell>
          <cell r="P81">
            <v>156750</v>
          </cell>
          <cell r="Q81">
            <v>156750</v>
          </cell>
        </row>
        <row r="82">
          <cell r="A82">
            <v>500000</v>
          </cell>
          <cell r="B82" t="str">
            <v>Suprvsn and Engrg - Steam Oper</v>
          </cell>
          <cell r="C82" t="str">
            <v>PO</v>
          </cell>
          <cell r="D82">
            <v>500</v>
          </cell>
          <cell r="E82">
            <v>3752831</v>
          </cell>
          <cell r="F82">
            <v>310951</v>
          </cell>
          <cell r="G82">
            <v>310451</v>
          </cell>
          <cell r="H82">
            <v>309731</v>
          </cell>
          <cell r="I82">
            <v>315061</v>
          </cell>
          <cell r="J82">
            <v>310461</v>
          </cell>
          <cell r="K82">
            <v>313054</v>
          </cell>
          <cell r="L82">
            <v>314916</v>
          </cell>
          <cell r="M82">
            <v>314060</v>
          </cell>
          <cell r="N82">
            <v>317821</v>
          </cell>
          <cell r="O82">
            <v>318539</v>
          </cell>
          <cell r="P82">
            <v>305424</v>
          </cell>
          <cell r="Q82">
            <v>312362</v>
          </cell>
        </row>
        <row r="83">
          <cell r="A83">
            <v>501110</v>
          </cell>
          <cell r="B83" t="str">
            <v>Coal Consumed-Fossil Steam</v>
          </cell>
          <cell r="C83" t="str">
            <v>Fuel</v>
          </cell>
          <cell r="D83">
            <v>501</v>
          </cell>
          <cell r="E83">
            <v>69699272</v>
          </cell>
          <cell r="F83">
            <v>0</v>
          </cell>
          <cell r="G83">
            <v>2787525</v>
          </cell>
          <cell r="H83">
            <v>6090746</v>
          </cell>
          <cell r="I83">
            <v>7467684</v>
          </cell>
          <cell r="J83">
            <v>6786736</v>
          </cell>
          <cell r="K83">
            <v>6673071</v>
          </cell>
          <cell r="L83">
            <v>6317631</v>
          </cell>
          <cell r="M83">
            <v>5730243</v>
          </cell>
          <cell r="N83">
            <v>6497328</v>
          </cell>
          <cell r="O83">
            <v>7625541</v>
          </cell>
          <cell r="P83">
            <v>6963186</v>
          </cell>
          <cell r="Q83">
            <v>6759581</v>
          </cell>
        </row>
        <row r="84">
          <cell r="A84">
            <v>501150</v>
          </cell>
          <cell r="B84" t="str">
            <v>Coal &amp; Other Fuel Handling</v>
          </cell>
          <cell r="C84" t="str">
            <v>PO</v>
          </cell>
          <cell r="D84">
            <v>501</v>
          </cell>
          <cell r="E84">
            <v>1684345</v>
          </cell>
          <cell r="F84">
            <v>135187</v>
          </cell>
          <cell r="G84">
            <v>135365</v>
          </cell>
          <cell r="H84">
            <v>135418</v>
          </cell>
          <cell r="I84">
            <v>153634</v>
          </cell>
          <cell r="J84">
            <v>135348</v>
          </cell>
          <cell r="K84">
            <v>136315</v>
          </cell>
          <cell r="L84">
            <v>136348</v>
          </cell>
          <cell r="M84">
            <v>136336</v>
          </cell>
          <cell r="N84">
            <v>155350</v>
          </cell>
          <cell r="O84">
            <v>154708</v>
          </cell>
          <cell r="P84">
            <v>134718</v>
          </cell>
          <cell r="Q84">
            <v>135618</v>
          </cell>
        </row>
        <row r="85">
          <cell r="A85">
            <v>501160</v>
          </cell>
          <cell r="B85" t="str">
            <v>Coal Sampling &amp; Testing</v>
          </cell>
          <cell r="C85" t="str">
            <v>PO</v>
          </cell>
          <cell r="D85">
            <v>501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501180</v>
          </cell>
          <cell r="B86" t="str">
            <v>Sale of Fly Ash-Revenues</v>
          </cell>
          <cell r="C86" t="str">
            <v>PO</v>
          </cell>
          <cell r="D86">
            <v>501</v>
          </cell>
          <cell r="E86">
            <v>555</v>
          </cell>
          <cell r="F86">
            <v>656</v>
          </cell>
          <cell r="G86">
            <v>656</v>
          </cell>
          <cell r="H86">
            <v>656</v>
          </cell>
          <cell r="I86">
            <v>656</v>
          </cell>
          <cell r="J86">
            <v>656</v>
          </cell>
          <cell r="K86">
            <v>656</v>
          </cell>
          <cell r="L86">
            <v>656</v>
          </cell>
          <cell r="M86">
            <v>656</v>
          </cell>
          <cell r="N86">
            <v>656</v>
          </cell>
          <cell r="O86">
            <v>-1597</v>
          </cell>
          <cell r="P86">
            <v>-1597</v>
          </cell>
          <cell r="Q86">
            <v>-2155</v>
          </cell>
        </row>
        <row r="87">
          <cell r="A87">
            <v>501190</v>
          </cell>
          <cell r="B87" t="str">
            <v>Sale of Fly Ash-Expenses</v>
          </cell>
          <cell r="C87" t="str">
            <v>PO</v>
          </cell>
          <cell r="D87">
            <v>501</v>
          </cell>
          <cell r="E87">
            <v>11672</v>
          </cell>
          <cell r="F87">
            <v>840</v>
          </cell>
          <cell r="G87">
            <v>840</v>
          </cell>
          <cell r="H87">
            <v>840</v>
          </cell>
          <cell r="I87">
            <v>840</v>
          </cell>
          <cell r="J87">
            <v>840</v>
          </cell>
          <cell r="K87">
            <v>840</v>
          </cell>
          <cell r="L87">
            <v>840</v>
          </cell>
          <cell r="M87">
            <v>840</v>
          </cell>
          <cell r="N87">
            <v>840</v>
          </cell>
          <cell r="O87">
            <v>1593</v>
          </cell>
          <cell r="P87">
            <v>1670</v>
          </cell>
          <cell r="Q87">
            <v>849</v>
          </cell>
        </row>
        <row r="88">
          <cell r="A88">
            <v>501310</v>
          </cell>
          <cell r="B88" t="str">
            <v>Oil Consumed-Fossil Steam</v>
          </cell>
          <cell r="C88" t="str">
            <v>Fuel</v>
          </cell>
          <cell r="D88">
            <v>501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501350</v>
          </cell>
          <cell r="B89" t="str">
            <v>Oil Handling Expense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501996</v>
          </cell>
          <cell r="B90" t="str">
            <v>Fuel Expense</v>
          </cell>
          <cell r="C90" t="str">
            <v>Fuel</v>
          </cell>
          <cell r="D90">
            <v>501</v>
          </cell>
          <cell r="E90">
            <v>4758126</v>
          </cell>
          <cell r="F90">
            <v>0</v>
          </cell>
          <cell r="G90">
            <v>51831</v>
          </cell>
          <cell r="H90">
            <v>50751</v>
          </cell>
          <cell r="I90">
            <v>344308</v>
          </cell>
          <cell r="J90">
            <v>29355</v>
          </cell>
          <cell r="K90">
            <v>365731</v>
          </cell>
          <cell r="L90">
            <v>412908</v>
          </cell>
          <cell r="M90">
            <v>184190</v>
          </cell>
          <cell r="N90">
            <v>270509</v>
          </cell>
          <cell r="O90">
            <v>1357466</v>
          </cell>
          <cell r="P90">
            <v>867831</v>
          </cell>
          <cell r="Q90">
            <v>823246</v>
          </cell>
        </row>
        <row r="91">
          <cell r="A91">
            <v>502020</v>
          </cell>
          <cell r="B91" t="str">
            <v>Ammonia - Qualifying</v>
          </cell>
          <cell r="C91" t="str">
            <v>PO</v>
          </cell>
          <cell r="D91">
            <v>502</v>
          </cell>
          <cell r="E91">
            <v>663436</v>
          </cell>
          <cell r="F91">
            <v>31170</v>
          </cell>
          <cell r="G91">
            <v>24505</v>
          </cell>
          <cell r="H91">
            <v>56201</v>
          </cell>
          <cell r="I91">
            <v>62106</v>
          </cell>
          <cell r="J91">
            <v>60231</v>
          </cell>
          <cell r="K91">
            <v>58386</v>
          </cell>
          <cell r="L91">
            <v>54203</v>
          </cell>
          <cell r="M91">
            <v>54900</v>
          </cell>
          <cell r="N91">
            <v>63576</v>
          </cell>
          <cell r="O91">
            <v>62294</v>
          </cell>
          <cell r="P91">
            <v>64189</v>
          </cell>
          <cell r="Q91">
            <v>71675</v>
          </cell>
        </row>
        <row r="92">
          <cell r="A92">
            <v>502040</v>
          </cell>
          <cell r="B92" t="str">
            <v>COST OF LIME</v>
          </cell>
          <cell r="C92" t="str">
            <v>PO</v>
          </cell>
          <cell r="D92">
            <v>502</v>
          </cell>
          <cell r="E92">
            <v>10785100</v>
          </cell>
          <cell r="F92">
            <v>496542</v>
          </cell>
          <cell r="G92">
            <v>390366</v>
          </cell>
          <cell r="H92">
            <v>895289</v>
          </cell>
          <cell r="I92">
            <v>989359</v>
          </cell>
          <cell r="J92">
            <v>959487</v>
          </cell>
          <cell r="K92">
            <v>930102</v>
          </cell>
          <cell r="L92">
            <v>863468</v>
          </cell>
          <cell r="M92">
            <v>874561</v>
          </cell>
          <cell r="N92">
            <v>1012784</v>
          </cell>
          <cell r="O92">
            <v>1060396</v>
          </cell>
          <cell r="P92">
            <v>1092659</v>
          </cell>
          <cell r="Q92">
            <v>1220087</v>
          </cell>
        </row>
        <row r="93">
          <cell r="A93">
            <v>502070</v>
          </cell>
          <cell r="B93" t="str">
            <v>Gypsum - Qualifying</v>
          </cell>
          <cell r="C93" t="str">
            <v>PO</v>
          </cell>
          <cell r="D93">
            <v>502</v>
          </cell>
          <cell r="E93">
            <v>0</v>
          </cell>
        </row>
        <row r="94">
          <cell r="A94">
            <v>502100</v>
          </cell>
          <cell r="B94" t="str">
            <v>Fossil Steam Exp-Other</v>
          </cell>
          <cell r="C94" t="str">
            <v>PO</v>
          </cell>
          <cell r="D94">
            <v>502</v>
          </cell>
          <cell r="E94">
            <v>4510636</v>
          </cell>
          <cell r="F94">
            <v>345079</v>
          </cell>
          <cell r="G94">
            <v>327647</v>
          </cell>
          <cell r="H94">
            <v>346910</v>
          </cell>
          <cell r="I94">
            <v>459568</v>
          </cell>
          <cell r="J94">
            <v>349316</v>
          </cell>
          <cell r="K94">
            <v>352449</v>
          </cell>
          <cell r="L94">
            <v>355132</v>
          </cell>
          <cell r="M94">
            <v>353203</v>
          </cell>
          <cell r="N94">
            <v>470288</v>
          </cell>
          <cell r="O94">
            <v>467058</v>
          </cell>
          <cell r="P94">
            <v>338540</v>
          </cell>
          <cell r="Q94">
            <v>345446</v>
          </cell>
        </row>
        <row r="95">
          <cell r="A95">
            <v>505000</v>
          </cell>
          <cell r="B95" t="str">
            <v>Electric Expenses-Steam Oper</v>
          </cell>
          <cell r="C95" t="str">
            <v>PO</v>
          </cell>
          <cell r="D95">
            <v>505</v>
          </cell>
          <cell r="E95">
            <v>587863</v>
          </cell>
          <cell r="F95">
            <v>43585</v>
          </cell>
          <cell r="G95">
            <v>43800</v>
          </cell>
          <cell r="H95">
            <v>43883</v>
          </cell>
          <cell r="I95">
            <v>63115</v>
          </cell>
          <cell r="J95">
            <v>43808</v>
          </cell>
          <cell r="K95">
            <v>44830</v>
          </cell>
          <cell r="L95">
            <v>44863</v>
          </cell>
          <cell r="M95">
            <v>44852</v>
          </cell>
          <cell r="N95">
            <v>64925</v>
          </cell>
          <cell r="O95">
            <v>64123</v>
          </cell>
          <cell r="P95">
            <v>43033</v>
          </cell>
          <cell r="Q95">
            <v>43046</v>
          </cell>
        </row>
        <row r="96">
          <cell r="A96">
            <v>506000</v>
          </cell>
          <cell r="B96" t="str">
            <v>Misc Fossil Power Expenses</v>
          </cell>
          <cell r="C96" t="str">
            <v>PO</v>
          </cell>
          <cell r="D96">
            <v>506</v>
          </cell>
          <cell r="E96">
            <v>2104373</v>
          </cell>
          <cell r="F96">
            <v>132085</v>
          </cell>
          <cell r="G96">
            <v>109307</v>
          </cell>
          <cell r="H96">
            <v>129489</v>
          </cell>
          <cell r="I96">
            <v>135612</v>
          </cell>
          <cell r="J96">
            <v>107486</v>
          </cell>
          <cell r="K96">
            <v>114487</v>
          </cell>
          <cell r="L96">
            <v>139921</v>
          </cell>
          <cell r="M96">
            <v>104312</v>
          </cell>
          <cell r="N96">
            <v>741469</v>
          </cell>
          <cell r="O96">
            <v>127618</v>
          </cell>
          <cell r="P96">
            <v>134226</v>
          </cell>
          <cell r="Q96">
            <v>128361</v>
          </cell>
        </row>
        <row r="97">
          <cell r="A97">
            <v>509030</v>
          </cell>
          <cell r="B97" t="str">
            <v>SO2 Emission Expense</v>
          </cell>
          <cell r="C97" t="str">
            <v>EA</v>
          </cell>
          <cell r="D97">
            <v>509</v>
          </cell>
          <cell r="E97">
            <v>721</v>
          </cell>
          <cell r="F97">
            <v>0</v>
          </cell>
          <cell r="G97">
            <v>30</v>
          </cell>
          <cell r="H97">
            <v>64</v>
          </cell>
          <cell r="I97">
            <v>76</v>
          </cell>
          <cell r="J97">
            <v>73</v>
          </cell>
          <cell r="K97">
            <v>72</v>
          </cell>
          <cell r="L97">
            <v>68</v>
          </cell>
          <cell r="M97">
            <v>66</v>
          </cell>
          <cell r="N97">
            <v>74</v>
          </cell>
          <cell r="O97">
            <v>69</v>
          </cell>
          <cell r="P97">
            <v>65</v>
          </cell>
          <cell r="Q97">
            <v>64</v>
          </cell>
        </row>
        <row r="98">
          <cell r="A98">
            <v>509210</v>
          </cell>
          <cell r="B98" t="str">
            <v>Seasonal NOx Emission Expense</v>
          </cell>
          <cell r="C98" t="str">
            <v>EA</v>
          </cell>
          <cell r="D98">
            <v>509</v>
          </cell>
          <cell r="E98">
            <v>0</v>
          </cell>
        </row>
        <row r="99">
          <cell r="A99">
            <v>509212</v>
          </cell>
          <cell r="B99" t="str">
            <v>Annual NOx Emission Expense</v>
          </cell>
          <cell r="C99" t="str">
            <v>EA</v>
          </cell>
          <cell r="D99">
            <v>509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510000</v>
          </cell>
          <cell r="B100" t="str">
            <v>Suprvsn and Engrng-Steam Maint</v>
          </cell>
          <cell r="C100" t="str">
            <v>PM</v>
          </cell>
          <cell r="D100">
            <v>510</v>
          </cell>
          <cell r="E100">
            <v>2730627</v>
          </cell>
          <cell r="F100">
            <v>225751</v>
          </cell>
          <cell r="G100">
            <v>226785</v>
          </cell>
          <cell r="H100">
            <v>226148</v>
          </cell>
          <cell r="I100">
            <v>225923</v>
          </cell>
          <cell r="J100">
            <v>227197</v>
          </cell>
          <cell r="K100">
            <v>230576</v>
          </cell>
          <cell r="L100">
            <v>231987</v>
          </cell>
          <cell r="M100">
            <v>232080</v>
          </cell>
          <cell r="N100">
            <v>230655</v>
          </cell>
          <cell r="O100">
            <v>225576</v>
          </cell>
          <cell r="P100">
            <v>220463</v>
          </cell>
          <cell r="Q100">
            <v>227486</v>
          </cell>
        </row>
        <row r="101">
          <cell r="A101">
            <v>510100</v>
          </cell>
          <cell r="B101" t="str">
            <v>Suprvsn &amp; Engrng-Steam Maint R</v>
          </cell>
          <cell r="C101" t="str">
            <v>PM</v>
          </cell>
          <cell r="D101">
            <v>510</v>
          </cell>
          <cell r="E101">
            <v>-9200</v>
          </cell>
          <cell r="F101">
            <v>-769</v>
          </cell>
          <cell r="G101">
            <v>-769</v>
          </cell>
          <cell r="H101">
            <v>-769</v>
          </cell>
          <cell r="I101">
            <v>-769</v>
          </cell>
          <cell r="J101">
            <v>-769</v>
          </cell>
          <cell r="K101">
            <v>-769</v>
          </cell>
          <cell r="L101">
            <v>-769</v>
          </cell>
          <cell r="M101">
            <v>-769</v>
          </cell>
          <cell r="N101">
            <v>-769</v>
          </cell>
          <cell r="O101">
            <v>-751</v>
          </cell>
          <cell r="P101">
            <v>-751</v>
          </cell>
          <cell r="Q101">
            <v>-777</v>
          </cell>
        </row>
        <row r="102">
          <cell r="A102">
            <v>511000</v>
          </cell>
          <cell r="B102" t="str">
            <v>Maint of Structures-Steam</v>
          </cell>
          <cell r="C102" t="str">
            <v>PM</v>
          </cell>
          <cell r="D102">
            <v>511</v>
          </cell>
          <cell r="E102">
            <v>8636182</v>
          </cell>
          <cell r="F102">
            <v>779990</v>
          </cell>
          <cell r="G102">
            <v>856317</v>
          </cell>
          <cell r="H102">
            <v>653710</v>
          </cell>
          <cell r="I102">
            <v>973710</v>
          </cell>
          <cell r="J102">
            <v>648074</v>
          </cell>
          <cell r="K102">
            <v>648690</v>
          </cell>
          <cell r="L102">
            <v>649146</v>
          </cell>
          <cell r="M102">
            <v>647120</v>
          </cell>
          <cell r="N102">
            <v>681905</v>
          </cell>
          <cell r="O102">
            <v>680831</v>
          </cell>
          <cell r="P102">
            <v>653848</v>
          </cell>
          <cell r="Q102">
            <v>762841</v>
          </cell>
        </row>
        <row r="103">
          <cell r="A103">
            <v>512100</v>
          </cell>
          <cell r="B103" t="str">
            <v>Maint of Boiler Plant-Other</v>
          </cell>
          <cell r="C103" t="str">
            <v>PM</v>
          </cell>
          <cell r="D103">
            <v>512</v>
          </cell>
          <cell r="E103">
            <v>13406522</v>
          </cell>
          <cell r="F103">
            <v>2182959</v>
          </cell>
          <cell r="G103">
            <v>4198153</v>
          </cell>
          <cell r="H103">
            <v>1202406</v>
          </cell>
          <cell r="I103">
            <v>554349</v>
          </cell>
          <cell r="J103">
            <v>558453</v>
          </cell>
          <cell r="K103">
            <v>497722</v>
          </cell>
          <cell r="L103">
            <v>497778</v>
          </cell>
          <cell r="M103">
            <v>560259</v>
          </cell>
          <cell r="N103">
            <v>532480</v>
          </cell>
          <cell r="O103">
            <v>1017979</v>
          </cell>
          <cell r="P103">
            <v>882669</v>
          </cell>
          <cell r="Q103">
            <v>721315</v>
          </cell>
        </row>
        <row r="104">
          <cell r="A104">
            <v>513100</v>
          </cell>
          <cell r="B104" t="str">
            <v>Maint of Electric Plant-Other</v>
          </cell>
          <cell r="C104" t="str">
            <v>PM</v>
          </cell>
          <cell r="D104">
            <v>513</v>
          </cell>
          <cell r="E104">
            <v>2350008</v>
          </cell>
          <cell r="F104">
            <v>438142</v>
          </cell>
          <cell r="G104">
            <v>347784</v>
          </cell>
          <cell r="H104">
            <v>252689</v>
          </cell>
          <cell r="I104">
            <v>120980</v>
          </cell>
          <cell r="J104">
            <v>95980</v>
          </cell>
          <cell r="K104">
            <v>95980</v>
          </cell>
          <cell r="L104">
            <v>95980</v>
          </cell>
          <cell r="M104">
            <v>95980</v>
          </cell>
          <cell r="N104">
            <v>95980</v>
          </cell>
          <cell r="O104">
            <v>147440</v>
          </cell>
          <cell r="P104">
            <v>253618</v>
          </cell>
          <cell r="Q104">
            <v>309455</v>
          </cell>
        </row>
        <row r="105">
          <cell r="A105">
            <v>514000</v>
          </cell>
          <cell r="B105" t="str">
            <v>Maintenance - Misc Steam Plant</v>
          </cell>
          <cell r="C105" t="str">
            <v>PM</v>
          </cell>
          <cell r="D105">
            <v>514</v>
          </cell>
          <cell r="E105">
            <v>527627</v>
          </cell>
          <cell r="F105">
            <v>40855</v>
          </cell>
          <cell r="G105">
            <v>41424</v>
          </cell>
          <cell r="H105">
            <v>41693</v>
          </cell>
          <cell r="I105">
            <v>53204</v>
          </cell>
          <cell r="J105">
            <v>41428</v>
          </cell>
          <cell r="K105">
            <v>40610</v>
          </cell>
          <cell r="L105">
            <v>41289</v>
          </cell>
          <cell r="M105">
            <v>41063</v>
          </cell>
          <cell r="N105">
            <v>52968</v>
          </cell>
          <cell r="O105">
            <v>52629</v>
          </cell>
          <cell r="P105">
            <v>40117</v>
          </cell>
          <cell r="Q105">
            <v>40347</v>
          </cell>
        </row>
        <row r="106">
          <cell r="A106">
            <v>514300</v>
          </cell>
          <cell r="B106" t="str">
            <v>Maintenance - Misc Steam Plant</v>
          </cell>
          <cell r="C106" t="str">
            <v>PM</v>
          </cell>
          <cell r="D106">
            <v>514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546000</v>
          </cell>
          <cell r="B107" t="str">
            <v>Suprvsn and Enginring-CT Oper</v>
          </cell>
          <cell r="C107" t="str">
            <v>PO</v>
          </cell>
          <cell r="D107">
            <v>546</v>
          </cell>
          <cell r="E107">
            <v>359674</v>
          </cell>
          <cell r="F107">
            <v>29533</v>
          </cell>
          <cell r="G107">
            <v>29637</v>
          </cell>
          <cell r="H107">
            <v>29665</v>
          </cell>
          <cell r="I107">
            <v>30570</v>
          </cell>
          <cell r="J107">
            <v>29645</v>
          </cell>
          <cell r="K107">
            <v>30080</v>
          </cell>
          <cell r="L107">
            <v>30105</v>
          </cell>
          <cell r="M107">
            <v>30092</v>
          </cell>
          <cell r="N107">
            <v>31132</v>
          </cell>
          <cell r="O107">
            <v>30555</v>
          </cell>
          <cell r="P107">
            <v>28879</v>
          </cell>
          <cell r="Q107">
            <v>29781</v>
          </cell>
        </row>
        <row r="108">
          <cell r="A108">
            <v>547100</v>
          </cell>
          <cell r="B108" t="str">
            <v>Natural Gas</v>
          </cell>
          <cell r="C108" t="str">
            <v>Fuel</v>
          </cell>
          <cell r="D108">
            <v>547</v>
          </cell>
          <cell r="E108">
            <v>0</v>
          </cell>
        </row>
        <row r="109">
          <cell r="A109">
            <v>547150</v>
          </cell>
          <cell r="B109" t="str">
            <v>Natural Gas Handling-CT</v>
          </cell>
          <cell r="C109" t="str">
            <v>PO</v>
          </cell>
          <cell r="D109">
            <v>547</v>
          </cell>
          <cell r="E109">
            <v>11205</v>
          </cell>
          <cell r="F109">
            <v>936</v>
          </cell>
          <cell r="G109">
            <v>936</v>
          </cell>
          <cell r="H109">
            <v>936</v>
          </cell>
          <cell r="I109">
            <v>936</v>
          </cell>
          <cell r="J109">
            <v>936</v>
          </cell>
          <cell r="K109">
            <v>936</v>
          </cell>
          <cell r="L109">
            <v>936</v>
          </cell>
          <cell r="M109">
            <v>936</v>
          </cell>
          <cell r="N109">
            <v>936</v>
          </cell>
          <cell r="O109">
            <v>918</v>
          </cell>
          <cell r="P109">
            <v>918</v>
          </cell>
          <cell r="Q109">
            <v>945</v>
          </cell>
        </row>
        <row r="110">
          <cell r="A110">
            <v>547701</v>
          </cell>
          <cell r="B110" t="str">
            <v>Propane Gas</v>
          </cell>
          <cell r="C110" t="str">
            <v>Fuel</v>
          </cell>
          <cell r="D110">
            <v>547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548100</v>
          </cell>
          <cell r="B111" t="str">
            <v>Generation Expenses-Other CT</v>
          </cell>
          <cell r="C111" t="str">
            <v>PO</v>
          </cell>
          <cell r="D111">
            <v>548</v>
          </cell>
          <cell r="E111">
            <v>6165</v>
          </cell>
          <cell r="F111">
            <v>478</v>
          </cell>
          <cell r="G111">
            <v>479</v>
          </cell>
          <cell r="H111">
            <v>585</v>
          </cell>
          <cell r="I111">
            <v>478</v>
          </cell>
          <cell r="J111">
            <v>480</v>
          </cell>
          <cell r="K111">
            <v>580</v>
          </cell>
          <cell r="L111">
            <v>481</v>
          </cell>
          <cell r="M111">
            <v>479</v>
          </cell>
          <cell r="N111">
            <v>579</v>
          </cell>
          <cell r="O111">
            <v>472</v>
          </cell>
          <cell r="P111">
            <v>482</v>
          </cell>
          <cell r="Q111">
            <v>592</v>
          </cell>
        </row>
        <row r="112">
          <cell r="A112">
            <v>548200</v>
          </cell>
          <cell r="B112" t="str">
            <v>Prime Movers - Generators- CT</v>
          </cell>
          <cell r="C112" t="str">
            <v>PO</v>
          </cell>
          <cell r="D112">
            <v>548</v>
          </cell>
          <cell r="E112">
            <v>446126</v>
          </cell>
          <cell r="F112">
            <v>33939</v>
          </cell>
          <cell r="G112">
            <v>33193</v>
          </cell>
          <cell r="H112">
            <v>33263</v>
          </cell>
          <cell r="I112">
            <v>49313</v>
          </cell>
          <cell r="J112">
            <v>33199</v>
          </cell>
          <cell r="K112">
            <v>34061</v>
          </cell>
          <cell r="L112">
            <v>34088</v>
          </cell>
          <cell r="M112">
            <v>34079</v>
          </cell>
          <cell r="N112">
            <v>50833</v>
          </cell>
          <cell r="O112">
            <v>44859</v>
          </cell>
          <cell r="P112">
            <v>32644</v>
          </cell>
          <cell r="Q112">
            <v>32655</v>
          </cell>
        </row>
        <row r="113">
          <cell r="A113">
            <v>549000</v>
          </cell>
          <cell r="B113" t="str">
            <v>Misc-Power Generation Expenses</v>
          </cell>
          <cell r="C113" t="str">
            <v>PO</v>
          </cell>
          <cell r="D113">
            <v>549</v>
          </cell>
          <cell r="E113">
            <v>428544</v>
          </cell>
          <cell r="F113">
            <v>31393</v>
          </cell>
          <cell r="G113">
            <v>52987</v>
          </cell>
          <cell r="H113">
            <v>46261</v>
          </cell>
          <cell r="I113">
            <v>35344</v>
          </cell>
          <cell r="J113">
            <v>31507</v>
          </cell>
          <cell r="K113">
            <v>34916</v>
          </cell>
          <cell r="L113">
            <v>30263</v>
          </cell>
          <cell r="M113">
            <v>32322</v>
          </cell>
          <cell r="N113">
            <v>35302</v>
          </cell>
          <cell r="O113">
            <v>33410</v>
          </cell>
          <cell r="P113">
            <v>30358</v>
          </cell>
          <cell r="Q113">
            <v>34481</v>
          </cell>
        </row>
        <row r="114">
          <cell r="A114">
            <v>551000</v>
          </cell>
          <cell r="B114" t="str">
            <v>Suprvsn and Enginring-CT Maint</v>
          </cell>
          <cell r="C114" t="str">
            <v>PM</v>
          </cell>
          <cell r="D114">
            <v>551</v>
          </cell>
          <cell r="E114">
            <v>293050</v>
          </cell>
          <cell r="F114">
            <v>23905</v>
          </cell>
          <cell r="G114">
            <v>24071</v>
          </cell>
          <cell r="H114">
            <v>24177</v>
          </cell>
          <cell r="I114">
            <v>24088</v>
          </cell>
          <cell r="J114">
            <v>24285</v>
          </cell>
          <cell r="K114">
            <v>24838</v>
          </cell>
          <cell r="L114">
            <v>24931</v>
          </cell>
          <cell r="M114">
            <v>25006</v>
          </cell>
          <cell r="N114">
            <v>25040</v>
          </cell>
          <cell r="O114">
            <v>24347</v>
          </cell>
          <cell r="P114">
            <v>23790</v>
          </cell>
          <cell r="Q114">
            <v>24572</v>
          </cell>
        </row>
        <row r="115">
          <cell r="A115">
            <v>552000</v>
          </cell>
          <cell r="B115" t="str">
            <v>Maintenance of Structures-CT</v>
          </cell>
          <cell r="C115" t="str">
            <v>PM</v>
          </cell>
          <cell r="D115">
            <v>552</v>
          </cell>
          <cell r="E115">
            <v>325847</v>
          </cell>
          <cell r="F115">
            <v>22975</v>
          </cell>
          <cell r="G115">
            <v>58004</v>
          </cell>
          <cell r="H115">
            <v>28015</v>
          </cell>
          <cell r="I115">
            <v>25570</v>
          </cell>
          <cell r="J115">
            <v>23005</v>
          </cell>
          <cell r="K115">
            <v>43141</v>
          </cell>
          <cell r="L115">
            <v>23145</v>
          </cell>
          <cell r="M115">
            <v>19360</v>
          </cell>
          <cell r="N115">
            <v>22065</v>
          </cell>
          <cell r="O115">
            <v>22059</v>
          </cell>
          <cell r="P115">
            <v>19253</v>
          </cell>
          <cell r="Q115">
            <v>19255</v>
          </cell>
        </row>
        <row r="116">
          <cell r="A116">
            <v>553000</v>
          </cell>
          <cell r="B116" t="str">
            <v>Maint-Gentg and Elect Equip-CT</v>
          </cell>
          <cell r="C116" t="str">
            <v>PM</v>
          </cell>
          <cell r="D116">
            <v>553</v>
          </cell>
          <cell r="E116">
            <v>445537</v>
          </cell>
          <cell r="F116">
            <v>28488</v>
          </cell>
          <cell r="G116">
            <v>59116</v>
          </cell>
          <cell r="H116">
            <v>13088</v>
          </cell>
          <cell r="I116">
            <v>29058</v>
          </cell>
          <cell r="J116">
            <v>4001</v>
          </cell>
          <cell r="K116">
            <v>20640</v>
          </cell>
          <cell r="L116">
            <v>214284</v>
          </cell>
          <cell r="M116">
            <v>4058</v>
          </cell>
          <cell r="N116">
            <v>9140</v>
          </cell>
          <cell r="O116">
            <v>52096</v>
          </cell>
          <cell r="P116">
            <v>3974</v>
          </cell>
          <cell r="Q116">
            <v>7594</v>
          </cell>
        </row>
        <row r="117">
          <cell r="A117">
            <v>554000</v>
          </cell>
          <cell r="B117" t="str">
            <v>Misc Power Generation Plant-CT</v>
          </cell>
          <cell r="C117" t="str">
            <v>PM</v>
          </cell>
          <cell r="D117">
            <v>554</v>
          </cell>
          <cell r="E117">
            <v>151775</v>
          </cell>
          <cell r="F117">
            <v>10671</v>
          </cell>
          <cell r="G117">
            <v>19693</v>
          </cell>
          <cell r="H117">
            <v>14916</v>
          </cell>
          <cell r="I117">
            <v>12670</v>
          </cell>
          <cell r="J117">
            <v>10694</v>
          </cell>
          <cell r="K117">
            <v>11173</v>
          </cell>
          <cell r="L117">
            <v>11642</v>
          </cell>
          <cell r="M117">
            <v>10801</v>
          </cell>
          <cell r="N117">
            <v>13246</v>
          </cell>
          <cell r="O117">
            <v>12839</v>
          </cell>
          <cell r="P117">
            <v>11525</v>
          </cell>
          <cell r="Q117">
            <v>11905</v>
          </cell>
        </row>
        <row r="118">
          <cell r="A118">
            <v>555028</v>
          </cell>
          <cell r="B118" t="str">
            <v>Purch Pwr - Non-native - net</v>
          </cell>
          <cell r="C118" t="str">
            <v>PP</v>
          </cell>
          <cell r="D118">
            <v>555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555190</v>
          </cell>
          <cell r="B119" t="str">
            <v>Capacity Purchase Expense</v>
          </cell>
          <cell r="C119" t="str">
            <v>PP</v>
          </cell>
          <cell r="D119">
            <v>555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555202</v>
          </cell>
          <cell r="B120" t="str">
            <v>Purch Power-Fuel Clause</v>
          </cell>
          <cell r="C120" t="str">
            <v>PP</v>
          </cell>
          <cell r="D120">
            <v>555</v>
          </cell>
          <cell r="E120">
            <v>30511471</v>
          </cell>
          <cell r="F120">
            <v>9136366</v>
          </cell>
          <cell r="G120">
            <v>5527752</v>
          </cell>
          <cell r="H120">
            <v>2849482</v>
          </cell>
          <cell r="I120">
            <v>2303316</v>
          </cell>
          <cell r="J120">
            <v>2767613</v>
          </cell>
          <cell r="K120">
            <v>1414924</v>
          </cell>
          <cell r="L120">
            <v>667880</v>
          </cell>
          <cell r="M120">
            <v>1249283</v>
          </cell>
          <cell r="N120">
            <v>1585423</v>
          </cell>
          <cell r="O120">
            <v>1215297</v>
          </cell>
          <cell r="P120">
            <v>1382905</v>
          </cell>
          <cell r="Q120">
            <v>411230</v>
          </cell>
        </row>
        <row r="121">
          <cell r="A121">
            <v>556000</v>
          </cell>
          <cell r="B121" t="str">
            <v>System Cnts &amp; Load Dispatching</v>
          </cell>
          <cell r="C121" t="str">
            <v>OPS</v>
          </cell>
          <cell r="D121">
            <v>556</v>
          </cell>
          <cell r="E121">
            <v>116303</v>
          </cell>
          <cell r="F121">
            <v>9686</v>
          </cell>
          <cell r="G121">
            <v>9363</v>
          </cell>
          <cell r="H121">
            <v>9787</v>
          </cell>
          <cell r="I121">
            <v>9521</v>
          </cell>
          <cell r="J121">
            <v>9438</v>
          </cell>
          <cell r="K121">
            <v>9606</v>
          </cell>
          <cell r="L121">
            <v>10123</v>
          </cell>
          <cell r="M121">
            <v>9309</v>
          </cell>
          <cell r="N121">
            <v>10711</v>
          </cell>
          <cell r="O121">
            <v>9675</v>
          </cell>
          <cell r="P121">
            <v>8980</v>
          </cell>
          <cell r="Q121">
            <v>10104</v>
          </cell>
        </row>
        <row r="122">
          <cell r="A122">
            <v>557000</v>
          </cell>
          <cell r="B122" t="str">
            <v>Other Expenses-Oper</v>
          </cell>
          <cell r="C122" t="str">
            <v>OPS</v>
          </cell>
          <cell r="D122">
            <v>557</v>
          </cell>
          <cell r="E122">
            <v>4675708</v>
          </cell>
          <cell r="F122">
            <v>639028</v>
          </cell>
          <cell r="G122">
            <v>639027</v>
          </cell>
          <cell r="H122">
            <v>834523</v>
          </cell>
          <cell r="I122">
            <v>522844</v>
          </cell>
          <cell r="J122">
            <v>522986</v>
          </cell>
          <cell r="K122">
            <v>522841</v>
          </cell>
          <cell r="L122">
            <v>522845</v>
          </cell>
          <cell r="M122">
            <v>522842</v>
          </cell>
          <cell r="N122">
            <v>-1902289</v>
          </cell>
          <cell r="O122">
            <v>617225</v>
          </cell>
          <cell r="P122">
            <v>617211</v>
          </cell>
          <cell r="Q122">
            <v>616625</v>
          </cell>
        </row>
        <row r="123">
          <cell r="A123">
            <v>557450</v>
          </cell>
          <cell r="B123" t="str">
            <v>Commissions/Brokerage Expense</v>
          </cell>
          <cell r="C123" t="str">
            <v>OPS</v>
          </cell>
          <cell r="D123">
            <v>557</v>
          </cell>
          <cell r="E123">
            <v>81060</v>
          </cell>
          <cell r="F123">
            <v>6738</v>
          </cell>
          <cell r="G123">
            <v>6738</v>
          </cell>
          <cell r="H123">
            <v>6738</v>
          </cell>
          <cell r="I123">
            <v>6738</v>
          </cell>
          <cell r="J123">
            <v>6738</v>
          </cell>
          <cell r="K123">
            <v>6738</v>
          </cell>
          <cell r="L123">
            <v>6738</v>
          </cell>
          <cell r="M123">
            <v>6738</v>
          </cell>
          <cell r="N123">
            <v>6738</v>
          </cell>
          <cell r="O123">
            <v>6806</v>
          </cell>
          <cell r="P123">
            <v>6806</v>
          </cell>
          <cell r="Q123">
            <v>6806</v>
          </cell>
        </row>
        <row r="124">
          <cell r="A124">
            <v>557980</v>
          </cell>
          <cell r="B124" t="str">
            <v>Retail Deferred Fuel Expenses</v>
          </cell>
          <cell r="C124" t="str">
            <v>Fuel</v>
          </cell>
          <cell r="D124">
            <v>557</v>
          </cell>
          <cell r="E124">
            <v>72527</v>
          </cell>
          <cell r="F124">
            <v>-2275876</v>
          </cell>
          <cell r="G124">
            <v>-1057156</v>
          </cell>
          <cell r="H124">
            <v>3288007</v>
          </cell>
          <cell r="I124">
            <v>89380</v>
          </cell>
          <cell r="J124">
            <v>-350423</v>
          </cell>
          <cell r="K124">
            <v>447267</v>
          </cell>
          <cell r="L124">
            <v>352106</v>
          </cell>
          <cell r="M124">
            <v>191250</v>
          </cell>
          <cell r="N124">
            <v>-53031</v>
          </cell>
          <cell r="O124">
            <v>-810463</v>
          </cell>
          <cell r="P124">
            <v>-271111</v>
          </cell>
          <cell r="Q124">
            <v>522577</v>
          </cell>
        </row>
        <row r="125">
          <cell r="A125">
            <v>560000</v>
          </cell>
          <cell r="B125" t="str">
            <v>Supervsn and Engrng-Trans Oper</v>
          </cell>
          <cell r="C125" t="str">
            <v>TO</v>
          </cell>
          <cell r="D125">
            <v>560</v>
          </cell>
          <cell r="E125">
            <v>162924</v>
          </cell>
          <cell r="F125">
            <v>13543</v>
          </cell>
          <cell r="G125">
            <v>13543</v>
          </cell>
          <cell r="H125">
            <v>13543</v>
          </cell>
          <cell r="I125">
            <v>13543</v>
          </cell>
          <cell r="J125">
            <v>13543</v>
          </cell>
          <cell r="K125">
            <v>13543</v>
          </cell>
          <cell r="L125">
            <v>13543</v>
          </cell>
          <cell r="M125">
            <v>13543</v>
          </cell>
          <cell r="N125">
            <v>13543</v>
          </cell>
          <cell r="O125">
            <v>13679</v>
          </cell>
          <cell r="P125">
            <v>13679</v>
          </cell>
          <cell r="Q125">
            <v>13679</v>
          </cell>
        </row>
        <row r="126">
          <cell r="A126">
            <v>561100</v>
          </cell>
          <cell r="B126" t="str">
            <v>Load Dispatch-Reliability</v>
          </cell>
          <cell r="C126" t="str">
            <v>TO</v>
          </cell>
          <cell r="D126">
            <v>561</v>
          </cell>
          <cell r="E126">
            <v>104169</v>
          </cell>
          <cell r="F126">
            <v>8680</v>
          </cell>
          <cell r="G126">
            <v>8513</v>
          </cell>
          <cell r="H126">
            <v>8720</v>
          </cell>
          <cell r="I126">
            <v>8588</v>
          </cell>
          <cell r="J126">
            <v>8547</v>
          </cell>
          <cell r="K126">
            <v>8630</v>
          </cell>
          <cell r="L126">
            <v>8889</v>
          </cell>
          <cell r="M126">
            <v>8482</v>
          </cell>
          <cell r="N126">
            <v>9183</v>
          </cell>
          <cell r="O126">
            <v>8681</v>
          </cell>
          <cell r="P126">
            <v>8328</v>
          </cell>
          <cell r="Q126">
            <v>8928</v>
          </cell>
        </row>
        <row r="127">
          <cell r="A127">
            <v>561200</v>
          </cell>
          <cell r="B127" t="str">
            <v>Load Dispatch-Mnitor&amp;OprTrnSys</v>
          </cell>
          <cell r="C127" t="str">
            <v>TO</v>
          </cell>
          <cell r="D127">
            <v>561</v>
          </cell>
          <cell r="E127">
            <v>241195</v>
          </cell>
          <cell r="F127">
            <v>20092</v>
          </cell>
          <cell r="G127">
            <v>19915</v>
          </cell>
          <cell r="H127">
            <v>20275</v>
          </cell>
          <cell r="I127">
            <v>20005</v>
          </cell>
          <cell r="J127">
            <v>19964</v>
          </cell>
          <cell r="K127">
            <v>20046</v>
          </cell>
          <cell r="L127">
            <v>20307</v>
          </cell>
          <cell r="M127">
            <v>19898</v>
          </cell>
          <cell r="N127">
            <v>20602</v>
          </cell>
          <cell r="O127">
            <v>18819</v>
          </cell>
          <cell r="P127">
            <v>21815</v>
          </cell>
          <cell r="Q127">
            <v>19457</v>
          </cell>
        </row>
        <row r="128">
          <cell r="A128">
            <v>561300</v>
          </cell>
          <cell r="B128" t="str">
            <v>Load Dispatch - TransSvc&amp;Sch</v>
          </cell>
          <cell r="C128" t="str">
            <v>TO</v>
          </cell>
          <cell r="D128">
            <v>561</v>
          </cell>
          <cell r="E128">
            <v>111629</v>
          </cell>
          <cell r="F128">
            <v>9298</v>
          </cell>
          <cell r="G128">
            <v>9134</v>
          </cell>
          <cell r="H128">
            <v>9346</v>
          </cell>
          <cell r="I128">
            <v>9214</v>
          </cell>
          <cell r="J128">
            <v>9173</v>
          </cell>
          <cell r="K128">
            <v>9256</v>
          </cell>
          <cell r="L128">
            <v>9515</v>
          </cell>
          <cell r="M128">
            <v>9108</v>
          </cell>
          <cell r="N128">
            <v>9809</v>
          </cell>
          <cell r="O128">
            <v>9287</v>
          </cell>
          <cell r="P128">
            <v>8937</v>
          </cell>
          <cell r="Q128">
            <v>9552</v>
          </cell>
        </row>
        <row r="129">
          <cell r="A129">
            <v>561400</v>
          </cell>
          <cell r="B129" t="str">
            <v>Scheduling-Sys Cntrl&amp;Disp Svs</v>
          </cell>
          <cell r="C129" t="str">
            <v>TO</v>
          </cell>
          <cell r="D129">
            <v>561</v>
          </cell>
          <cell r="E129">
            <v>1203000</v>
          </cell>
          <cell r="F129">
            <v>100000</v>
          </cell>
          <cell r="G129">
            <v>100000</v>
          </cell>
          <cell r="H129">
            <v>100000</v>
          </cell>
          <cell r="I129">
            <v>100000</v>
          </cell>
          <cell r="J129">
            <v>100000</v>
          </cell>
          <cell r="K129">
            <v>100000</v>
          </cell>
          <cell r="L129">
            <v>100000</v>
          </cell>
          <cell r="M129">
            <v>100000</v>
          </cell>
          <cell r="N129">
            <v>100000</v>
          </cell>
          <cell r="O129">
            <v>101000</v>
          </cell>
          <cell r="P129">
            <v>101000</v>
          </cell>
          <cell r="Q129">
            <v>101000</v>
          </cell>
        </row>
        <row r="130">
          <cell r="A130">
            <v>561500</v>
          </cell>
          <cell r="B130" t="str">
            <v>ReliabilityPlanning&amp;StdsDev</v>
          </cell>
          <cell r="C130" t="str">
            <v>TO</v>
          </cell>
          <cell r="D130">
            <v>561</v>
          </cell>
          <cell r="E130">
            <v>0</v>
          </cell>
        </row>
        <row r="131">
          <cell r="A131">
            <v>561800</v>
          </cell>
          <cell r="B131" t="str">
            <v>ReliabilityPlanning&amp;StdsDev</v>
          </cell>
          <cell r="C131" t="str">
            <v>TO</v>
          </cell>
          <cell r="D131">
            <v>561</v>
          </cell>
          <cell r="E131">
            <v>2012211</v>
          </cell>
          <cell r="F131">
            <v>166797</v>
          </cell>
          <cell r="G131">
            <v>166797</v>
          </cell>
          <cell r="H131">
            <v>166797</v>
          </cell>
          <cell r="I131">
            <v>166797</v>
          </cell>
          <cell r="J131">
            <v>166797</v>
          </cell>
          <cell r="K131">
            <v>166797</v>
          </cell>
          <cell r="L131">
            <v>166797</v>
          </cell>
          <cell r="M131">
            <v>166797</v>
          </cell>
          <cell r="N131">
            <v>166797</v>
          </cell>
          <cell r="O131">
            <v>170346</v>
          </cell>
          <cell r="P131">
            <v>170346</v>
          </cell>
          <cell r="Q131">
            <v>170346</v>
          </cell>
        </row>
        <row r="132">
          <cell r="A132">
            <v>562000</v>
          </cell>
          <cell r="B132" t="str">
            <v>Station Expenses</v>
          </cell>
          <cell r="C132" t="str">
            <v>TO</v>
          </cell>
          <cell r="D132">
            <v>562</v>
          </cell>
          <cell r="E132">
            <v>103342</v>
          </cell>
          <cell r="F132">
            <v>8045</v>
          </cell>
          <cell r="G132">
            <v>7531</v>
          </cell>
          <cell r="H132">
            <v>7446</v>
          </cell>
          <cell r="I132">
            <v>7554</v>
          </cell>
          <cell r="J132">
            <v>9734</v>
          </cell>
          <cell r="K132">
            <v>7526</v>
          </cell>
          <cell r="L132">
            <v>7611</v>
          </cell>
          <cell r="M132">
            <v>7875</v>
          </cell>
          <cell r="N132">
            <v>8312</v>
          </cell>
          <cell r="O132">
            <v>10075</v>
          </cell>
          <cell r="P132">
            <v>10316</v>
          </cell>
          <cell r="Q132">
            <v>11317</v>
          </cell>
        </row>
        <row r="133">
          <cell r="A133">
            <v>563000</v>
          </cell>
          <cell r="B133" t="str">
            <v>Overhead Line Expenses-Trans</v>
          </cell>
          <cell r="C133" t="str">
            <v>TO</v>
          </cell>
          <cell r="D133">
            <v>563</v>
          </cell>
          <cell r="E133">
            <v>96892</v>
          </cell>
          <cell r="F133">
            <v>14742</v>
          </cell>
          <cell r="G133">
            <v>13518</v>
          </cell>
          <cell r="H133">
            <v>13336</v>
          </cell>
          <cell r="I133">
            <v>13568</v>
          </cell>
          <cell r="J133">
            <v>14397</v>
          </cell>
          <cell r="K133">
            <v>13508</v>
          </cell>
          <cell r="L133">
            <v>1882</v>
          </cell>
          <cell r="M133">
            <v>1938</v>
          </cell>
          <cell r="N133">
            <v>2030</v>
          </cell>
          <cell r="O133">
            <v>2552</v>
          </cell>
          <cell r="P133">
            <v>2429</v>
          </cell>
          <cell r="Q133">
            <v>2992</v>
          </cell>
        </row>
        <row r="134">
          <cell r="A134">
            <v>565000</v>
          </cell>
          <cell r="B134" t="str">
            <v>Transm of Elec By Others</v>
          </cell>
          <cell r="C134" t="str">
            <v>TO</v>
          </cell>
          <cell r="D134">
            <v>565</v>
          </cell>
          <cell r="E134">
            <v>19031837</v>
          </cell>
          <cell r="F134">
            <v>1333007</v>
          </cell>
          <cell r="G134">
            <v>1333007</v>
          </cell>
          <cell r="H134">
            <v>1633783</v>
          </cell>
          <cell r="I134">
            <v>1633783</v>
          </cell>
          <cell r="J134">
            <v>1633783</v>
          </cell>
          <cell r="K134">
            <v>1633783</v>
          </cell>
          <cell r="L134">
            <v>1633783</v>
          </cell>
          <cell r="M134">
            <v>1633783</v>
          </cell>
          <cell r="N134">
            <v>1633783</v>
          </cell>
          <cell r="O134">
            <v>1643114</v>
          </cell>
          <cell r="P134">
            <v>1643114</v>
          </cell>
          <cell r="Q134">
            <v>1643114</v>
          </cell>
        </row>
        <row r="135">
          <cell r="A135">
            <v>566000</v>
          </cell>
          <cell r="B135" t="str">
            <v>Misc Trans Exp-Other</v>
          </cell>
          <cell r="C135" t="str">
            <v>TO</v>
          </cell>
          <cell r="D135">
            <v>566</v>
          </cell>
          <cell r="E135">
            <v>338310</v>
          </cell>
          <cell r="F135">
            <v>48986</v>
          </cell>
          <cell r="G135">
            <v>17416</v>
          </cell>
          <cell r="H135">
            <v>17703</v>
          </cell>
          <cell r="I135">
            <v>49062</v>
          </cell>
          <cell r="J135">
            <v>17594</v>
          </cell>
          <cell r="K135">
            <v>17410</v>
          </cell>
          <cell r="L135">
            <v>50395</v>
          </cell>
          <cell r="M135">
            <v>17411</v>
          </cell>
          <cell r="N135">
            <v>17393</v>
          </cell>
          <cell r="O135">
            <v>17555</v>
          </cell>
          <cell r="P135">
            <v>49467</v>
          </cell>
          <cell r="Q135">
            <v>17918</v>
          </cell>
        </row>
        <row r="136">
          <cell r="A136">
            <v>566100</v>
          </cell>
          <cell r="B136" t="str">
            <v>Misc Trans-Trans Lines Related</v>
          </cell>
          <cell r="C136" t="str">
            <v>TO</v>
          </cell>
          <cell r="D136">
            <v>566</v>
          </cell>
          <cell r="E136">
            <v>5655</v>
          </cell>
          <cell r="F136">
            <v>470</v>
          </cell>
          <cell r="G136">
            <v>470</v>
          </cell>
          <cell r="H136">
            <v>470</v>
          </cell>
          <cell r="I136">
            <v>470</v>
          </cell>
          <cell r="J136">
            <v>470</v>
          </cell>
          <cell r="K136">
            <v>470</v>
          </cell>
          <cell r="L136">
            <v>470</v>
          </cell>
          <cell r="M136">
            <v>470</v>
          </cell>
          <cell r="N136">
            <v>470</v>
          </cell>
          <cell r="O136">
            <v>475</v>
          </cell>
          <cell r="P136">
            <v>475</v>
          </cell>
          <cell r="Q136">
            <v>475</v>
          </cell>
        </row>
        <row r="137">
          <cell r="A137">
            <v>567000</v>
          </cell>
          <cell r="B137" t="str">
            <v>Rents-Trans Oper</v>
          </cell>
          <cell r="C137" t="str">
            <v>TO</v>
          </cell>
          <cell r="D137">
            <v>567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569000</v>
          </cell>
          <cell r="B138" t="str">
            <v>Maint of Structures-Trans</v>
          </cell>
          <cell r="C138" t="str">
            <v>TM</v>
          </cell>
          <cell r="D138">
            <v>569</v>
          </cell>
          <cell r="E138">
            <v>38477</v>
          </cell>
          <cell r="F138">
            <v>2929</v>
          </cell>
          <cell r="G138">
            <v>2806</v>
          </cell>
          <cell r="H138">
            <v>2783</v>
          </cell>
          <cell r="I138">
            <v>2812</v>
          </cell>
          <cell r="J138">
            <v>3934</v>
          </cell>
          <cell r="K138">
            <v>2804</v>
          </cell>
          <cell r="L138">
            <v>2827</v>
          </cell>
          <cell r="M138">
            <v>2899</v>
          </cell>
          <cell r="N138">
            <v>3018</v>
          </cell>
          <cell r="O138">
            <v>3751</v>
          </cell>
          <cell r="P138">
            <v>3527</v>
          </cell>
          <cell r="Q138">
            <v>4387</v>
          </cell>
        </row>
        <row r="139">
          <cell r="A139">
            <v>569100</v>
          </cell>
          <cell r="B139" t="str">
            <v>Maint of Computer Hardware</v>
          </cell>
          <cell r="C139" t="str">
            <v>TM</v>
          </cell>
          <cell r="D139">
            <v>569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569200</v>
          </cell>
          <cell r="B140" t="str">
            <v>Maint of Computer Software</v>
          </cell>
          <cell r="C140" t="str">
            <v>TM</v>
          </cell>
          <cell r="D140">
            <v>569</v>
          </cell>
          <cell r="E140">
            <v>118529</v>
          </cell>
          <cell r="F140">
            <v>9904</v>
          </cell>
          <cell r="G140">
            <v>9912</v>
          </cell>
          <cell r="H140">
            <v>9904</v>
          </cell>
          <cell r="I140">
            <v>9916</v>
          </cell>
          <cell r="J140">
            <v>9904</v>
          </cell>
          <cell r="K140">
            <v>9904</v>
          </cell>
          <cell r="L140">
            <v>9904</v>
          </cell>
          <cell r="M140">
            <v>9904</v>
          </cell>
          <cell r="N140">
            <v>9906</v>
          </cell>
          <cell r="O140">
            <v>9673</v>
          </cell>
          <cell r="P140">
            <v>9680</v>
          </cell>
          <cell r="Q140">
            <v>10018</v>
          </cell>
        </row>
        <row r="141">
          <cell r="A141">
            <v>570100</v>
          </cell>
          <cell r="B141" t="str">
            <v>Maint  Stat Equip-Other- Trans</v>
          </cell>
          <cell r="C141" t="str">
            <v>TM</v>
          </cell>
          <cell r="D141">
            <v>570</v>
          </cell>
          <cell r="E141">
            <v>188847</v>
          </cell>
          <cell r="F141">
            <v>14294</v>
          </cell>
          <cell r="G141">
            <v>13647</v>
          </cell>
          <cell r="H141">
            <v>13531</v>
          </cell>
          <cell r="I141">
            <v>14283</v>
          </cell>
          <cell r="J141">
            <v>18775</v>
          </cell>
          <cell r="K141">
            <v>13672</v>
          </cell>
          <cell r="L141">
            <v>13791</v>
          </cell>
          <cell r="M141">
            <v>14160</v>
          </cell>
          <cell r="N141">
            <v>15400</v>
          </cell>
          <cell r="O141">
            <v>18838</v>
          </cell>
          <cell r="P141">
            <v>17352</v>
          </cell>
          <cell r="Q141">
            <v>21104</v>
          </cell>
        </row>
        <row r="142">
          <cell r="A142">
            <v>570200</v>
          </cell>
          <cell r="B142" t="str">
            <v>Main-Cir BrkrsTrnsf Mtrs-Trans</v>
          </cell>
          <cell r="C142" t="str">
            <v>TM</v>
          </cell>
          <cell r="D142">
            <v>570</v>
          </cell>
          <cell r="E142">
            <v>0</v>
          </cell>
        </row>
        <row r="143">
          <cell r="A143">
            <v>571000</v>
          </cell>
          <cell r="B143" t="str">
            <v>Maint of Overhead Lines-Trans</v>
          </cell>
          <cell r="C143" t="str">
            <v>TM</v>
          </cell>
          <cell r="D143">
            <v>571</v>
          </cell>
          <cell r="E143">
            <v>597908</v>
          </cell>
          <cell r="F143">
            <v>59211</v>
          </cell>
          <cell r="G143">
            <v>60379</v>
          </cell>
          <cell r="H143">
            <v>54852</v>
          </cell>
          <cell r="I143">
            <v>54878</v>
          </cell>
          <cell r="J143">
            <v>56163</v>
          </cell>
          <cell r="K143">
            <v>54600</v>
          </cell>
          <cell r="L143">
            <v>54775</v>
          </cell>
          <cell r="M143">
            <v>69607</v>
          </cell>
          <cell r="N143">
            <v>30013</v>
          </cell>
          <cell r="O143">
            <v>40755</v>
          </cell>
          <cell r="P143">
            <v>31336</v>
          </cell>
          <cell r="Q143">
            <v>31339</v>
          </cell>
        </row>
        <row r="144">
          <cell r="A144">
            <v>575700</v>
          </cell>
          <cell r="B144" t="str">
            <v>Market Faciliation-Mntr&amp;Comp</v>
          </cell>
          <cell r="C144" t="str">
            <v>RMO</v>
          </cell>
          <cell r="D144">
            <v>575</v>
          </cell>
          <cell r="E144">
            <v>1826852</v>
          </cell>
          <cell r="F144">
            <v>148188</v>
          </cell>
          <cell r="G144">
            <v>148188</v>
          </cell>
          <cell r="H144">
            <v>148188</v>
          </cell>
          <cell r="I144">
            <v>148188</v>
          </cell>
          <cell r="J144">
            <v>148188</v>
          </cell>
          <cell r="K144">
            <v>148188</v>
          </cell>
          <cell r="L144">
            <v>148188</v>
          </cell>
          <cell r="M144">
            <v>148188</v>
          </cell>
          <cell r="N144">
            <v>192338</v>
          </cell>
          <cell r="O144">
            <v>149670</v>
          </cell>
          <cell r="P144">
            <v>149670</v>
          </cell>
          <cell r="Q144">
            <v>149670</v>
          </cell>
        </row>
        <row r="145">
          <cell r="A145">
            <v>580000</v>
          </cell>
          <cell r="B145" t="str">
            <v>Supervsn and Engring-Dist Oper</v>
          </cell>
          <cell r="C145" t="str">
            <v>DO</v>
          </cell>
          <cell r="D145">
            <v>580</v>
          </cell>
          <cell r="E145">
            <v>588522</v>
          </cell>
          <cell r="F145">
            <v>48921</v>
          </cell>
          <cell r="G145">
            <v>48921</v>
          </cell>
          <cell r="H145">
            <v>48921</v>
          </cell>
          <cell r="I145">
            <v>48921</v>
          </cell>
          <cell r="J145">
            <v>48921</v>
          </cell>
          <cell r="K145">
            <v>48921</v>
          </cell>
          <cell r="L145">
            <v>48921</v>
          </cell>
          <cell r="M145">
            <v>48921</v>
          </cell>
          <cell r="N145">
            <v>48921</v>
          </cell>
          <cell r="O145">
            <v>49411</v>
          </cell>
          <cell r="P145">
            <v>49411</v>
          </cell>
          <cell r="Q145">
            <v>49411</v>
          </cell>
        </row>
        <row r="146">
          <cell r="A146">
            <v>581004</v>
          </cell>
          <cell r="B146" t="str">
            <v>Load Dispatch-Dist of Elec</v>
          </cell>
          <cell r="C146" t="str">
            <v>DO</v>
          </cell>
          <cell r="D146">
            <v>581</v>
          </cell>
          <cell r="E146">
            <v>578857</v>
          </cell>
          <cell r="F146">
            <v>52011</v>
          </cell>
          <cell r="G146">
            <v>47381</v>
          </cell>
          <cell r="H146">
            <v>46904</v>
          </cell>
          <cell r="I146">
            <v>52035</v>
          </cell>
          <cell r="J146">
            <v>45681</v>
          </cell>
          <cell r="K146">
            <v>46404</v>
          </cell>
          <cell r="L146">
            <v>51720</v>
          </cell>
          <cell r="M146">
            <v>46859</v>
          </cell>
          <cell r="N146">
            <v>46050</v>
          </cell>
          <cell r="O146">
            <v>51387</v>
          </cell>
          <cell r="P146">
            <v>45327</v>
          </cell>
          <cell r="Q146">
            <v>47098</v>
          </cell>
        </row>
        <row r="147">
          <cell r="A147">
            <v>582100</v>
          </cell>
          <cell r="B147" t="str">
            <v>Station Expenses-Other-Dist</v>
          </cell>
          <cell r="C147" t="str">
            <v>DO</v>
          </cell>
          <cell r="D147">
            <v>582</v>
          </cell>
          <cell r="E147">
            <v>85400</v>
          </cell>
          <cell r="F147">
            <v>6418</v>
          </cell>
          <cell r="G147">
            <v>6469</v>
          </cell>
          <cell r="H147">
            <v>6417</v>
          </cell>
          <cell r="I147">
            <v>6078</v>
          </cell>
          <cell r="J147">
            <v>8569</v>
          </cell>
          <cell r="K147">
            <v>6057</v>
          </cell>
          <cell r="L147">
            <v>6120</v>
          </cell>
          <cell r="M147">
            <v>6318</v>
          </cell>
          <cell r="N147">
            <v>6646</v>
          </cell>
          <cell r="O147">
            <v>8396</v>
          </cell>
          <cell r="P147">
            <v>8071</v>
          </cell>
          <cell r="Q147">
            <v>9841</v>
          </cell>
        </row>
        <row r="148">
          <cell r="A148">
            <v>583100</v>
          </cell>
          <cell r="B148" t="str">
            <v>Overhead Line Exps-Other-Dist</v>
          </cell>
          <cell r="C148" t="str">
            <v>DO</v>
          </cell>
          <cell r="D148">
            <v>583</v>
          </cell>
          <cell r="E148">
            <v>207091</v>
          </cell>
          <cell r="F148">
            <v>81574</v>
          </cell>
          <cell r="G148">
            <v>9963</v>
          </cell>
          <cell r="H148">
            <v>10247</v>
          </cell>
          <cell r="I148">
            <v>9795</v>
          </cell>
          <cell r="J148">
            <v>10245</v>
          </cell>
          <cell r="K148">
            <v>8786</v>
          </cell>
          <cell r="L148">
            <v>634</v>
          </cell>
          <cell r="M148">
            <v>617</v>
          </cell>
          <cell r="N148">
            <v>0</v>
          </cell>
          <cell r="O148">
            <v>0</v>
          </cell>
          <cell r="P148">
            <v>0</v>
          </cell>
          <cell r="Q148">
            <v>75230</v>
          </cell>
        </row>
        <row r="149">
          <cell r="A149">
            <v>583200</v>
          </cell>
          <cell r="B149" t="str">
            <v>Transf Set Rem Reset Test-Dist</v>
          </cell>
          <cell r="C149" t="str">
            <v>DO</v>
          </cell>
          <cell r="D149">
            <v>583</v>
          </cell>
          <cell r="E149">
            <v>103592</v>
          </cell>
          <cell r="F149">
            <v>8615</v>
          </cell>
          <cell r="G149">
            <v>8615</v>
          </cell>
          <cell r="H149">
            <v>8615</v>
          </cell>
          <cell r="I149">
            <v>8615</v>
          </cell>
          <cell r="J149">
            <v>8615</v>
          </cell>
          <cell r="K149">
            <v>8615</v>
          </cell>
          <cell r="L149">
            <v>8615</v>
          </cell>
          <cell r="M149">
            <v>8615</v>
          </cell>
          <cell r="N149">
            <v>8615</v>
          </cell>
          <cell r="O149">
            <v>8678</v>
          </cell>
          <cell r="P149">
            <v>8678</v>
          </cell>
          <cell r="Q149">
            <v>8701</v>
          </cell>
        </row>
        <row r="150">
          <cell r="A150">
            <v>584000</v>
          </cell>
          <cell r="B150" t="str">
            <v>Underground Line Expenses-Dist</v>
          </cell>
          <cell r="C150" t="str">
            <v>DO</v>
          </cell>
          <cell r="D150">
            <v>584</v>
          </cell>
          <cell r="E150">
            <v>977347</v>
          </cell>
          <cell r="F150">
            <v>85685</v>
          </cell>
          <cell r="G150">
            <v>78683</v>
          </cell>
          <cell r="H150">
            <v>80663</v>
          </cell>
          <cell r="I150">
            <v>75337</v>
          </cell>
          <cell r="J150">
            <v>79912</v>
          </cell>
          <cell r="K150">
            <v>70870</v>
          </cell>
          <cell r="L150">
            <v>72094</v>
          </cell>
          <cell r="M150">
            <v>115567</v>
          </cell>
          <cell r="N150">
            <v>94555</v>
          </cell>
          <cell r="O150">
            <v>72550</v>
          </cell>
          <cell r="P150">
            <v>73151</v>
          </cell>
          <cell r="Q150">
            <v>78280</v>
          </cell>
        </row>
        <row r="151">
          <cell r="A151">
            <v>586000</v>
          </cell>
          <cell r="B151" t="str">
            <v>Meter Expenses-Dist</v>
          </cell>
          <cell r="C151" t="str">
            <v>DO</v>
          </cell>
          <cell r="D151">
            <v>586</v>
          </cell>
          <cell r="E151">
            <v>1076097</v>
          </cell>
          <cell r="F151">
            <v>89451</v>
          </cell>
          <cell r="G151">
            <v>89451</v>
          </cell>
          <cell r="H151">
            <v>89451</v>
          </cell>
          <cell r="I151">
            <v>89451</v>
          </cell>
          <cell r="J151">
            <v>89451</v>
          </cell>
          <cell r="K151">
            <v>89451</v>
          </cell>
          <cell r="L151">
            <v>89451</v>
          </cell>
          <cell r="M151">
            <v>89451</v>
          </cell>
          <cell r="N151">
            <v>89451</v>
          </cell>
          <cell r="O151">
            <v>90346</v>
          </cell>
          <cell r="P151">
            <v>90346</v>
          </cell>
          <cell r="Q151">
            <v>90346</v>
          </cell>
        </row>
        <row r="152">
          <cell r="A152">
            <v>587000</v>
          </cell>
          <cell r="B152" t="str">
            <v>Cust Install Exp-Other Dist</v>
          </cell>
          <cell r="C152" t="str">
            <v>DO</v>
          </cell>
          <cell r="D152">
            <v>587</v>
          </cell>
          <cell r="E152">
            <v>1892935</v>
          </cell>
          <cell r="F152">
            <v>148756</v>
          </cell>
          <cell r="G152">
            <v>148123</v>
          </cell>
          <cell r="H152">
            <v>176621</v>
          </cell>
          <cell r="I152">
            <v>163782</v>
          </cell>
          <cell r="J152">
            <v>188972</v>
          </cell>
          <cell r="K152">
            <v>147176</v>
          </cell>
          <cell r="L152">
            <v>148579</v>
          </cell>
          <cell r="M152">
            <v>151888</v>
          </cell>
          <cell r="N152">
            <v>151421</v>
          </cell>
          <cell r="O152">
            <v>145096</v>
          </cell>
          <cell r="P152">
            <v>152225</v>
          </cell>
          <cell r="Q152">
            <v>170296</v>
          </cell>
        </row>
        <row r="153">
          <cell r="A153">
            <v>588100</v>
          </cell>
          <cell r="B153" t="str">
            <v>Misc Distribution Exp-Other</v>
          </cell>
          <cell r="C153" t="str">
            <v>DO</v>
          </cell>
          <cell r="D153">
            <v>588</v>
          </cell>
          <cell r="E153">
            <v>2160541</v>
          </cell>
          <cell r="F153">
            <v>268019</v>
          </cell>
          <cell r="G153">
            <v>128731</v>
          </cell>
          <cell r="H153">
            <v>124506</v>
          </cell>
          <cell r="I153">
            <v>92371</v>
          </cell>
          <cell r="J153">
            <v>128766</v>
          </cell>
          <cell r="K153">
            <v>68040</v>
          </cell>
          <cell r="L153">
            <v>62876</v>
          </cell>
          <cell r="M153">
            <v>99524</v>
          </cell>
          <cell r="N153">
            <v>111369</v>
          </cell>
          <cell r="O153">
            <v>559950</v>
          </cell>
          <cell r="P153">
            <v>296091</v>
          </cell>
          <cell r="Q153">
            <v>220298</v>
          </cell>
        </row>
        <row r="154">
          <cell r="A154">
            <v>588300</v>
          </cell>
          <cell r="B154" t="str">
            <v>Load Mang-Gen and Control-Dist</v>
          </cell>
          <cell r="C154" t="str">
            <v>DO</v>
          </cell>
          <cell r="D154">
            <v>588</v>
          </cell>
          <cell r="E154">
            <v>67185</v>
          </cell>
          <cell r="F154">
            <v>0</v>
          </cell>
          <cell r="G154">
            <v>0</v>
          </cell>
          <cell r="H154">
            <v>17076</v>
          </cell>
          <cell r="I154">
            <v>0</v>
          </cell>
          <cell r="J154">
            <v>0</v>
          </cell>
          <cell r="K154">
            <v>16637</v>
          </cell>
          <cell r="L154">
            <v>0</v>
          </cell>
          <cell r="M154">
            <v>0</v>
          </cell>
          <cell r="N154">
            <v>16281</v>
          </cell>
          <cell r="O154">
            <v>0</v>
          </cell>
          <cell r="P154">
            <v>0</v>
          </cell>
          <cell r="Q154">
            <v>17191</v>
          </cell>
        </row>
        <row r="155">
          <cell r="A155">
            <v>589000</v>
          </cell>
          <cell r="B155" t="str">
            <v>Rents-Dist Oper</v>
          </cell>
          <cell r="C155" t="str">
            <v>DO</v>
          </cell>
          <cell r="D155">
            <v>589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590000</v>
          </cell>
          <cell r="B156" t="str">
            <v>Supervsn and Engrng-Dist Maint</v>
          </cell>
          <cell r="C156" t="str">
            <v>DM</v>
          </cell>
          <cell r="D156">
            <v>590</v>
          </cell>
          <cell r="E156">
            <v>134321</v>
          </cell>
          <cell r="F156">
            <v>11081</v>
          </cell>
          <cell r="G156">
            <v>10966</v>
          </cell>
          <cell r="H156">
            <v>11253</v>
          </cell>
          <cell r="I156">
            <v>10797</v>
          </cell>
          <cell r="J156">
            <v>11878</v>
          </cell>
          <cell r="K156">
            <v>10978</v>
          </cell>
          <cell r="L156">
            <v>11219</v>
          </cell>
          <cell r="M156">
            <v>10946</v>
          </cell>
          <cell r="N156">
            <v>10755</v>
          </cell>
          <cell r="O156">
            <v>11579</v>
          </cell>
          <cell r="P156">
            <v>10945</v>
          </cell>
          <cell r="Q156">
            <v>11924</v>
          </cell>
        </row>
        <row r="157">
          <cell r="A157">
            <v>591000</v>
          </cell>
          <cell r="B157" t="str">
            <v>Maintenance of Structures-Dist</v>
          </cell>
          <cell r="C157" t="str">
            <v>DM</v>
          </cell>
          <cell r="D157">
            <v>591</v>
          </cell>
          <cell r="E157">
            <v>11471</v>
          </cell>
          <cell r="F157">
            <v>871</v>
          </cell>
          <cell r="G157">
            <v>823</v>
          </cell>
          <cell r="H157">
            <v>815</v>
          </cell>
          <cell r="I157">
            <v>826</v>
          </cell>
          <cell r="J157">
            <v>1164</v>
          </cell>
          <cell r="K157">
            <v>823</v>
          </cell>
          <cell r="L157">
            <v>831</v>
          </cell>
          <cell r="M157">
            <v>858</v>
          </cell>
          <cell r="N157">
            <v>901</v>
          </cell>
          <cell r="O157">
            <v>1137</v>
          </cell>
          <cell r="P157">
            <v>1090</v>
          </cell>
          <cell r="Q157">
            <v>1332</v>
          </cell>
        </row>
        <row r="158">
          <cell r="A158">
            <v>592100</v>
          </cell>
          <cell r="B158" t="str">
            <v>Maint Station Equip-Other-Dist</v>
          </cell>
          <cell r="C158" t="str">
            <v>DM</v>
          </cell>
          <cell r="D158">
            <v>592</v>
          </cell>
          <cell r="E158">
            <v>524253</v>
          </cell>
          <cell r="F158">
            <v>39707</v>
          </cell>
          <cell r="G158">
            <v>37772</v>
          </cell>
          <cell r="H158">
            <v>37419</v>
          </cell>
          <cell r="I158">
            <v>38421</v>
          </cell>
          <cell r="J158">
            <v>54233</v>
          </cell>
          <cell r="K158">
            <v>37751</v>
          </cell>
          <cell r="L158">
            <v>38102</v>
          </cell>
          <cell r="M158">
            <v>39202</v>
          </cell>
          <cell r="N158">
            <v>40966</v>
          </cell>
          <cell r="O158">
            <v>51476</v>
          </cell>
          <cell r="P158">
            <v>48852</v>
          </cell>
          <cell r="Q158">
            <v>60352</v>
          </cell>
        </row>
        <row r="159">
          <cell r="A159">
            <v>592200</v>
          </cell>
          <cell r="B159" t="str">
            <v>Cir BrkrsTrnsf Mters Rely-Dist</v>
          </cell>
          <cell r="C159" t="str">
            <v>DM</v>
          </cell>
          <cell r="D159">
            <v>592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593000</v>
          </cell>
          <cell r="B160" t="str">
            <v>Maint Overhd Lines-Other-Dist</v>
          </cell>
          <cell r="C160" t="str">
            <v>DM</v>
          </cell>
          <cell r="D160">
            <v>593</v>
          </cell>
          <cell r="E160">
            <v>4829100</v>
          </cell>
          <cell r="F160">
            <v>390687</v>
          </cell>
          <cell r="G160">
            <v>404999</v>
          </cell>
          <cell r="H160">
            <v>542528</v>
          </cell>
          <cell r="I160">
            <v>549759</v>
          </cell>
          <cell r="J160">
            <v>538981</v>
          </cell>
          <cell r="K160">
            <v>437343</v>
          </cell>
          <cell r="L160">
            <v>432304</v>
          </cell>
          <cell r="M160">
            <v>292615</v>
          </cell>
          <cell r="N160">
            <v>227939</v>
          </cell>
          <cell r="O160">
            <v>404004</v>
          </cell>
          <cell r="P160">
            <v>387491</v>
          </cell>
          <cell r="Q160">
            <v>220450</v>
          </cell>
        </row>
        <row r="161">
          <cell r="A161">
            <v>593100</v>
          </cell>
          <cell r="B161" t="str">
            <v>Right-of-Way Maintenance-Dist</v>
          </cell>
          <cell r="C161" t="str">
            <v>DM</v>
          </cell>
          <cell r="D161">
            <v>593</v>
          </cell>
          <cell r="E161">
            <v>4570400</v>
          </cell>
          <cell r="F161">
            <v>402194</v>
          </cell>
          <cell r="G161">
            <v>404847</v>
          </cell>
          <cell r="H161">
            <v>526173</v>
          </cell>
          <cell r="I161">
            <v>412911</v>
          </cell>
          <cell r="J161">
            <v>412911</v>
          </cell>
          <cell r="K161">
            <v>542911</v>
          </cell>
          <cell r="L161">
            <v>269293</v>
          </cell>
          <cell r="M161">
            <v>267967</v>
          </cell>
          <cell r="N161">
            <v>387964</v>
          </cell>
          <cell r="O161">
            <v>270643</v>
          </cell>
          <cell r="P161">
            <v>270643</v>
          </cell>
          <cell r="Q161">
            <v>401943</v>
          </cell>
        </row>
        <row r="162">
          <cell r="A162">
            <v>594000</v>
          </cell>
          <cell r="B162" t="str">
            <v>Maint-Underground Lines-Dist</v>
          </cell>
          <cell r="C162" t="str">
            <v>DM</v>
          </cell>
          <cell r="D162">
            <v>594</v>
          </cell>
          <cell r="E162">
            <v>86942</v>
          </cell>
          <cell r="F162">
            <v>9484</v>
          </cell>
          <cell r="G162">
            <v>9515</v>
          </cell>
          <cell r="H162">
            <v>10566</v>
          </cell>
          <cell r="I162">
            <v>2269</v>
          </cell>
          <cell r="J162">
            <v>4374</v>
          </cell>
          <cell r="K162">
            <v>4614</v>
          </cell>
          <cell r="L162">
            <v>2960</v>
          </cell>
          <cell r="M162">
            <v>2262</v>
          </cell>
          <cell r="N162">
            <v>22179</v>
          </cell>
          <cell r="O162">
            <v>4090</v>
          </cell>
          <cell r="P162">
            <v>3963</v>
          </cell>
          <cell r="Q162">
            <v>10666</v>
          </cell>
        </row>
        <row r="163">
          <cell r="A163">
            <v>595100</v>
          </cell>
          <cell r="B163" t="str">
            <v>Maint Line Transfrs-Other-Dist</v>
          </cell>
          <cell r="C163" t="str">
            <v>DM</v>
          </cell>
          <cell r="D163">
            <v>595</v>
          </cell>
          <cell r="E163">
            <v>359568</v>
          </cell>
          <cell r="F163">
            <v>29829</v>
          </cell>
          <cell r="G163">
            <v>29437</v>
          </cell>
          <cell r="H163">
            <v>30412</v>
          </cell>
          <cell r="I163">
            <v>28861</v>
          </cell>
          <cell r="J163">
            <v>30406</v>
          </cell>
          <cell r="K163">
            <v>29476</v>
          </cell>
          <cell r="L163">
            <v>30299</v>
          </cell>
          <cell r="M163">
            <v>29368</v>
          </cell>
          <cell r="N163">
            <v>28718</v>
          </cell>
          <cell r="O163">
            <v>31639</v>
          </cell>
          <cell r="P163">
            <v>30525</v>
          </cell>
          <cell r="Q163">
            <v>30598</v>
          </cell>
        </row>
        <row r="164">
          <cell r="A164">
            <v>596000</v>
          </cell>
          <cell r="B164" t="str">
            <v>Maint-StreetLightng/Signl-Dist</v>
          </cell>
          <cell r="C164" t="str">
            <v>DM</v>
          </cell>
          <cell r="D164">
            <v>596</v>
          </cell>
          <cell r="E164">
            <v>430143</v>
          </cell>
          <cell r="F164">
            <v>36634</v>
          </cell>
          <cell r="G164">
            <v>39470</v>
          </cell>
          <cell r="H164">
            <v>36338</v>
          </cell>
          <cell r="I164">
            <v>38741</v>
          </cell>
          <cell r="J164">
            <v>30803</v>
          </cell>
          <cell r="K164">
            <v>32503</v>
          </cell>
          <cell r="L164">
            <v>37113</v>
          </cell>
          <cell r="M164">
            <v>39387</v>
          </cell>
          <cell r="N164">
            <v>32607</v>
          </cell>
          <cell r="O164">
            <v>36430</v>
          </cell>
          <cell r="P164">
            <v>35424</v>
          </cell>
          <cell r="Q164">
            <v>34693</v>
          </cell>
        </row>
        <row r="165">
          <cell r="A165">
            <v>597000</v>
          </cell>
          <cell r="B165" t="str">
            <v>Maintenance of Meters-Dist</v>
          </cell>
          <cell r="C165" t="str">
            <v>DM</v>
          </cell>
          <cell r="D165">
            <v>597</v>
          </cell>
          <cell r="E165">
            <v>0</v>
          </cell>
        </row>
        <row r="166">
          <cell r="A166">
            <v>901000</v>
          </cell>
          <cell r="B166" t="str">
            <v>Supervision-Cust Accts</v>
          </cell>
          <cell r="C166" t="str">
            <v>CO</v>
          </cell>
          <cell r="D166">
            <v>901</v>
          </cell>
          <cell r="E166">
            <v>0</v>
          </cell>
        </row>
        <row r="167">
          <cell r="A167">
            <v>902000</v>
          </cell>
          <cell r="B167" t="str">
            <v>Meter Reading Expense</v>
          </cell>
          <cell r="C167" t="str">
            <v>CO</v>
          </cell>
          <cell r="D167">
            <v>902</v>
          </cell>
          <cell r="E167">
            <v>0</v>
          </cell>
        </row>
        <row r="168">
          <cell r="A168">
            <v>903000</v>
          </cell>
          <cell r="B168" t="str">
            <v>Cust Records &amp; Collection Exp</v>
          </cell>
          <cell r="C168" t="str">
            <v>CO</v>
          </cell>
          <cell r="D168">
            <v>903</v>
          </cell>
          <cell r="E168">
            <v>1629177</v>
          </cell>
          <cell r="F168">
            <v>116421</v>
          </cell>
          <cell r="G168">
            <v>144361</v>
          </cell>
          <cell r="H168">
            <v>148356</v>
          </cell>
          <cell r="I168">
            <v>115901</v>
          </cell>
          <cell r="J168">
            <v>105229</v>
          </cell>
          <cell r="K168">
            <v>118407</v>
          </cell>
          <cell r="L168">
            <v>120056</v>
          </cell>
          <cell r="M168">
            <v>170926</v>
          </cell>
          <cell r="N168">
            <v>117933</v>
          </cell>
          <cell r="O168">
            <v>226796</v>
          </cell>
          <cell r="P168">
            <v>124880</v>
          </cell>
          <cell r="Q168">
            <v>119911</v>
          </cell>
        </row>
        <row r="169">
          <cell r="A169">
            <v>903100</v>
          </cell>
          <cell r="B169" t="str">
            <v>Cust Contracts &amp; Orders-Local</v>
          </cell>
          <cell r="C169" t="str">
            <v>CO</v>
          </cell>
          <cell r="D169">
            <v>903</v>
          </cell>
          <cell r="E169">
            <v>2413918</v>
          </cell>
          <cell r="F169">
            <v>194845</v>
          </cell>
          <cell r="G169">
            <v>195494</v>
          </cell>
          <cell r="H169">
            <v>195590</v>
          </cell>
          <cell r="I169">
            <v>195886</v>
          </cell>
          <cell r="J169">
            <v>195660</v>
          </cell>
          <cell r="K169">
            <v>195148</v>
          </cell>
          <cell r="L169">
            <v>195220</v>
          </cell>
          <cell r="M169">
            <v>194602</v>
          </cell>
          <cell r="N169">
            <v>196041</v>
          </cell>
          <cell r="O169">
            <v>260757</v>
          </cell>
          <cell r="P169">
            <v>196881</v>
          </cell>
          <cell r="Q169">
            <v>197794</v>
          </cell>
        </row>
        <row r="170">
          <cell r="A170">
            <v>903200</v>
          </cell>
          <cell r="B170" t="str">
            <v>Cust Billing &amp; Acct</v>
          </cell>
          <cell r="C170" t="str">
            <v>CO</v>
          </cell>
          <cell r="D170">
            <v>903</v>
          </cell>
          <cell r="E170">
            <v>649608</v>
          </cell>
          <cell r="F170">
            <v>46871</v>
          </cell>
          <cell r="G170">
            <v>47775</v>
          </cell>
          <cell r="H170">
            <v>47873</v>
          </cell>
          <cell r="I170">
            <v>54255</v>
          </cell>
          <cell r="J170">
            <v>47967</v>
          </cell>
          <cell r="K170">
            <v>47167</v>
          </cell>
          <cell r="L170">
            <v>48114</v>
          </cell>
          <cell r="M170">
            <v>46754</v>
          </cell>
          <cell r="N170">
            <v>54495</v>
          </cell>
          <cell r="O170">
            <v>114370</v>
          </cell>
          <cell r="P170">
            <v>46567</v>
          </cell>
          <cell r="Q170">
            <v>47400</v>
          </cell>
        </row>
        <row r="171">
          <cell r="A171">
            <v>903250</v>
          </cell>
          <cell r="B171" t="str">
            <v>Cust Billing - Common</v>
          </cell>
          <cell r="C171" t="str">
            <v>CO</v>
          </cell>
          <cell r="D171">
            <v>903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>
            <v>903300</v>
          </cell>
          <cell r="B172" t="str">
            <v>Cust Collecting-Local</v>
          </cell>
          <cell r="C172" t="str">
            <v>CO</v>
          </cell>
          <cell r="D172">
            <v>903</v>
          </cell>
          <cell r="E172">
            <v>359091</v>
          </cell>
          <cell r="F172">
            <v>25833</v>
          </cell>
          <cell r="G172">
            <v>26563</v>
          </cell>
          <cell r="H172">
            <v>25459</v>
          </cell>
          <cell r="I172">
            <v>27914</v>
          </cell>
          <cell r="J172">
            <v>25577</v>
          </cell>
          <cell r="K172">
            <v>25269</v>
          </cell>
          <cell r="L172">
            <v>26036</v>
          </cell>
          <cell r="M172">
            <v>24860</v>
          </cell>
          <cell r="N172">
            <v>27181</v>
          </cell>
          <cell r="O172">
            <v>74457</v>
          </cell>
          <cell r="P172">
            <v>24509</v>
          </cell>
          <cell r="Q172">
            <v>25433</v>
          </cell>
        </row>
        <row r="173">
          <cell r="A173">
            <v>903400</v>
          </cell>
          <cell r="B173" t="str">
            <v>Cust Receiv &amp; Collect Exp-Edp</v>
          </cell>
          <cell r="C173" t="str">
            <v>CO</v>
          </cell>
          <cell r="D173">
            <v>903</v>
          </cell>
          <cell r="E173">
            <v>70553</v>
          </cell>
          <cell r="F173">
            <v>5752</v>
          </cell>
          <cell r="G173">
            <v>5537</v>
          </cell>
          <cell r="H173">
            <v>6373</v>
          </cell>
          <cell r="I173">
            <v>5587</v>
          </cell>
          <cell r="J173">
            <v>5613</v>
          </cell>
          <cell r="K173">
            <v>6449</v>
          </cell>
          <cell r="L173">
            <v>5663</v>
          </cell>
          <cell r="M173">
            <v>5689</v>
          </cell>
          <cell r="N173">
            <v>6525</v>
          </cell>
          <cell r="O173">
            <v>5490</v>
          </cell>
          <cell r="P173">
            <v>5515</v>
          </cell>
          <cell r="Q173">
            <v>6360</v>
          </cell>
        </row>
        <row r="174">
          <cell r="A174">
            <v>903750</v>
          </cell>
          <cell r="B174" t="str">
            <v>Common - Operating-Cust Accts</v>
          </cell>
          <cell r="C174" t="str">
            <v>CO</v>
          </cell>
          <cell r="D174">
            <v>903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>
            <v>903891</v>
          </cell>
          <cell r="B175" t="str">
            <v>IC Collection Agent Revenue</v>
          </cell>
          <cell r="C175" t="str">
            <v>CO</v>
          </cell>
          <cell r="D175">
            <v>903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904001</v>
          </cell>
          <cell r="B176" t="str">
            <v>BAD DEBT EXPENSE</v>
          </cell>
          <cell r="C176" t="str">
            <v>CO</v>
          </cell>
          <cell r="D176">
            <v>904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904003</v>
          </cell>
          <cell r="B177" t="str">
            <v>Cust Acctg-Loss On Sale-A/R</v>
          </cell>
          <cell r="C177" t="str">
            <v>CO</v>
          </cell>
          <cell r="D177">
            <v>904</v>
          </cell>
          <cell r="E177">
            <v>1554931</v>
          </cell>
          <cell r="F177">
            <v>83263</v>
          </cell>
          <cell r="G177">
            <v>90521</v>
          </cell>
          <cell r="H177">
            <v>136607</v>
          </cell>
          <cell r="I177">
            <v>186831</v>
          </cell>
          <cell r="J177">
            <v>191778</v>
          </cell>
          <cell r="K177">
            <v>143653</v>
          </cell>
          <cell r="L177">
            <v>160682</v>
          </cell>
          <cell r="M177">
            <v>173745</v>
          </cell>
          <cell r="N177">
            <v>150735</v>
          </cell>
          <cell r="O177">
            <v>121073</v>
          </cell>
          <cell r="P177">
            <v>57614</v>
          </cell>
          <cell r="Q177">
            <v>58429</v>
          </cell>
        </row>
        <row r="178">
          <cell r="A178">
            <v>904891</v>
          </cell>
          <cell r="B178" t="str">
            <v>IC Loss on Sale of AR VIE</v>
          </cell>
          <cell r="C178" t="str">
            <v>CO</v>
          </cell>
          <cell r="D178">
            <v>904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905000</v>
          </cell>
          <cell r="B179" t="str">
            <v>Misc Customer Accts Expenses</v>
          </cell>
          <cell r="C179" t="str">
            <v>CO</v>
          </cell>
          <cell r="D179">
            <v>905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908000</v>
          </cell>
          <cell r="B180" t="str">
            <v>Cust Asst Exp-Conservation Pro</v>
          </cell>
          <cell r="C180" t="str">
            <v>CSI</v>
          </cell>
          <cell r="D180">
            <v>908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909650</v>
          </cell>
          <cell r="B181" t="str">
            <v>Misc Advertising Expenses</v>
          </cell>
          <cell r="C181" t="str">
            <v>CSI</v>
          </cell>
          <cell r="D181">
            <v>909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910000</v>
          </cell>
          <cell r="B182" t="str">
            <v>Misc Cust Serv/Inform Exp</v>
          </cell>
          <cell r="C182" t="str">
            <v>CSI</v>
          </cell>
          <cell r="D182">
            <v>910</v>
          </cell>
          <cell r="E182">
            <v>350695</v>
          </cell>
          <cell r="F182">
            <v>24283</v>
          </cell>
          <cell r="G182">
            <v>27299</v>
          </cell>
          <cell r="H182">
            <v>26234</v>
          </cell>
          <cell r="I182">
            <v>25778</v>
          </cell>
          <cell r="J182">
            <v>24586</v>
          </cell>
          <cell r="K182">
            <v>26594</v>
          </cell>
          <cell r="L182">
            <v>24641</v>
          </cell>
          <cell r="M182">
            <v>23644</v>
          </cell>
          <cell r="N182">
            <v>36566</v>
          </cell>
          <cell r="O182">
            <v>59713</v>
          </cell>
          <cell r="P182">
            <v>25229</v>
          </cell>
          <cell r="Q182">
            <v>26128</v>
          </cell>
        </row>
        <row r="183">
          <cell r="A183">
            <v>910100</v>
          </cell>
          <cell r="B183" t="str">
            <v>Exp-Rs Reg Prod/Svces-CstAccts</v>
          </cell>
          <cell r="C183" t="str">
            <v>CSI</v>
          </cell>
          <cell r="D183">
            <v>910</v>
          </cell>
          <cell r="E183">
            <v>255608</v>
          </cell>
          <cell r="F183">
            <v>25975</v>
          </cell>
          <cell r="G183">
            <v>16535</v>
          </cell>
          <cell r="H183">
            <v>16534</v>
          </cell>
          <cell r="I183">
            <v>25976</v>
          </cell>
          <cell r="J183">
            <v>16540</v>
          </cell>
          <cell r="K183">
            <v>16535</v>
          </cell>
          <cell r="L183">
            <v>25977</v>
          </cell>
          <cell r="M183">
            <v>16535</v>
          </cell>
          <cell r="N183">
            <v>16536</v>
          </cell>
          <cell r="O183">
            <v>22046</v>
          </cell>
          <cell r="P183">
            <v>33823</v>
          </cell>
          <cell r="Q183">
            <v>22596</v>
          </cell>
        </row>
        <row r="184">
          <cell r="A184">
            <v>912000</v>
          </cell>
          <cell r="B184" t="str">
            <v>Demonstrating &amp; Selling Exp</v>
          </cell>
          <cell r="C184" t="str">
            <v>SE</v>
          </cell>
          <cell r="D184">
            <v>912</v>
          </cell>
          <cell r="E184">
            <v>1524433</v>
          </cell>
          <cell r="F184">
            <v>126706</v>
          </cell>
          <cell r="G184">
            <v>126732</v>
          </cell>
          <cell r="H184">
            <v>128945</v>
          </cell>
          <cell r="I184">
            <v>126926</v>
          </cell>
          <cell r="J184">
            <v>128170</v>
          </cell>
          <cell r="K184">
            <v>127560</v>
          </cell>
          <cell r="L184">
            <v>127575</v>
          </cell>
          <cell r="M184">
            <v>128861</v>
          </cell>
          <cell r="N184">
            <v>128876</v>
          </cell>
          <cell r="O184">
            <v>124767</v>
          </cell>
          <cell r="P184">
            <v>122099</v>
          </cell>
          <cell r="Q184">
            <v>127216</v>
          </cell>
        </row>
        <row r="185">
          <cell r="A185">
            <v>913001</v>
          </cell>
          <cell r="B185" t="str">
            <v>Advertising Expense</v>
          </cell>
          <cell r="C185" t="str">
            <v>SE</v>
          </cell>
          <cell r="D185">
            <v>913</v>
          </cell>
          <cell r="E185">
            <v>23712</v>
          </cell>
          <cell r="F185">
            <v>1973</v>
          </cell>
          <cell r="G185">
            <v>1973</v>
          </cell>
          <cell r="H185">
            <v>1973</v>
          </cell>
          <cell r="I185">
            <v>1973</v>
          </cell>
          <cell r="J185">
            <v>1973</v>
          </cell>
          <cell r="K185">
            <v>1973</v>
          </cell>
          <cell r="L185">
            <v>1973</v>
          </cell>
          <cell r="M185">
            <v>1973</v>
          </cell>
          <cell r="N185">
            <v>1973</v>
          </cell>
          <cell r="O185">
            <v>1981</v>
          </cell>
          <cell r="P185">
            <v>1981</v>
          </cell>
          <cell r="Q185">
            <v>1993</v>
          </cell>
        </row>
        <row r="186">
          <cell r="A186">
            <v>920000</v>
          </cell>
          <cell r="B186" t="str">
            <v>A &amp; G Salaries</v>
          </cell>
          <cell r="C186" t="str">
            <v>AGO</v>
          </cell>
          <cell r="D186">
            <v>920</v>
          </cell>
          <cell r="E186">
            <v>4957559</v>
          </cell>
          <cell r="F186">
            <v>472956</v>
          </cell>
          <cell r="G186">
            <v>464600</v>
          </cell>
          <cell r="H186">
            <v>669446</v>
          </cell>
          <cell r="I186">
            <v>481410</v>
          </cell>
          <cell r="J186">
            <v>506502</v>
          </cell>
          <cell r="K186">
            <v>287600</v>
          </cell>
          <cell r="L186">
            <v>464451</v>
          </cell>
          <cell r="M186">
            <v>435663</v>
          </cell>
          <cell r="N186">
            <v>301188</v>
          </cell>
          <cell r="O186">
            <v>288039</v>
          </cell>
          <cell r="P186">
            <v>401867</v>
          </cell>
          <cell r="Q186">
            <v>183837</v>
          </cell>
        </row>
        <row r="187">
          <cell r="A187">
            <v>920300</v>
          </cell>
          <cell r="B187" t="str">
            <v>Project Development Labor</v>
          </cell>
          <cell r="C187" t="str">
            <v>AGO</v>
          </cell>
          <cell r="D187">
            <v>920</v>
          </cell>
          <cell r="E187">
            <v>3501</v>
          </cell>
          <cell r="F187">
            <v>291</v>
          </cell>
          <cell r="G187">
            <v>291</v>
          </cell>
          <cell r="H187">
            <v>291</v>
          </cell>
          <cell r="I187">
            <v>291</v>
          </cell>
          <cell r="J187">
            <v>291</v>
          </cell>
          <cell r="K187">
            <v>291</v>
          </cell>
          <cell r="L187">
            <v>291</v>
          </cell>
          <cell r="M187">
            <v>291</v>
          </cell>
          <cell r="N187">
            <v>291</v>
          </cell>
          <cell r="O187">
            <v>294</v>
          </cell>
          <cell r="P187">
            <v>294</v>
          </cell>
          <cell r="Q187">
            <v>294</v>
          </cell>
        </row>
        <row r="188">
          <cell r="A188">
            <v>921100</v>
          </cell>
          <cell r="B188" t="str">
            <v>Employee Expenses</v>
          </cell>
          <cell r="C188" t="str">
            <v>AGO</v>
          </cell>
          <cell r="D188">
            <v>921</v>
          </cell>
          <cell r="E188">
            <v>257314</v>
          </cell>
          <cell r="F188">
            <v>21056</v>
          </cell>
          <cell r="G188">
            <v>20690</v>
          </cell>
          <cell r="H188">
            <v>21920</v>
          </cell>
          <cell r="I188">
            <v>21152</v>
          </cell>
          <cell r="J188">
            <v>21001</v>
          </cell>
          <cell r="K188">
            <v>22724</v>
          </cell>
          <cell r="L188">
            <v>21547</v>
          </cell>
          <cell r="M188">
            <v>21717</v>
          </cell>
          <cell r="N188">
            <v>22684</v>
          </cell>
          <cell r="O188">
            <v>20437</v>
          </cell>
          <cell r="P188">
            <v>20891</v>
          </cell>
          <cell r="Q188">
            <v>21495</v>
          </cell>
        </row>
        <row r="189">
          <cell r="A189">
            <v>921101</v>
          </cell>
          <cell r="B189" t="str">
            <v>Employee Exp - NC</v>
          </cell>
          <cell r="C189" t="str">
            <v>AGO</v>
          </cell>
          <cell r="D189">
            <v>921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921110</v>
          </cell>
          <cell r="B190" t="str">
            <v>Relocation Expenses</v>
          </cell>
          <cell r="C190" t="str">
            <v>AGO</v>
          </cell>
          <cell r="D190">
            <v>921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921200</v>
          </cell>
          <cell r="B191" t="str">
            <v>Office Expenses</v>
          </cell>
          <cell r="C191" t="str">
            <v>AGO</v>
          </cell>
          <cell r="D191">
            <v>921</v>
          </cell>
          <cell r="E191">
            <v>807739</v>
          </cell>
          <cell r="F191">
            <v>62705</v>
          </cell>
          <cell r="G191">
            <v>60107</v>
          </cell>
          <cell r="H191">
            <v>81539</v>
          </cell>
          <cell r="I191">
            <v>59745</v>
          </cell>
          <cell r="J191">
            <v>58887</v>
          </cell>
          <cell r="K191">
            <v>80121</v>
          </cell>
          <cell r="L191">
            <v>60777</v>
          </cell>
          <cell r="M191">
            <v>60507</v>
          </cell>
          <cell r="N191">
            <v>83900</v>
          </cell>
          <cell r="O191">
            <v>57689</v>
          </cell>
          <cell r="P191">
            <v>49152</v>
          </cell>
          <cell r="Q191">
            <v>92610</v>
          </cell>
        </row>
        <row r="192">
          <cell r="A192">
            <v>921300</v>
          </cell>
          <cell r="B192" t="str">
            <v>Telephone And Telegraph Exp</v>
          </cell>
          <cell r="C192" t="str">
            <v>AGO</v>
          </cell>
          <cell r="D192">
            <v>921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921400</v>
          </cell>
          <cell r="B193" t="str">
            <v>Computer Services Expenses</v>
          </cell>
          <cell r="C193" t="str">
            <v>AGO</v>
          </cell>
          <cell r="D193">
            <v>921</v>
          </cell>
          <cell r="E193">
            <v>102239</v>
          </cell>
          <cell r="F193">
            <v>6745</v>
          </cell>
          <cell r="G193">
            <v>6403</v>
          </cell>
          <cell r="H193">
            <v>9426</v>
          </cell>
          <cell r="I193">
            <v>6202</v>
          </cell>
          <cell r="J193">
            <v>7336</v>
          </cell>
          <cell r="K193">
            <v>6155</v>
          </cell>
          <cell r="L193">
            <v>10328</v>
          </cell>
          <cell r="M193">
            <v>6603</v>
          </cell>
          <cell r="N193">
            <v>14257</v>
          </cell>
          <cell r="O193">
            <v>10545</v>
          </cell>
          <cell r="P193">
            <v>7641</v>
          </cell>
          <cell r="Q193">
            <v>10598</v>
          </cell>
        </row>
        <row r="194">
          <cell r="A194">
            <v>921540</v>
          </cell>
          <cell r="B194" t="str">
            <v>Computer Rent (Go Only)</v>
          </cell>
          <cell r="C194" t="str">
            <v>AGO</v>
          </cell>
          <cell r="D194">
            <v>921</v>
          </cell>
          <cell r="E194">
            <v>5361</v>
          </cell>
          <cell r="F194">
            <v>296</v>
          </cell>
          <cell r="G194">
            <v>296</v>
          </cell>
          <cell r="H194">
            <v>2088</v>
          </cell>
          <cell r="I194">
            <v>296</v>
          </cell>
          <cell r="J194">
            <v>297</v>
          </cell>
          <cell r="K194">
            <v>298</v>
          </cell>
          <cell r="L194">
            <v>296</v>
          </cell>
          <cell r="M194">
            <v>296</v>
          </cell>
          <cell r="N194">
            <v>301</v>
          </cell>
          <cell r="O194">
            <v>299</v>
          </cell>
          <cell r="P194">
            <v>299</v>
          </cell>
          <cell r="Q194">
            <v>299</v>
          </cell>
        </row>
        <row r="195">
          <cell r="A195">
            <v>921600</v>
          </cell>
          <cell r="B195" t="str">
            <v>Other</v>
          </cell>
          <cell r="C195" t="str">
            <v>AGO</v>
          </cell>
          <cell r="D195">
            <v>921</v>
          </cell>
          <cell r="E195">
            <v>711</v>
          </cell>
          <cell r="F195">
            <v>59</v>
          </cell>
          <cell r="G195">
            <v>59</v>
          </cell>
          <cell r="H195">
            <v>59</v>
          </cell>
          <cell r="I195">
            <v>59</v>
          </cell>
          <cell r="J195">
            <v>59</v>
          </cell>
          <cell r="K195">
            <v>59</v>
          </cell>
          <cell r="L195">
            <v>59</v>
          </cell>
          <cell r="M195">
            <v>59</v>
          </cell>
          <cell r="N195">
            <v>59</v>
          </cell>
          <cell r="O195">
            <v>60</v>
          </cell>
          <cell r="P195">
            <v>60</v>
          </cell>
          <cell r="Q195">
            <v>60</v>
          </cell>
        </row>
        <row r="196">
          <cell r="A196">
            <v>921980</v>
          </cell>
          <cell r="B196" t="str">
            <v>Office Supplies &amp; Expenses</v>
          </cell>
          <cell r="C196" t="str">
            <v>AGO</v>
          </cell>
          <cell r="D196">
            <v>921</v>
          </cell>
          <cell r="E196">
            <v>1422951</v>
          </cell>
          <cell r="F196">
            <v>120969</v>
          </cell>
          <cell r="G196">
            <v>121133</v>
          </cell>
          <cell r="H196">
            <v>121089</v>
          </cell>
          <cell r="I196">
            <v>120989</v>
          </cell>
          <cell r="J196">
            <v>120788</v>
          </cell>
          <cell r="K196">
            <v>120928</v>
          </cell>
          <cell r="L196">
            <v>120788</v>
          </cell>
          <cell r="M196">
            <v>120857</v>
          </cell>
          <cell r="N196">
            <v>120604</v>
          </cell>
          <cell r="O196">
            <v>109474</v>
          </cell>
          <cell r="P196">
            <v>112955</v>
          </cell>
          <cell r="Q196">
            <v>112377</v>
          </cell>
        </row>
        <row r="197">
          <cell r="A197">
            <v>922000</v>
          </cell>
          <cell r="B197" t="str">
            <v>Admin Expense Transfer</v>
          </cell>
          <cell r="C197" t="str">
            <v>AGO</v>
          </cell>
          <cell r="D197">
            <v>922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923000</v>
          </cell>
          <cell r="B198" t="str">
            <v>Outside Services Employed</v>
          </cell>
          <cell r="C198" t="str">
            <v>AGO</v>
          </cell>
          <cell r="D198">
            <v>923</v>
          </cell>
          <cell r="E198">
            <v>714332</v>
          </cell>
          <cell r="F198">
            <v>53670</v>
          </cell>
          <cell r="G198">
            <v>56203</v>
          </cell>
          <cell r="H198">
            <v>69918</v>
          </cell>
          <cell r="I198">
            <v>51129</v>
          </cell>
          <cell r="J198">
            <v>43008</v>
          </cell>
          <cell r="K198">
            <v>80270</v>
          </cell>
          <cell r="L198">
            <v>50825</v>
          </cell>
          <cell r="M198">
            <v>43571</v>
          </cell>
          <cell r="N198">
            <v>94419</v>
          </cell>
          <cell r="O198">
            <v>44316</v>
          </cell>
          <cell r="P198">
            <v>59595</v>
          </cell>
          <cell r="Q198">
            <v>67408</v>
          </cell>
        </row>
        <row r="199">
          <cell r="A199">
            <v>923980</v>
          </cell>
          <cell r="B199" t="str">
            <v>Outside Services Employee &amp;</v>
          </cell>
          <cell r="C199" t="str">
            <v>AGO</v>
          </cell>
          <cell r="D199">
            <v>923</v>
          </cell>
          <cell r="E199">
            <v>953</v>
          </cell>
          <cell r="F199">
            <v>73</v>
          </cell>
          <cell r="G199">
            <v>73</v>
          </cell>
          <cell r="H199">
            <v>73</v>
          </cell>
          <cell r="I199">
            <v>110</v>
          </cell>
          <cell r="J199">
            <v>73</v>
          </cell>
          <cell r="K199">
            <v>73</v>
          </cell>
          <cell r="L199">
            <v>73</v>
          </cell>
          <cell r="M199">
            <v>73</v>
          </cell>
          <cell r="N199">
            <v>110</v>
          </cell>
          <cell r="O199">
            <v>74</v>
          </cell>
          <cell r="P199">
            <v>74</v>
          </cell>
          <cell r="Q199">
            <v>74</v>
          </cell>
        </row>
        <row r="200">
          <cell r="A200">
            <v>924000</v>
          </cell>
          <cell r="B200" t="str">
            <v>Property Insurance</v>
          </cell>
          <cell r="C200" t="str">
            <v>AGO</v>
          </cell>
          <cell r="D200">
            <v>924</v>
          </cell>
          <cell r="E200">
            <v>2157</v>
          </cell>
          <cell r="F200">
            <v>20</v>
          </cell>
          <cell r="G200">
            <v>20</v>
          </cell>
          <cell r="H200">
            <v>20</v>
          </cell>
          <cell r="I200">
            <v>1934</v>
          </cell>
          <cell r="J200">
            <v>20</v>
          </cell>
          <cell r="K200">
            <v>20</v>
          </cell>
          <cell r="L200">
            <v>20</v>
          </cell>
          <cell r="M200">
            <v>20</v>
          </cell>
          <cell r="N200">
            <v>20</v>
          </cell>
          <cell r="O200">
            <v>21</v>
          </cell>
          <cell r="P200">
            <v>21</v>
          </cell>
          <cell r="Q200">
            <v>21</v>
          </cell>
        </row>
        <row r="201">
          <cell r="A201">
            <v>924050</v>
          </cell>
          <cell r="B201" t="str">
            <v>Inter-Co Prop Ins Exp</v>
          </cell>
          <cell r="C201" t="str">
            <v>AGO</v>
          </cell>
          <cell r="D201">
            <v>924</v>
          </cell>
          <cell r="E201">
            <v>235398</v>
          </cell>
          <cell r="F201">
            <v>19417</v>
          </cell>
          <cell r="G201">
            <v>19417</v>
          </cell>
          <cell r="H201">
            <v>19417</v>
          </cell>
          <cell r="I201">
            <v>19417</v>
          </cell>
          <cell r="J201">
            <v>19417</v>
          </cell>
          <cell r="K201">
            <v>19417</v>
          </cell>
          <cell r="L201">
            <v>19417</v>
          </cell>
          <cell r="M201">
            <v>19417</v>
          </cell>
          <cell r="N201">
            <v>19417</v>
          </cell>
          <cell r="O201">
            <v>20215</v>
          </cell>
          <cell r="P201">
            <v>20215</v>
          </cell>
          <cell r="Q201">
            <v>20215</v>
          </cell>
        </row>
        <row r="202">
          <cell r="A202">
            <v>924980</v>
          </cell>
          <cell r="B202" t="str">
            <v>Property Insurance For Corp.</v>
          </cell>
          <cell r="C202" t="str">
            <v>AGO</v>
          </cell>
          <cell r="D202">
            <v>924</v>
          </cell>
          <cell r="E202">
            <v>154044</v>
          </cell>
          <cell r="F202">
            <v>12805</v>
          </cell>
          <cell r="G202">
            <v>12805</v>
          </cell>
          <cell r="H202">
            <v>12805</v>
          </cell>
          <cell r="I202">
            <v>12805</v>
          </cell>
          <cell r="J202">
            <v>12805</v>
          </cell>
          <cell r="K202">
            <v>12805</v>
          </cell>
          <cell r="L202">
            <v>12805</v>
          </cell>
          <cell r="M202">
            <v>12805</v>
          </cell>
          <cell r="N202">
            <v>12805</v>
          </cell>
          <cell r="O202">
            <v>12933</v>
          </cell>
          <cell r="P202">
            <v>12933</v>
          </cell>
          <cell r="Q202">
            <v>12933</v>
          </cell>
        </row>
        <row r="203">
          <cell r="A203">
            <v>925000</v>
          </cell>
          <cell r="B203" t="str">
            <v>Injuries &amp; Damages</v>
          </cell>
          <cell r="C203" t="str">
            <v>AGO</v>
          </cell>
          <cell r="D203">
            <v>925</v>
          </cell>
          <cell r="E203">
            <v>513462</v>
          </cell>
          <cell r="F203">
            <v>42537</v>
          </cell>
          <cell r="G203">
            <v>42537</v>
          </cell>
          <cell r="H203">
            <v>42537</v>
          </cell>
          <cell r="I203">
            <v>42537</v>
          </cell>
          <cell r="J203">
            <v>42537</v>
          </cell>
          <cell r="K203">
            <v>42537</v>
          </cell>
          <cell r="L203">
            <v>42537</v>
          </cell>
          <cell r="M203">
            <v>42537</v>
          </cell>
          <cell r="N203">
            <v>42537</v>
          </cell>
          <cell r="O203">
            <v>43543</v>
          </cell>
          <cell r="P203">
            <v>43543</v>
          </cell>
          <cell r="Q203">
            <v>43543</v>
          </cell>
        </row>
        <row r="204">
          <cell r="A204">
            <v>925050</v>
          </cell>
          <cell r="B204" t="str">
            <v>Intercompany Non-Prop Ins Exp</v>
          </cell>
          <cell r="C204" t="str">
            <v>AGO</v>
          </cell>
          <cell r="D204">
            <v>925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925051</v>
          </cell>
          <cell r="B205" t="str">
            <v>INTER-CO GEN LIAB EXP</v>
          </cell>
          <cell r="C205" t="str">
            <v>AGO</v>
          </cell>
          <cell r="D205">
            <v>925</v>
          </cell>
          <cell r="E205">
            <v>250623</v>
          </cell>
          <cell r="F205">
            <v>20833</v>
          </cell>
          <cell r="G205">
            <v>20833</v>
          </cell>
          <cell r="H205">
            <v>20833</v>
          </cell>
          <cell r="I205">
            <v>20833</v>
          </cell>
          <cell r="J205">
            <v>20833</v>
          </cell>
          <cell r="K205">
            <v>20833</v>
          </cell>
          <cell r="L205">
            <v>20833</v>
          </cell>
          <cell r="M205">
            <v>20833</v>
          </cell>
          <cell r="N205">
            <v>20833</v>
          </cell>
          <cell r="O205">
            <v>21042</v>
          </cell>
          <cell r="P205">
            <v>21042</v>
          </cell>
          <cell r="Q205">
            <v>21042</v>
          </cell>
        </row>
        <row r="206">
          <cell r="A206">
            <v>925200</v>
          </cell>
          <cell r="B206" t="str">
            <v>Injuries And Damages-Other</v>
          </cell>
          <cell r="C206" t="str">
            <v>AGO</v>
          </cell>
          <cell r="D206">
            <v>925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925980</v>
          </cell>
          <cell r="B207" t="str">
            <v>Injuries And Damages For Corp.</v>
          </cell>
          <cell r="C207" t="str">
            <v>AGO</v>
          </cell>
          <cell r="D207">
            <v>925</v>
          </cell>
          <cell r="E207">
            <v>17070</v>
          </cell>
          <cell r="F207">
            <v>1419</v>
          </cell>
          <cell r="G207">
            <v>1419</v>
          </cell>
          <cell r="H207">
            <v>1419</v>
          </cell>
          <cell r="I207">
            <v>1419</v>
          </cell>
          <cell r="J207">
            <v>1419</v>
          </cell>
          <cell r="K207">
            <v>1419</v>
          </cell>
          <cell r="L207">
            <v>1419</v>
          </cell>
          <cell r="M207">
            <v>1419</v>
          </cell>
          <cell r="N207">
            <v>1419</v>
          </cell>
          <cell r="O207">
            <v>1433</v>
          </cell>
          <cell r="P207">
            <v>1433</v>
          </cell>
          <cell r="Q207">
            <v>1433</v>
          </cell>
        </row>
        <row r="208">
          <cell r="A208">
            <v>926000</v>
          </cell>
          <cell r="B208" t="str">
            <v>EMPL PENSIONS AND BENEFITS</v>
          </cell>
          <cell r="C208" t="str">
            <v>AGO</v>
          </cell>
          <cell r="D208">
            <v>926</v>
          </cell>
          <cell r="E208">
            <v>4698813</v>
          </cell>
          <cell r="F208">
            <v>359126</v>
          </cell>
          <cell r="G208">
            <v>356551</v>
          </cell>
          <cell r="H208">
            <v>440260</v>
          </cell>
          <cell r="I208">
            <v>354944</v>
          </cell>
          <cell r="J208">
            <v>354814</v>
          </cell>
          <cell r="K208">
            <v>287320</v>
          </cell>
          <cell r="L208">
            <v>352931</v>
          </cell>
          <cell r="M208">
            <v>354151</v>
          </cell>
          <cell r="N208">
            <v>372309</v>
          </cell>
          <cell r="O208">
            <v>488933</v>
          </cell>
          <cell r="P208">
            <v>550292</v>
          </cell>
          <cell r="Q208">
            <v>427182</v>
          </cell>
        </row>
        <row r="209">
          <cell r="A209">
            <v>926430</v>
          </cell>
          <cell r="B209" t="str">
            <v>Employees'Recreation Expense</v>
          </cell>
          <cell r="C209" t="str">
            <v>AGO</v>
          </cell>
          <cell r="D209">
            <v>926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926490</v>
          </cell>
          <cell r="B210" t="str">
            <v>Other Employee Benefits</v>
          </cell>
          <cell r="C210" t="str">
            <v>AGO</v>
          </cell>
          <cell r="D210">
            <v>926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926600</v>
          </cell>
          <cell r="B211" t="str">
            <v>Employee Benefits-Transferred</v>
          </cell>
          <cell r="C211" t="str">
            <v>AGO</v>
          </cell>
          <cell r="D211">
            <v>926</v>
          </cell>
          <cell r="E211">
            <v>1217364</v>
          </cell>
          <cell r="F211">
            <v>88989</v>
          </cell>
          <cell r="G211">
            <v>132651</v>
          </cell>
          <cell r="H211">
            <v>137072</v>
          </cell>
          <cell r="I211">
            <v>59148</v>
          </cell>
          <cell r="J211">
            <v>168257</v>
          </cell>
          <cell r="K211">
            <v>192416</v>
          </cell>
          <cell r="L211">
            <v>143060</v>
          </cell>
          <cell r="M211">
            <v>108939</v>
          </cell>
          <cell r="N211">
            <v>173111</v>
          </cell>
          <cell r="O211">
            <v>62442</v>
          </cell>
          <cell r="P211">
            <v>-21160</v>
          </cell>
          <cell r="Q211">
            <v>-27561</v>
          </cell>
        </row>
        <row r="212">
          <cell r="A212">
            <v>928000</v>
          </cell>
          <cell r="B212" t="str">
            <v>Regulatory Expenses</v>
          </cell>
          <cell r="C212" t="str">
            <v>AGO</v>
          </cell>
          <cell r="D212">
            <v>928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A213">
            <v>928006</v>
          </cell>
          <cell r="B213" t="str">
            <v>State Reg Comm Proceeding</v>
          </cell>
          <cell r="C213" t="str">
            <v>AGO</v>
          </cell>
          <cell r="D213">
            <v>928</v>
          </cell>
          <cell r="E213">
            <v>827700</v>
          </cell>
          <cell r="F213">
            <v>68803</v>
          </cell>
          <cell r="G213">
            <v>68803</v>
          </cell>
          <cell r="H213">
            <v>68803</v>
          </cell>
          <cell r="I213">
            <v>68803</v>
          </cell>
          <cell r="J213">
            <v>68803</v>
          </cell>
          <cell r="K213">
            <v>68803</v>
          </cell>
          <cell r="L213">
            <v>68803</v>
          </cell>
          <cell r="M213">
            <v>68803</v>
          </cell>
          <cell r="N213">
            <v>68803</v>
          </cell>
          <cell r="O213">
            <v>69491</v>
          </cell>
          <cell r="P213">
            <v>69491</v>
          </cell>
          <cell r="Q213">
            <v>69491</v>
          </cell>
        </row>
        <row r="214">
          <cell r="A214">
            <v>928030</v>
          </cell>
          <cell r="B214" t="str">
            <v>Professional Fees Consultant</v>
          </cell>
          <cell r="C214" t="str">
            <v>AGO</v>
          </cell>
          <cell r="D214">
            <v>928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929000</v>
          </cell>
          <cell r="B215" t="str">
            <v>Duplicate Chrgs-Enrgy To Exp</v>
          </cell>
          <cell r="C215" t="str">
            <v>AGO</v>
          </cell>
          <cell r="D215">
            <v>929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929500</v>
          </cell>
          <cell r="B216" t="str">
            <v>Admin Exp Transf</v>
          </cell>
          <cell r="C216" t="str">
            <v>AGO</v>
          </cell>
          <cell r="D216">
            <v>929</v>
          </cell>
          <cell r="E216">
            <v>-463298</v>
          </cell>
          <cell r="F216">
            <v>-35817</v>
          </cell>
          <cell r="G216">
            <v>-34732</v>
          </cell>
          <cell r="H216">
            <v>-32999</v>
          </cell>
          <cell r="I216">
            <v>-51701</v>
          </cell>
          <cell r="J216">
            <v>-38077</v>
          </cell>
          <cell r="K216">
            <v>-35638</v>
          </cell>
          <cell r="L216">
            <v>-34971</v>
          </cell>
          <cell r="M216">
            <v>-34114</v>
          </cell>
          <cell r="N216">
            <v>-48467</v>
          </cell>
          <cell r="O216">
            <v>-44696</v>
          </cell>
          <cell r="P216">
            <v>-34387</v>
          </cell>
          <cell r="Q216">
            <v>-37699</v>
          </cell>
        </row>
        <row r="217">
          <cell r="A217">
            <v>930150</v>
          </cell>
          <cell r="B217" t="str">
            <v>Miscellaneous Advertising Exp</v>
          </cell>
          <cell r="C217" t="str">
            <v>AGO</v>
          </cell>
          <cell r="D217">
            <v>930</v>
          </cell>
          <cell r="E217">
            <v>54223</v>
          </cell>
          <cell r="F217">
            <v>4380</v>
          </cell>
          <cell r="G217">
            <v>4380</v>
          </cell>
          <cell r="H217">
            <v>4771</v>
          </cell>
          <cell r="I217">
            <v>4380</v>
          </cell>
          <cell r="J217">
            <v>4380</v>
          </cell>
          <cell r="K217">
            <v>4771</v>
          </cell>
          <cell r="L217">
            <v>4380</v>
          </cell>
          <cell r="M217">
            <v>4380</v>
          </cell>
          <cell r="N217">
            <v>4771</v>
          </cell>
          <cell r="O217">
            <v>4406</v>
          </cell>
          <cell r="P217">
            <v>4405</v>
          </cell>
          <cell r="Q217">
            <v>4819</v>
          </cell>
        </row>
        <row r="218">
          <cell r="A218">
            <v>930200</v>
          </cell>
          <cell r="B218" t="str">
            <v>Misc General Expenses</v>
          </cell>
          <cell r="C218" t="str">
            <v>AGO</v>
          </cell>
          <cell r="D218">
            <v>930</v>
          </cell>
          <cell r="E218">
            <v>953334</v>
          </cell>
          <cell r="F218">
            <v>76726</v>
          </cell>
          <cell r="G218">
            <v>75518</v>
          </cell>
          <cell r="H218">
            <v>75830</v>
          </cell>
          <cell r="I218">
            <v>76571</v>
          </cell>
          <cell r="J218">
            <v>78048</v>
          </cell>
          <cell r="K218">
            <v>77019</v>
          </cell>
          <cell r="L218">
            <v>78061</v>
          </cell>
          <cell r="M218">
            <v>77553</v>
          </cell>
          <cell r="N218">
            <v>79409</v>
          </cell>
          <cell r="O218">
            <v>104153</v>
          </cell>
          <cell r="P218">
            <v>75098</v>
          </cell>
          <cell r="Q218">
            <v>79348</v>
          </cell>
        </row>
        <row r="219">
          <cell r="A219">
            <v>930210</v>
          </cell>
          <cell r="B219" t="str">
            <v>Industry Association Dues</v>
          </cell>
          <cell r="C219" t="str">
            <v>AGO</v>
          </cell>
          <cell r="D219">
            <v>930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930220</v>
          </cell>
          <cell r="B220" t="str">
            <v>Exp of Servicing Securities</v>
          </cell>
          <cell r="C220" t="str">
            <v>AGO</v>
          </cell>
          <cell r="D220">
            <v>930</v>
          </cell>
          <cell r="E220">
            <v>59500</v>
          </cell>
          <cell r="F220">
            <v>59500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930230</v>
          </cell>
          <cell r="B221" t="str">
            <v>Dues To Various Organizations</v>
          </cell>
          <cell r="C221" t="str">
            <v>AGO</v>
          </cell>
          <cell r="D221">
            <v>930</v>
          </cell>
          <cell r="E221">
            <v>24590</v>
          </cell>
          <cell r="F221">
            <v>1435</v>
          </cell>
          <cell r="G221">
            <v>2042</v>
          </cell>
          <cell r="H221">
            <v>714</v>
          </cell>
          <cell r="I221">
            <v>1341</v>
          </cell>
          <cell r="J221">
            <v>2108</v>
          </cell>
          <cell r="K221">
            <v>825</v>
          </cell>
          <cell r="L221">
            <v>5472</v>
          </cell>
          <cell r="M221">
            <v>1292</v>
          </cell>
          <cell r="N221">
            <v>6397</v>
          </cell>
          <cell r="O221">
            <v>1152</v>
          </cell>
          <cell r="P221">
            <v>1203</v>
          </cell>
          <cell r="Q221">
            <v>609</v>
          </cell>
        </row>
        <row r="222">
          <cell r="A222">
            <v>930240</v>
          </cell>
          <cell r="B222" t="str">
            <v>Director'S Expenses</v>
          </cell>
          <cell r="C222" t="str">
            <v>AGO</v>
          </cell>
          <cell r="D222">
            <v>930</v>
          </cell>
          <cell r="E222">
            <v>56688</v>
          </cell>
          <cell r="F222">
            <v>2498</v>
          </cell>
          <cell r="G222">
            <v>29138</v>
          </cell>
          <cell r="H222">
            <v>2498</v>
          </cell>
          <cell r="I222">
            <v>2498</v>
          </cell>
          <cell r="J222">
            <v>2498</v>
          </cell>
          <cell r="K222">
            <v>2498</v>
          </cell>
          <cell r="L222">
            <v>2498</v>
          </cell>
          <cell r="M222">
            <v>2498</v>
          </cell>
          <cell r="N222">
            <v>2498</v>
          </cell>
          <cell r="O222">
            <v>2522</v>
          </cell>
          <cell r="P222">
            <v>2522</v>
          </cell>
          <cell r="Q222">
            <v>2522</v>
          </cell>
        </row>
        <row r="223">
          <cell r="A223">
            <v>930250</v>
          </cell>
          <cell r="B223" t="str">
            <v>Buy\Sell Transf Employee Homes</v>
          </cell>
          <cell r="C223" t="str">
            <v>AGO</v>
          </cell>
          <cell r="D223">
            <v>930</v>
          </cell>
          <cell r="E223">
            <v>1725</v>
          </cell>
          <cell r="F223">
            <v>143</v>
          </cell>
          <cell r="G223">
            <v>143</v>
          </cell>
          <cell r="H223">
            <v>143</v>
          </cell>
          <cell r="I223">
            <v>143</v>
          </cell>
          <cell r="J223">
            <v>143</v>
          </cell>
          <cell r="K223">
            <v>143</v>
          </cell>
          <cell r="L223">
            <v>143</v>
          </cell>
          <cell r="M223">
            <v>143</v>
          </cell>
          <cell r="N223">
            <v>143</v>
          </cell>
          <cell r="O223">
            <v>146</v>
          </cell>
          <cell r="P223">
            <v>146</v>
          </cell>
          <cell r="Q223">
            <v>146</v>
          </cell>
        </row>
        <row r="224">
          <cell r="A224">
            <v>930600</v>
          </cell>
          <cell r="B224" t="str">
            <v>Leased Circuit Charges - Other</v>
          </cell>
          <cell r="C224" t="str">
            <v>AGO</v>
          </cell>
          <cell r="D224">
            <v>930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A225">
            <v>930700</v>
          </cell>
          <cell r="B225" t="str">
            <v>Research &amp; Development</v>
          </cell>
          <cell r="C225" t="str">
            <v>AGO</v>
          </cell>
          <cell r="D225">
            <v>930</v>
          </cell>
          <cell r="E225">
            <v>1043</v>
          </cell>
          <cell r="F225">
            <v>260</v>
          </cell>
          <cell r="G225">
            <v>0</v>
          </cell>
          <cell r="H225">
            <v>0</v>
          </cell>
          <cell r="I225">
            <v>260</v>
          </cell>
          <cell r="J225">
            <v>0</v>
          </cell>
          <cell r="K225">
            <v>0</v>
          </cell>
          <cell r="L225">
            <v>260</v>
          </cell>
          <cell r="M225">
            <v>0</v>
          </cell>
          <cell r="N225">
            <v>0</v>
          </cell>
          <cell r="O225">
            <v>0</v>
          </cell>
          <cell r="P225">
            <v>263</v>
          </cell>
          <cell r="Q225">
            <v>0</v>
          </cell>
        </row>
        <row r="226">
          <cell r="A226">
            <v>930940</v>
          </cell>
          <cell r="B226" t="str">
            <v>General Expenses</v>
          </cell>
          <cell r="C226" t="str">
            <v>AGO</v>
          </cell>
          <cell r="D226">
            <v>930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931001</v>
          </cell>
          <cell r="B227" t="str">
            <v>Rents-A&amp;G</v>
          </cell>
          <cell r="C227" t="str">
            <v>AGO</v>
          </cell>
          <cell r="D227">
            <v>931</v>
          </cell>
          <cell r="E227">
            <v>71033</v>
          </cell>
          <cell r="F227">
            <v>5913</v>
          </cell>
          <cell r="G227">
            <v>5951</v>
          </cell>
          <cell r="H227">
            <v>5951</v>
          </cell>
          <cell r="I227">
            <v>5923</v>
          </cell>
          <cell r="J227">
            <v>5888</v>
          </cell>
          <cell r="K227">
            <v>5888</v>
          </cell>
          <cell r="L227">
            <v>5888</v>
          </cell>
          <cell r="M227">
            <v>5888</v>
          </cell>
          <cell r="N227">
            <v>5888</v>
          </cell>
          <cell r="O227">
            <v>5961</v>
          </cell>
          <cell r="P227">
            <v>5947</v>
          </cell>
          <cell r="Q227">
            <v>5947</v>
          </cell>
        </row>
        <row r="228">
          <cell r="A228">
            <v>931008</v>
          </cell>
          <cell r="B228" t="str">
            <v>A&amp;G Rents-IC</v>
          </cell>
          <cell r="C228" t="str">
            <v>AGO</v>
          </cell>
          <cell r="D228">
            <v>931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935100</v>
          </cell>
          <cell r="B229" t="str">
            <v>Maint General Plant-Elec</v>
          </cell>
          <cell r="C229" t="str">
            <v>AGM</v>
          </cell>
          <cell r="D229">
            <v>935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935200</v>
          </cell>
          <cell r="B230" t="str">
            <v>Cust Infor &amp; Computer Control</v>
          </cell>
          <cell r="C230" t="str">
            <v>AGM</v>
          </cell>
          <cell r="D230">
            <v>935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2568791</v>
          </cell>
          <cell r="H12">
            <v>2250684</v>
          </cell>
          <cell r="I12">
            <v>2704473</v>
          </cell>
          <cell r="J12">
            <v>3282495</v>
          </cell>
          <cell r="K12">
            <v>3320118</v>
          </cell>
          <cell r="L12">
            <v>3104750</v>
          </cell>
          <cell r="M12">
            <v>2500529</v>
          </cell>
          <cell r="N12">
            <v>2349569</v>
          </cell>
          <cell r="O12">
            <v>2901433</v>
          </cell>
          <cell r="P12">
            <v>3503095</v>
          </cell>
          <cell r="Q12">
            <v>3334271</v>
          </cell>
          <cell r="R12">
            <v>2959653</v>
          </cell>
        </row>
        <row r="13">
          <cell r="A13">
            <v>440000</v>
          </cell>
          <cell r="D13" t="str">
            <v>BEFREV</v>
          </cell>
          <cell r="G13">
            <v>2460928</v>
          </cell>
          <cell r="H13">
            <v>2069638</v>
          </cell>
          <cell r="I13">
            <v>2628917</v>
          </cell>
          <cell r="J13">
            <v>3339147</v>
          </cell>
          <cell r="K13">
            <v>3385130</v>
          </cell>
          <cell r="L13">
            <v>3118982</v>
          </cell>
          <cell r="M13">
            <v>2374072</v>
          </cell>
          <cell r="N13">
            <v>2187747</v>
          </cell>
          <cell r="O13">
            <v>2864480</v>
          </cell>
          <cell r="P13">
            <v>3606672</v>
          </cell>
          <cell r="Q13">
            <v>3399225</v>
          </cell>
          <cell r="R13">
            <v>2936001</v>
          </cell>
        </row>
        <row r="14">
          <cell r="A14">
            <v>440000</v>
          </cell>
          <cell r="D14" t="str">
            <v>BBEREV</v>
          </cell>
          <cell r="G14">
            <v>3502268</v>
          </cell>
          <cell r="H14">
            <v>3068564</v>
          </cell>
          <cell r="I14">
            <v>3687255</v>
          </cell>
          <cell r="J14">
            <v>4475326</v>
          </cell>
          <cell r="K14">
            <v>4526620</v>
          </cell>
          <cell r="L14">
            <v>4232989</v>
          </cell>
          <cell r="M14">
            <v>3409200</v>
          </cell>
          <cell r="N14">
            <v>3203382</v>
          </cell>
          <cell r="O14">
            <v>3955790</v>
          </cell>
          <cell r="P14">
            <v>4776089</v>
          </cell>
          <cell r="Q14">
            <v>4545917</v>
          </cell>
          <cell r="R14">
            <v>4035166</v>
          </cell>
        </row>
        <row r="15">
          <cell r="A15">
            <v>440000</v>
          </cell>
          <cell r="D15" t="str">
            <v>BBEREV</v>
          </cell>
          <cell r="G15">
            <v>271745</v>
          </cell>
          <cell r="H15">
            <v>238093</v>
          </cell>
          <cell r="I15">
            <v>286098</v>
          </cell>
          <cell r="J15">
            <v>347245</v>
          </cell>
          <cell r="K15">
            <v>351225</v>
          </cell>
          <cell r="L15">
            <v>328442</v>
          </cell>
          <cell r="M15">
            <v>264524</v>
          </cell>
          <cell r="N15">
            <v>248554</v>
          </cell>
          <cell r="O15">
            <v>306934</v>
          </cell>
          <cell r="P15">
            <v>370582</v>
          </cell>
          <cell r="Q15">
            <v>352723</v>
          </cell>
          <cell r="R15">
            <v>313093</v>
          </cell>
        </row>
        <row r="16">
          <cell r="A16">
            <v>440000</v>
          </cell>
          <cell r="D16" t="str">
            <v>REDSM</v>
          </cell>
          <cell r="G16">
            <v>379923</v>
          </cell>
          <cell r="H16">
            <v>319515</v>
          </cell>
          <cell r="I16">
            <v>405857</v>
          </cell>
          <cell r="J16">
            <v>515504</v>
          </cell>
          <cell r="K16">
            <v>522603</v>
          </cell>
          <cell r="L16">
            <v>481514</v>
          </cell>
          <cell r="M16">
            <v>366514</v>
          </cell>
          <cell r="N16">
            <v>337748</v>
          </cell>
          <cell r="O16">
            <v>442224</v>
          </cell>
          <cell r="P16">
            <v>332872</v>
          </cell>
          <cell r="Q16">
            <v>313726</v>
          </cell>
          <cell r="R16">
            <v>270974</v>
          </cell>
        </row>
        <row r="17">
          <cell r="A17">
            <v>440000</v>
          </cell>
          <cell r="D17" t="str">
            <v>REFC</v>
          </cell>
          <cell r="G17">
            <v>-51327</v>
          </cell>
          <cell r="H17">
            <v>-52121</v>
          </cell>
          <cell r="I17">
            <v>763160</v>
          </cell>
          <cell r="J17">
            <v>392507</v>
          </cell>
          <cell r="K17">
            <v>94478</v>
          </cell>
          <cell r="L17">
            <v>110685</v>
          </cell>
          <cell r="M17">
            <v>58042</v>
          </cell>
          <cell r="N17">
            <v>-34097</v>
          </cell>
          <cell r="O17">
            <v>-90365</v>
          </cell>
          <cell r="P17">
            <v>-222152</v>
          </cell>
          <cell r="Q17">
            <v>-111539</v>
          </cell>
          <cell r="R17">
            <v>53581</v>
          </cell>
        </row>
        <row r="18">
          <cell r="A18">
            <v>440000</v>
          </cell>
          <cell r="D18" t="str">
            <v>RKEPSM</v>
          </cell>
          <cell r="G18">
            <v>0</v>
          </cell>
          <cell r="H18">
            <v>-4608</v>
          </cell>
          <cell r="I18">
            <v>-6940</v>
          </cell>
          <cell r="J18">
            <v>-65257</v>
          </cell>
          <cell r="K18">
            <v>-4341</v>
          </cell>
          <cell r="L18">
            <v>-49665</v>
          </cell>
          <cell r="M18">
            <v>-21268</v>
          </cell>
          <cell r="N18">
            <v>-28777</v>
          </cell>
          <cell r="O18">
            <v>-44231</v>
          </cell>
          <cell r="P18">
            <v>-127684</v>
          </cell>
          <cell r="Q18">
            <v>-95941</v>
          </cell>
          <cell r="R18">
            <v>-93936</v>
          </cell>
        </row>
        <row r="19">
          <cell r="A19">
            <v>440000</v>
          </cell>
          <cell r="D19" t="str">
            <v>ROEESM</v>
          </cell>
          <cell r="G19">
            <v>783900</v>
          </cell>
          <cell r="H19">
            <v>753742</v>
          </cell>
          <cell r="I19">
            <v>813069</v>
          </cell>
          <cell r="J19">
            <v>918720</v>
          </cell>
          <cell r="K19">
            <v>936631</v>
          </cell>
          <cell r="L19">
            <v>884099</v>
          </cell>
          <cell r="M19">
            <v>781843</v>
          </cell>
          <cell r="N19">
            <v>775088</v>
          </cell>
          <cell r="O19">
            <v>884441</v>
          </cell>
          <cell r="P19">
            <v>1166162</v>
          </cell>
          <cell r="Q19">
            <v>1172267</v>
          </cell>
          <cell r="R19">
            <v>1090505</v>
          </cell>
        </row>
        <row r="20">
          <cell r="A20">
            <v>440990</v>
          </cell>
          <cell r="D20" t="str">
            <v>UNBILL</v>
          </cell>
          <cell r="G20">
            <v>-732622</v>
          </cell>
          <cell r="H20">
            <v>919876</v>
          </cell>
          <cell r="I20">
            <v>1704437</v>
          </cell>
          <cell r="J20">
            <v>763411</v>
          </cell>
          <cell r="K20">
            <v>-62688</v>
          </cell>
          <cell r="L20">
            <v>-1578864</v>
          </cell>
          <cell r="M20">
            <v>-895975</v>
          </cell>
          <cell r="N20">
            <v>1547038</v>
          </cell>
          <cell r="O20">
            <v>1304290</v>
          </cell>
          <cell r="P20">
            <v>-657251</v>
          </cell>
          <cell r="Q20">
            <v>-314484</v>
          </cell>
          <cell r="R20">
            <v>-2055037</v>
          </cell>
        </row>
        <row r="21">
          <cell r="A21">
            <v>442100</v>
          </cell>
          <cell r="D21" t="str">
            <v>BBEREV</v>
          </cell>
          <cell r="G21">
            <v>1598983</v>
          </cell>
          <cell r="H21">
            <v>1590570</v>
          </cell>
          <cell r="I21">
            <v>1764937</v>
          </cell>
          <cell r="J21">
            <v>1864564</v>
          </cell>
          <cell r="K21">
            <v>1843385</v>
          </cell>
          <cell r="L21">
            <v>1812306</v>
          </cell>
          <cell r="M21">
            <v>1676882</v>
          </cell>
          <cell r="N21">
            <v>1572482</v>
          </cell>
          <cell r="O21">
            <v>1633880</v>
          </cell>
          <cell r="P21">
            <v>1733770</v>
          </cell>
          <cell r="Q21">
            <v>1711687</v>
          </cell>
          <cell r="R21">
            <v>1661637</v>
          </cell>
        </row>
        <row r="22">
          <cell r="A22">
            <v>442100</v>
          </cell>
          <cell r="D22" t="str">
            <v>BEFREV</v>
          </cell>
          <cell r="G22">
            <v>2731150</v>
          </cell>
          <cell r="H22">
            <v>2695753</v>
          </cell>
          <cell r="I22">
            <v>3051756</v>
          </cell>
          <cell r="J22">
            <v>3285886</v>
          </cell>
          <cell r="K22">
            <v>3226302</v>
          </cell>
          <cell r="L22">
            <v>3181601</v>
          </cell>
          <cell r="M22">
            <v>2855542</v>
          </cell>
          <cell r="N22">
            <v>2649226</v>
          </cell>
          <cell r="O22">
            <v>2897025</v>
          </cell>
          <cell r="P22">
            <v>3067450</v>
          </cell>
          <cell r="Q22">
            <v>2891222</v>
          </cell>
          <cell r="R22">
            <v>2763770</v>
          </cell>
        </row>
        <row r="23">
          <cell r="A23">
            <v>442100</v>
          </cell>
          <cell r="D23" t="str">
            <v>BBEREV</v>
          </cell>
          <cell r="G23">
            <v>3972973</v>
          </cell>
          <cell r="H23">
            <v>3952069</v>
          </cell>
          <cell r="I23">
            <v>4385317</v>
          </cell>
          <cell r="J23">
            <v>4632859</v>
          </cell>
          <cell r="K23">
            <v>4580237</v>
          </cell>
          <cell r="L23">
            <v>4503015</v>
          </cell>
          <cell r="M23">
            <v>4166529</v>
          </cell>
          <cell r="N23">
            <v>3907128</v>
          </cell>
          <cell r="O23">
            <v>4059682</v>
          </cell>
          <cell r="P23">
            <v>4307877</v>
          </cell>
          <cell r="Q23">
            <v>4253009</v>
          </cell>
          <cell r="R23">
            <v>4128649</v>
          </cell>
        </row>
        <row r="24">
          <cell r="A24">
            <v>442100</v>
          </cell>
          <cell r="D24" t="str">
            <v>BBEREV</v>
          </cell>
          <cell r="G24">
            <v>368530</v>
          </cell>
          <cell r="H24">
            <v>366591</v>
          </cell>
          <cell r="I24">
            <v>406779</v>
          </cell>
          <cell r="J24">
            <v>429740</v>
          </cell>
          <cell r="K24">
            <v>424859</v>
          </cell>
          <cell r="L24">
            <v>417696</v>
          </cell>
          <cell r="M24">
            <v>386484</v>
          </cell>
          <cell r="N24">
            <v>362422</v>
          </cell>
          <cell r="O24">
            <v>376573</v>
          </cell>
          <cell r="P24">
            <v>399595</v>
          </cell>
          <cell r="Q24">
            <v>394506</v>
          </cell>
          <cell r="R24">
            <v>382970</v>
          </cell>
        </row>
        <row r="25">
          <cell r="A25">
            <v>442100</v>
          </cell>
          <cell r="D25" t="str">
            <v>REDSM</v>
          </cell>
          <cell r="G25">
            <v>160406</v>
          </cell>
          <cell r="H25">
            <v>158328</v>
          </cell>
          <cell r="I25">
            <v>179236</v>
          </cell>
          <cell r="J25">
            <v>192987</v>
          </cell>
          <cell r="K25">
            <v>189488</v>
          </cell>
          <cell r="L25">
            <v>186862</v>
          </cell>
          <cell r="M25">
            <v>167712</v>
          </cell>
          <cell r="N25">
            <v>155595</v>
          </cell>
          <cell r="O25">
            <v>170149</v>
          </cell>
          <cell r="P25">
            <v>247074</v>
          </cell>
          <cell r="Q25">
            <v>232879</v>
          </cell>
          <cell r="R25">
            <v>222614</v>
          </cell>
        </row>
        <row r="26">
          <cell r="A26">
            <v>442100</v>
          </cell>
          <cell r="D26" t="str">
            <v>REFC</v>
          </cell>
          <cell r="G26">
            <v>-56963</v>
          </cell>
          <cell r="H26">
            <v>-67889</v>
          </cell>
          <cell r="I26">
            <v>885908</v>
          </cell>
          <cell r="J26">
            <v>386246</v>
          </cell>
          <cell r="K26">
            <v>90045</v>
          </cell>
          <cell r="L26">
            <v>112908</v>
          </cell>
          <cell r="M26">
            <v>69813</v>
          </cell>
          <cell r="N26">
            <v>-41289</v>
          </cell>
          <cell r="O26">
            <v>-91391</v>
          </cell>
          <cell r="P26">
            <v>-188939</v>
          </cell>
          <cell r="Q26">
            <v>-94870</v>
          </cell>
          <cell r="R26">
            <v>50438</v>
          </cell>
        </row>
        <row r="27">
          <cell r="A27">
            <v>442100</v>
          </cell>
          <cell r="D27" t="str">
            <v>RKEPSM</v>
          </cell>
          <cell r="G27">
            <v>0</v>
          </cell>
          <cell r="H27">
            <v>-6002</v>
          </cell>
          <cell r="I27">
            <v>-8056</v>
          </cell>
          <cell r="J27">
            <v>-64216</v>
          </cell>
          <cell r="K27">
            <v>-4137</v>
          </cell>
          <cell r="L27">
            <v>-50662</v>
          </cell>
          <cell r="M27">
            <v>-25582</v>
          </cell>
          <cell r="N27">
            <v>-34847</v>
          </cell>
          <cell r="O27">
            <v>-44734</v>
          </cell>
          <cell r="P27">
            <v>-108594</v>
          </cell>
          <cell r="Q27">
            <v>-81603</v>
          </cell>
          <cell r="R27">
            <v>-88426</v>
          </cell>
        </row>
        <row r="28">
          <cell r="A28">
            <v>442100</v>
          </cell>
          <cell r="D28" t="str">
            <v>ROEESM</v>
          </cell>
          <cell r="G28">
            <v>869976</v>
          </cell>
          <cell r="H28">
            <v>981767</v>
          </cell>
          <cell r="I28">
            <v>943845</v>
          </cell>
          <cell r="J28">
            <v>904066</v>
          </cell>
          <cell r="K28">
            <v>892685</v>
          </cell>
          <cell r="L28">
            <v>901848</v>
          </cell>
          <cell r="M28">
            <v>940404</v>
          </cell>
          <cell r="N28">
            <v>938584</v>
          </cell>
          <cell r="O28">
            <v>894490</v>
          </cell>
          <cell r="P28">
            <v>991813</v>
          </cell>
          <cell r="Q28">
            <v>997075</v>
          </cell>
          <cell r="R28">
            <v>1026535</v>
          </cell>
        </row>
        <row r="29">
          <cell r="A29">
            <v>442190</v>
          </cell>
          <cell r="D29" t="str">
            <v>UNBILL</v>
          </cell>
          <cell r="G29">
            <v>-222370</v>
          </cell>
          <cell r="H29">
            <v>474898</v>
          </cell>
          <cell r="I29">
            <v>972716</v>
          </cell>
          <cell r="J29">
            <v>-165729</v>
          </cell>
          <cell r="K29">
            <v>384427</v>
          </cell>
          <cell r="L29">
            <v>-342431</v>
          </cell>
          <cell r="M29">
            <v>-104445</v>
          </cell>
          <cell r="N29">
            <v>53266</v>
          </cell>
          <cell r="O29">
            <v>-420929</v>
          </cell>
          <cell r="P29">
            <v>-445652</v>
          </cell>
          <cell r="Q29">
            <v>-212209</v>
          </cell>
          <cell r="R29">
            <v>4250</v>
          </cell>
        </row>
        <row r="30">
          <cell r="A30">
            <v>442200</v>
          </cell>
          <cell r="D30" t="str">
            <v>BBEREV</v>
          </cell>
          <cell r="G30">
            <v>617941</v>
          </cell>
          <cell r="H30">
            <v>635975</v>
          </cell>
          <cell r="I30">
            <v>714535</v>
          </cell>
          <cell r="J30">
            <v>712882</v>
          </cell>
          <cell r="K30">
            <v>695776</v>
          </cell>
          <cell r="L30">
            <v>712499</v>
          </cell>
          <cell r="M30">
            <v>635558</v>
          </cell>
          <cell r="N30">
            <v>603017</v>
          </cell>
          <cell r="O30">
            <v>612722</v>
          </cell>
          <cell r="P30">
            <v>640160</v>
          </cell>
          <cell r="Q30">
            <v>622074</v>
          </cell>
          <cell r="R30">
            <v>615219</v>
          </cell>
        </row>
        <row r="31">
          <cell r="A31">
            <v>442200</v>
          </cell>
          <cell r="D31" t="str">
            <v>BEFREV</v>
          </cell>
          <cell r="G31">
            <v>1549405</v>
          </cell>
          <cell r="H31">
            <v>1576158</v>
          </cell>
          <cell r="I31">
            <v>1696695</v>
          </cell>
          <cell r="J31">
            <v>1705297</v>
          </cell>
          <cell r="K31">
            <v>1674552</v>
          </cell>
          <cell r="L31">
            <v>1731394</v>
          </cell>
          <cell r="M31">
            <v>1607563</v>
          </cell>
          <cell r="N31">
            <v>1508232</v>
          </cell>
          <cell r="O31">
            <v>1588222</v>
          </cell>
          <cell r="P31">
            <v>1637970</v>
          </cell>
          <cell r="Q31">
            <v>1546224</v>
          </cell>
          <cell r="R31">
            <v>1534023</v>
          </cell>
        </row>
        <row r="32">
          <cell r="A32">
            <v>442200</v>
          </cell>
          <cell r="D32" t="str">
            <v>BBEREV</v>
          </cell>
          <cell r="G32">
            <v>1900342</v>
          </cell>
          <cell r="H32">
            <v>1955800</v>
          </cell>
          <cell r="I32">
            <v>2197393</v>
          </cell>
          <cell r="J32">
            <v>2192310</v>
          </cell>
          <cell r="K32">
            <v>2139705</v>
          </cell>
          <cell r="L32">
            <v>2191132</v>
          </cell>
          <cell r="M32">
            <v>1954519</v>
          </cell>
          <cell r="N32">
            <v>1854446</v>
          </cell>
          <cell r="O32">
            <v>1884290</v>
          </cell>
          <cell r="P32">
            <v>1968669</v>
          </cell>
          <cell r="Q32">
            <v>1913052</v>
          </cell>
          <cell r="R32">
            <v>1891970</v>
          </cell>
        </row>
        <row r="33">
          <cell r="A33">
            <v>442200</v>
          </cell>
          <cell r="D33" t="str">
            <v>BBEREV</v>
          </cell>
          <cell r="G33">
            <v>167974</v>
          </cell>
          <cell r="H33">
            <v>172876</v>
          </cell>
          <cell r="I33">
            <v>194231</v>
          </cell>
          <cell r="J33">
            <v>193782</v>
          </cell>
          <cell r="K33">
            <v>189132</v>
          </cell>
          <cell r="L33">
            <v>193678</v>
          </cell>
          <cell r="M33">
            <v>172763</v>
          </cell>
          <cell r="N33">
            <v>163918</v>
          </cell>
          <cell r="O33">
            <v>166556</v>
          </cell>
          <cell r="P33">
            <v>174014</v>
          </cell>
          <cell r="Q33">
            <v>169098</v>
          </cell>
          <cell r="R33">
            <v>167234</v>
          </cell>
        </row>
        <row r="34">
          <cell r="A34">
            <v>442200</v>
          </cell>
          <cell r="D34" t="str">
            <v>REDSM</v>
          </cell>
          <cell r="G34">
            <v>91000</v>
          </cell>
          <cell r="H34">
            <v>92571</v>
          </cell>
          <cell r="I34">
            <v>99651</v>
          </cell>
          <cell r="J34">
            <v>100156</v>
          </cell>
          <cell r="K34">
            <v>98350</v>
          </cell>
          <cell r="L34">
            <v>101689</v>
          </cell>
          <cell r="M34">
            <v>94416</v>
          </cell>
          <cell r="N34">
            <v>88582</v>
          </cell>
          <cell r="O34">
            <v>93280</v>
          </cell>
          <cell r="P34">
            <v>131934</v>
          </cell>
          <cell r="Q34">
            <v>124544</v>
          </cell>
          <cell r="R34">
            <v>123561</v>
          </cell>
        </row>
        <row r="35">
          <cell r="A35">
            <v>442200</v>
          </cell>
          <cell r="D35" t="str">
            <v>REFC</v>
          </cell>
          <cell r="G35">
            <v>-32316</v>
          </cell>
          <cell r="H35">
            <v>-39693</v>
          </cell>
          <cell r="I35">
            <v>492541</v>
          </cell>
          <cell r="J35">
            <v>200453</v>
          </cell>
          <cell r="K35">
            <v>46736</v>
          </cell>
          <cell r="L35">
            <v>61443</v>
          </cell>
          <cell r="M35">
            <v>39302</v>
          </cell>
          <cell r="N35">
            <v>-23506</v>
          </cell>
          <cell r="O35">
            <v>-50103</v>
          </cell>
          <cell r="P35">
            <v>-100890</v>
          </cell>
          <cell r="Q35">
            <v>-50737</v>
          </cell>
          <cell r="R35">
            <v>27996</v>
          </cell>
        </row>
        <row r="36">
          <cell r="A36">
            <v>442200</v>
          </cell>
          <cell r="D36" t="str">
            <v>RKEPSM</v>
          </cell>
          <cell r="G36">
            <v>0</v>
          </cell>
          <cell r="H36">
            <v>-3509</v>
          </cell>
          <cell r="I36">
            <v>-4479</v>
          </cell>
          <cell r="J36">
            <v>-33327</v>
          </cell>
          <cell r="K36">
            <v>-2147</v>
          </cell>
          <cell r="L36">
            <v>-27570</v>
          </cell>
          <cell r="M36">
            <v>-14401</v>
          </cell>
          <cell r="N36">
            <v>-19839</v>
          </cell>
          <cell r="O36">
            <v>-24524</v>
          </cell>
          <cell r="P36">
            <v>-57988</v>
          </cell>
          <cell r="Q36">
            <v>-43641</v>
          </cell>
          <cell r="R36">
            <v>-49080</v>
          </cell>
        </row>
        <row r="37">
          <cell r="A37">
            <v>442200</v>
          </cell>
          <cell r="D37" t="str">
            <v>ROEESM</v>
          </cell>
          <cell r="G37">
            <v>493545</v>
          </cell>
          <cell r="H37">
            <v>574022</v>
          </cell>
          <cell r="I37">
            <v>524753</v>
          </cell>
          <cell r="J37">
            <v>469189</v>
          </cell>
          <cell r="K37">
            <v>463332</v>
          </cell>
          <cell r="L37">
            <v>490776</v>
          </cell>
          <cell r="M37">
            <v>529412</v>
          </cell>
          <cell r="N37">
            <v>534346</v>
          </cell>
          <cell r="O37">
            <v>490382</v>
          </cell>
          <cell r="P37">
            <v>529612</v>
          </cell>
          <cell r="Q37">
            <v>533235</v>
          </cell>
          <cell r="R37">
            <v>569775</v>
          </cell>
        </row>
        <row r="38">
          <cell r="A38">
            <v>442290</v>
          </cell>
          <cell r="D38" t="str">
            <v>UNBILL</v>
          </cell>
          <cell r="G38">
            <v>-53122</v>
          </cell>
          <cell r="H38">
            <v>385041</v>
          </cell>
          <cell r="I38">
            <v>304834</v>
          </cell>
          <cell r="J38">
            <v>-186384</v>
          </cell>
          <cell r="K38">
            <v>310215</v>
          </cell>
          <cell r="L38">
            <v>-240467</v>
          </cell>
          <cell r="M38">
            <v>-113991</v>
          </cell>
          <cell r="N38">
            <v>28227</v>
          </cell>
          <cell r="O38">
            <v>-198294</v>
          </cell>
          <cell r="P38">
            <v>-363021</v>
          </cell>
          <cell r="Q38">
            <v>-134828</v>
          </cell>
          <cell r="R38">
            <v>254450</v>
          </cell>
        </row>
        <row r="39">
          <cell r="A39">
            <v>444000</v>
          </cell>
          <cell r="D39" t="str">
            <v>BBEREV</v>
          </cell>
          <cell r="G39">
            <v>60123</v>
          </cell>
          <cell r="H39">
            <v>62090</v>
          </cell>
          <cell r="I39">
            <v>59625</v>
          </cell>
          <cell r="J39">
            <v>61061</v>
          </cell>
          <cell r="K39">
            <v>60781</v>
          </cell>
          <cell r="L39">
            <v>60474</v>
          </cell>
          <cell r="M39">
            <v>60358</v>
          </cell>
          <cell r="N39">
            <v>62050</v>
          </cell>
          <cell r="O39">
            <v>59502</v>
          </cell>
          <cell r="P39">
            <v>59248</v>
          </cell>
          <cell r="Q39">
            <v>63730</v>
          </cell>
          <cell r="R39">
            <v>60216</v>
          </cell>
        </row>
        <row r="40">
          <cell r="A40">
            <v>444000</v>
          </cell>
          <cell r="D40" t="str">
            <v>BEFREV</v>
          </cell>
          <cell r="G40">
            <v>30210</v>
          </cell>
          <cell r="H40">
            <v>30200</v>
          </cell>
          <cell r="I40">
            <v>30170</v>
          </cell>
          <cell r="J40">
            <v>30219</v>
          </cell>
          <cell r="K40">
            <v>30232</v>
          </cell>
          <cell r="L40">
            <v>30275</v>
          </cell>
          <cell r="M40">
            <v>30323</v>
          </cell>
          <cell r="N40">
            <v>31680</v>
          </cell>
          <cell r="O40">
            <v>30445</v>
          </cell>
          <cell r="P40">
            <v>30645</v>
          </cell>
          <cell r="Q40">
            <v>32104</v>
          </cell>
          <cell r="R40">
            <v>30359</v>
          </cell>
        </row>
        <row r="41">
          <cell r="A41">
            <v>444000</v>
          </cell>
          <cell r="D41" t="str">
            <v>BBEREV</v>
          </cell>
          <cell r="G41">
            <v>45095</v>
          </cell>
          <cell r="H41">
            <v>46571</v>
          </cell>
          <cell r="I41">
            <v>44722</v>
          </cell>
          <cell r="J41">
            <v>45799</v>
          </cell>
          <cell r="K41">
            <v>45589</v>
          </cell>
          <cell r="L41">
            <v>45359</v>
          </cell>
          <cell r="M41">
            <v>45272</v>
          </cell>
          <cell r="N41">
            <v>46541</v>
          </cell>
          <cell r="O41">
            <v>44630</v>
          </cell>
          <cell r="P41">
            <v>44439</v>
          </cell>
          <cell r="Q41">
            <v>47801</v>
          </cell>
          <cell r="R41">
            <v>45165</v>
          </cell>
        </row>
        <row r="42">
          <cell r="A42">
            <v>444000</v>
          </cell>
          <cell r="D42" t="str">
            <v>BBEREV</v>
          </cell>
          <cell r="G42">
            <v>3762</v>
          </cell>
          <cell r="H42">
            <v>3885</v>
          </cell>
          <cell r="I42">
            <v>3731</v>
          </cell>
          <cell r="J42">
            <v>3821</v>
          </cell>
          <cell r="K42">
            <v>3804</v>
          </cell>
          <cell r="L42">
            <v>3784</v>
          </cell>
          <cell r="M42">
            <v>3777</v>
          </cell>
          <cell r="N42">
            <v>3883</v>
          </cell>
          <cell r="O42">
            <v>3724</v>
          </cell>
          <cell r="P42">
            <v>3708</v>
          </cell>
          <cell r="Q42">
            <v>3988</v>
          </cell>
          <cell r="R42">
            <v>3768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-630</v>
          </cell>
          <cell r="H44">
            <v>-761</v>
          </cell>
          <cell r="I44">
            <v>8758</v>
          </cell>
          <cell r="J44">
            <v>3552</v>
          </cell>
          <cell r="K44">
            <v>844</v>
          </cell>
          <cell r="L44">
            <v>1074</v>
          </cell>
          <cell r="M44">
            <v>741</v>
          </cell>
          <cell r="N44">
            <v>-494</v>
          </cell>
          <cell r="O44">
            <v>-960</v>
          </cell>
          <cell r="P44">
            <v>-1888</v>
          </cell>
          <cell r="Q44">
            <v>-1053</v>
          </cell>
          <cell r="R44">
            <v>554</v>
          </cell>
        </row>
        <row r="45">
          <cell r="A45">
            <v>444000</v>
          </cell>
          <cell r="D45" t="str">
            <v>RKEPSM</v>
          </cell>
          <cell r="G45">
            <v>0</v>
          </cell>
          <cell r="H45">
            <v>-67</v>
          </cell>
          <cell r="I45">
            <v>-80</v>
          </cell>
          <cell r="J45">
            <v>-591</v>
          </cell>
          <cell r="K45">
            <v>-39</v>
          </cell>
          <cell r="L45">
            <v>-482</v>
          </cell>
          <cell r="M45">
            <v>-272</v>
          </cell>
          <cell r="N45">
            <v>-417</v>
          </cell>
          <cell r="O45">
            <v>-470</v>
          </cell>
          <cell r="P45">
            <v>-1085</v>
          </cell>
          <cell r="Q45">
            <v>-906</v>
          </cell>
          <cell r="R45">
            <v>-971</v>
          </cell>
        </row>
        <row r="46">
          <cell r="A46">
            <v>444000</v>
          </cell>
          <cell r="D46" t="str">
            <v>ROEESM</v>
          </cell>
          <cell r="G46">
            <v>9623</v>
          </cell>
          <cell r="H46">
            <v>10998</v>
          </cell>
          <cell r="I46">
            <v>9331</v>
          </cell>
          <cell r="J46">
            <v>8314</v>
          </cell>
          <cell r="K46">
            <v>8365</v>
          </cell>
          <cell r="L46">
            <v>8582</v>
          </cell>
          <cell r="M46">
            <v>9986</v>
          </cell>
          <cell r="N46">
            <v>11224</v>
          </cell>
          <cell r="O46">
            <v>9400</v>
          </cell>
          <cell r="P46">
            <v>9909</v>
          </cell>
          <cell r="Q46">
            <v>11071</v>
          </cell>
          <cell r="R46">
            <v>11276</v>
          </cell>
        </row>
        <row r="47">
          <cell r="A47">
            <v>445000</v>
          </cell>
          <cell r="D47" t="str">
            <v>BBEREV</v>
          </cell>
          <cell r="G47">
            <v>253292</v>
          </cell>
          <cell r="H47">
            <v>256683</v>
          </cell>
          <cell r="I47">
            <v>281590</v>
          </cell>
          <cell r="J47">
            <v>292944</v>
          </cell>
          <cell r="K47">
            <v>283038</v>
          </cell>
          <cell r="L47">
            <v>291777</v>
          </cell>
          <cell r="M47">
            <v>290444</v>
          </cell>
          <cell r="N47">
            <v>279523</v>
          </cell>
          <cell r="O47">
            <v>269366</v>
          </cell>
          <cell r="P47">
            <v>265473</v>
          </cell>
          <cell r="Q47">
            <v>259377</v>
          </cell>
          <cell r="R47">
            <v>266211</v>
          </cell>
        </row>
        <row r="48">
          <cell r="A48">
            <v>445000</v>
          </cell>
          <cell r="D48" t="str">
            <v>BEFREV</v>
          </cell>
          <cell r="G48">
            <v>506120</v>
          </cell>
          <cell r="H48">
            <v>510993</v>
          </cell>
          <cell r="I48">
            <v>552259</v>
          </cell>
          <cell r="J48">
            <v>582501</v>
          </cell>
          <cell r="K48">
            <v>568943</v>
          </cell>
          <cell r="L48">
            <v>603874</v>
          </cell>
          <cell r="M48">
            <v>585027</v>
          </cell>
          <cell r="N48">
            <v>546631</v>
          </cell>
          <cell r="O48">
            <v>556462</v>
          </cell>
          <cell r="P48">
            <v>552781</v>
          </cell>
          <cell r="Q48">
            <v>531819</v>
          </cell>
          <cell r="R48">
            <v>521461</v>
          </cell>
        </row>
        <row r="49">
          <cell r="A49">
            <v>445000</v>
          </cell>
          <cell r="D49" t="str">
            <v>BBEREV</v>
          </cell>
          <cell r="G49">
            <v>724254</v>
          </cell>
          <cell r="H49">
            <v>733949</v>
          </cell>
          <cell r="I49">
            <v>805169</v>
          </cell>
          <cell r="J49">
            <v>837632</v>
          </cell>
          <cell r="K49">
            <v>809310</v>
          </cell>
          <cell r="L49">
            <v>834295</v>
          </cell>
          <cell r="M49">
            <v>830486</v>
          </cell>
          <cell r="N49">
            <v>799256</v>
          </cell>
          <cell r="O49">
            <v>770216</v>
          </cell>
          <cell r="P49">
            <v>759083</v>
          </cell>
          <cell r="Q49">
            <v>741654</v>
          </cell>
          <cell r="R49">
            <v>761193</v>
          </cell>
        </row>
        <row r="50">
          <cell r="A50">
            <v>445000</v>
          </cell>
          <cell r="D50" t="str">
            <v>BBEREV</v>
          </cell>
          <cell r="G50">
            <v>65044</v>
          </cell>
          <cell r="H50">
            <v>65915</v>
          </cell>
          <cell r="I50">
            <v>72311</v>
          </cell>
          <cell r="J50">
            <v>75226</v>
          </cell>
          <cell r="K50">
            <v>72683</v>
          </cell>
          <cell r="L50">
            <v>74927</v>
          </cell>
          <cell r="M50">
            <v>74585</v>
          </cell>
          <cell r="N50">
            <v>71780</v>
          </cell>
          <cell r="O50">
            <v>69172</v>
          </cell>
          <cell r="P50">
            <v>68172</v>
          </cell>
          <cell r="Q50">
            <v>66607</v>
          </cell>
          <cell r="R50">
            <v>68361</v>
          </cell>
        </row>
        <row r="51">
          <cell r="A51">
            <v>445000</v>
          </cell>
          <cell r="D51" t="str">
            <v>REDSM</v>
          </cell>
          <cell r="G51">
            <v>29726</v>
          </cell>
          <cell r="H51">
            <v>30012</v>
          </cell>
          <cell r="I51">
            <v>32435</v>
          </cell>
          <cell r="J51">
            <v>34212</v>
          </cell>
          <cell r="K51">
            <v>33415</v>
          </cell>
          <cell r="L51">
            <v>35467</v>
          </cell>
          <cell r="M51">
            <v>34360</v>
          </cell>
          <cell r="N51">
            <v>32105</v>
          </cell>
          <cell r="O51">
            <v>32682</v>
          </cell>
          <cell r="P51">
            <v>44525</v>
          </cell>
          <cell r="Q51">
            <v>42836</v>
          </cell>
          <cell r="R51">
            <v>42002</v>
          </cell>
        </row>
        <row r="52">
          <cell r="A52">
            <v>445000</v>
          </cell>
          <cell r="D52" t="str">
            <v>REFC</v>
          </cell>
          <cell r="G52">
            <v>-10556</v>
          </cell>
          <cell r="H52">
            <v>-12869</v>
          </cell>
          <cell r="I52">
            <v>160318</v>
          </cell>
          <cell r="J52">
            <v>68471</v>
          </cell>
          <cell r="K52">
            <v>15879</v>
          </cell>
          <cell r="L52">
            <v>21430</v>
          </cell>
          <cell r="M52">
            <v>14303</v>
          </cell>
          <cell r="N52">
            <v>-8519</v>
          </cell>
          <cell r="O52">
            <v>-17554</v>
          </cell>
          <cell r="P52">
            <v>-34048</v>
          </cell>
          <cell r="Q52">
            <v>-17451</v>
          </cell>
          <cell r="R52">
            <v>9517</v>
          </cell>
        </row>
        <row r="53">
          <cell r="A53">
            <v>445000</v>
          </cell>
          <cell r="D53" t="str">
            <v>RKEPSM</v>
          </cell>
          <cell r="G53">
            <v>0</v>
          </cell>
          <cell r="H53">
            <v>-1138</v>
          </cell>
          <cell r="I53">
            <v>-1458</v>
          </cell>
          <cell r="J53">
            <v>-11384</v>
          </cell>
          <cell r="K53">
            <v>-730</v>
          </cell>
          <cell r="L53">
            <v>-9616</v>
          </cell>
          <cell r="M53">
            <v>-5241</v>
          </cell>
          <cell r="N53">
            <v>-7190</v>
          </cell>
          <cell r="O53">
            <v>-8593</v>
          </cell>
          <cell r="P53">
            <v>-19570</v>
          </cell>
          <cell r="Q53">
            <v>-15010</v>
          </cell>
          <cell r="R53">
            <v>-16684</v>
          </cell>
        </row>
        <row r="54">
          <cell r="A54">
            <v>445000</v>
          </cell>
          <cell r="D54" t="str">
            <v>ROEESM</v>
          </cell>
          <cell r="G54">
            <v>161218</v>
          </cell>
          <cell r="H54">
            <v>186099</v>
          </cell>
          <cell r="I54">
            <v>170802</v>
          </cell>
          <cell r="J54">
            <v>160267</v>
          </cell>
          <cell r="K54">
            <v>157421</v>
          </cell>
          <cell r="L54">
            <v>171173</v>
          </cell>
          <cell r="M54">
            <v>192664</v>
          </cell>
          <cell r="N54">
            <v>193663</v>
          </cell>
          <cell r="O54">
            <v>171814</v>
          </cell>
          <cell r="P54">
            <v>178733</v>
          </cell>
          <cell r="Q54">
            <v>183405</v>
          </cell>
          <cell r="R54">
            <v>193684</v>
          </cell>
        </row>
        <row r="55">
          <cell r="A55">
            <v>445090</v>
          </cell>
          <cell r="D55" t="str">
            <v>UNBILL</v>
          </cell>
          <cell r="G55">
            <v>1423</v>
          </cell>
          <cell r="H55">
            <v>83224</v>
          </cell>
          <cell r="I55">
            <v>224832</v>
          </cell>
          <cell r="J55">
            <v>-109219</v>
          </cell>
          <cell r="K55">
            <v>104397</v>
          </cell>
          <cell r="L55">
            <v>-31655</v>
          </cell>
          <cell r="M55">
            <v>36427</v>
          </cell>
          <cell r="N55">
            <v>-51242</v>
          </cell>
          <cell r="O55">
            <v>-218209</v>
          </cell>
          <cell r="P55">
            <v>-72191</v>
          </cell>
          <cell r="Q55">
            <v>-10266</v>
          </cell>
          <cell r="R55">
            <v>47038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68858</v>
          </cell>
          <cell r="I59">
            <v>74100</v>
          </cell>
          <cell r="J59">
            <v>538534</v>
          </cell>
          <cell r="K59">
            <v>42018</v>
          </cell>
          <cell r="L59">
            <v>519069</v>
          </cell>
          <cell r="M59">
            <v>487096</v>
          </cell>
          <cell r="N59">
            <v>285396</v>
          </cell>
          <cell r="O59">
            <v>406715</v>
          </cell>
          <cell r="P59">
            <v>1707519</v>
          </cell>
          <cell r="Q59">
            <v>1131354</v>
          </cell>
          <cell r="R59">
            <v>1100071</v>
          </cell>
        </row>
        <row r="60">
          <cell r="A60">
            <v>448000</v>
          </cell>
          <cell r="D60" t="str">
            <v xml:space="preserve"> </v>
          </cell>
          <cell r="G60">
            <v>2138</v>
          </cell>
          <cell r="H60">
            <v>1755</v>
          </cell>
          <cell r="I60">
            <v>3938</v>
          </cell>
          <cell r="J60">
            <v>5203</v>
          </cell>
          <cell r="K60">
            <v>4676</v>
          </cell>
          <cell r="L60">
            <v>2140</v>
          </cell>
          <cell r="M60">
            <v>2017</v>
          </cell>
          <cell r="N60">
            <v>4344</v>
          </cell>
          <cell r="O60">
            <v>7122</v>
          </cell>
          <cell r="P60">
            <v>11997</v>
          </cell>
          <cell r="Q60">
            <v>8471</v>
          </cell>
          <cell r="R60">
            <v>5027</v>
          </cell>
        </row>
        <row r="61">
          <cell r="A61">
            <v>451100</v>
          </cell>
          <cell r="D61">
            <v>0</v>
          </cell>
          <cell r="G61">
            <v>24792</v>
          </cell>
          <cell r="H61">
            <v>24792</v>
          </cell>
          <cell r="I61">
            <v>24792</v>
          </cell>
          <cell r="J61">
            <v>24792</v>
          </cell>
          <cell r="K61">
            <v>24792</v>
          </cell>
          <cell r="L61">
            <v>24792</v>
          </cell>
          <cell r="M61">
            <v>24792</v>
          </cell>
          <cell r="N61">
            <v>24792</v>
          </cell>
          <cell r="O61">
            <v>24792</v>
          </cell>
          <cell r="P61">
            <v>24792</v>
          </cell>
          <cell r="Q61">
            <v>24792</v>
          </cell>
          <cell r="R61">
            <v>24792</v>
          </cell>
        </row>
        <row r="62">
          <cell r="A62">
            <v>453625</v>
          </cell>
        </row>
        <row r="63">
          <cell r="A63">
            <v>454200</v>
          </cell>
          <cell r="D63">
            <v>0</v>
          </cell>
          <cell r="G63">
            <v>17876</v>
          </cell>
          <cell r="H63">
            <v>17876</v>
          </cell>
          <cell r="I63">
            <v>17876</v>
          </cell>
          <cell r="J63">
            <v>17876</v>
          </cell>
          <cell r="K63">
            <v>17876</v>
          </cell>
          <cell r="L63">
            <v>17876</v>
          </cell>
          <cell r="M63">
            <v>17876</v>
          </cell>
          <cell r="N63">
            <v>17876</v>
          </cell>
          <cell r="O63">
            <v>17876</v>
          </cell>
          <cell r="P63">
            <v>18051</v>
          </cell>
          <cell r="Q63">
            <v>18051</v>
          </cell>
          <cell r="R63">
            <v>18051</v>
          </cell>
        </row>
        <row r="64">
          <cell r="A64">
            <v>454400</v>
          </cell>
          <cell r="D64">
            <v>0</v>
          </cell>
          <cell r="G64">
            <v>46500</v>
          </cell>
          <cell r="H64">
            <v>46500</v>
          </cell>
          <cell r="I64">
            <v>46500</v>
          </cell>
          <cell r="J64">
            <v>46500</v>
          </cell>
          <cell r="K64">
            <v>46500</v>
          </cell>
          <cell r="L64">
            <v>46500</v>
          </cell>
          <cell r="M64">
            <v>46500</v>
          </cell>
          <cell r="N64">
            <v>46500</v>
          </cell>
          <cell r="O64">
            <v>46500</v>
          </cell>
          <cell r="P64">
            <v>46500</v>
          </cell>
          <cell r="Q64">
            <v>46500</v>
          </cell>
          <cell r="R64">
            <v>46500</v>
          </cell>
        </row>
        <row r="65">
          <cell r="A65">
            <v>454400</v>
          </cell>
          <cell r="D65" t="str">
            <v>BDPCHG</v>
          </cell>
          <cell r="G65">
            <v>41667</v>
          </cell>
          <cell r="H65">
            <v>41667</v>
          </cell>
          <cell r="I65">
            <v>41667</v>
          </cell>
          <cell r="J65">
            <v>41667</v>
          </cell>
          <cell r="K65">
            <v>41667</v>
          </cell>
          <cell r="L65">
            <v>41667</v>
          </cell>
          <cell r="M65">
            <v>41667</v>
          </cell>
          <cell r="N65">
            <v>41667</v>
          </cell>
          <cell r="O65">
            <v>41667</v>
          </cell>
          <cell r="P65">
            <v>41667</v>
          </cell>
          <cell r="Q65">
            <v>41667</v>
          </cell>
          <cell r="R65">
            <v>41667</v>
          </cell>
        </row>
        <row r="66">
          <cell r="A66">
            <v>456110</v>
          </cell>
          <cell r="D66">
            <v>0</v>
          </cell>
          <cell r="G66">
            <v>12083</v>
          </cell>
          <cell r="H66">
            <v>12083</v>
          </cell>
          <cell r="I66">
            <v>12083</v>
          </cell>
          <cell r="J66">
            <v>12083</v>
          </cell>
          <cell r="K66">
            <v>12083</v>
          </cell>
          <cell r="L66">
            <v>12083</v>
          </cell>
          <cell r="M66">
            <v>12083</v>
          </cell>
          <cell r="N66">
            <v>12083</v>
          </cell>
          <cell r="O66">
            <v>12083</v>
          </cell>
          <cell r="P66">
            <v>12083</v>
          </cell>
          <cell r="Q66">
            <v>12083</v>
          </cell>
          <cell r="R66">
            <v>12083</v>
          </cell>
        </row>
        <row r="67">
          <cell r="A67">
            <v>456111</v>
          </cell>
          <cell r="D67">
            <v>0</v>
          </cell>
        </row>
        <row r="68">
          <cell r="A68">
            <v>456610</v>
          </cell>
          <cell r="D68" t="str">
            <v>OTHER</v>
          </cell>
        </row>
        <row r="69">
          <cell r="A69">
            <v>456970</v>
          </cell>
          <cell r="D69">
            <v>0</v>
          </cell>
          <cell r="G69">
            <v>2042</v>
          </cell>
          <cell r="H69">
            <v>2042</v>
          </cell>
          <cell r="I69">
            <v>2042</v>
          </cell>
          <cell r="J69">
            <v>2042</v>
          </cell>
          <cell r="K69">
            <v>2042</v>
          </cell>
          <cell r="L69">
            <v>2042</v>
          </cell>
          <cell r="M69">
            <v>2042</v>
          </cell>
          <cell r="N69">
            <v>2042</v>
          </cell>
          <cell r="O69">
            <v>2042</v>
          </cell>
          <cell r="P69">
            <v>2042</v>
          </cell>
          <cell r="Q69">
            <v>2042</v>
          </cell>
          <cell r="R69">
            <v>2042</v>
          </cell>
        </row>
        <row r="70">
          <cell r="A70">
            <v>457204</v>
          </cell>
          <cell r="D70" t="str">
            <v xml:space="preserve"> </v>
          </cell>
          <cell r="G70">
            <v>156750</v>
          </cell>
          <cell r="H70">
            <v>156750</v>
          </cell>
          <cell r="I70">
            <v>156750</v>
          </cell>
          <cell r="J70">
            <v>156750</v>
          </cell>
          <cell r="K70">
            <v>156750</v>
          </cell>
          <cell r="L70">
            <v>156750</v>
          </cell>
          <cell r="M70">
            <v>156750</v>
          </cell>
          <cell r="N70">
            <v>156750</v>
          </cell>
          <cell r="O70">
            <v>156750</v>
          </cell>
          <cell r="P70">
            <v>156750</v>
          </cell>
          <cell r="Q70">
            <v>156750</v>
          </cell>
          <cell r="R70">
            <v>156750</v>
          </cell>
        </row>
      </sheetData>
      <sheetData sheetId="9" refreshError="1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6.83E-2</v>
          </cell>
          <cell r="I16">
            <v>-1.1899999999999966E-3</v>
          </cell>
        </row>
        <row r="20">
          <cell r="C20">
            <v>1.3409865999999999</v>
          </cell>
          <cell r="J20">
            <v>-6.3727000000000089E-3</v>
          </cell>
        </row>
      </sheetData>
      <sheetData sheetId="12" refreshError="1"/>
      <sheetData sheetId="13" refreshError="1"/>
      <sheetData sheetId="14">
        <row r="51">
          <cell r="F51">
            <v>0.28344000000000003</v>
          </cell>
        </row>
      </sheetData>
      <sheetData sheetId="15">
        <row r="18">
          <cell r="I18">
            <v>1949874776</v>
          </cell>
        </row>
      </sheetData>
      <sheetData sheetId="16" refreshError="1"/>
      <sheetData sheetId="17">
        <row r="252">
          <cell r="C252">
            <v>0.73560000000000003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4">
          <cell r="L24">
            <v>-440346</v>
          </cell>
        </row>
      </sheetData>
      <sheetData sheetId="32" refreshError="1"/>
      <sheetData sheetId="33" refreshError="1"/>
      <sheetData sheetId="34">
        <row r="17">
          <cell r="G17">
            <v>49609172</v>
          </cell>
        </row>
        <row r="23">
          <cell r="G23">
            <v>97036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94">
          <cell r="AE94">
            <v>-2001063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158">
          <cell r="T158">
            <v>1107</v>
          </cell>
          <cell r="U158" t="str">
            <v xml:space="preserve">Interest Charges  </v>
          </cell>
          <cell r="W158">
            <v>-18095758</v>
          </cell>
          <cell r="X158">
            <v>-20781237</v>
          </cell>
        </row>
        <row r="159">
          <cell r="U159" t="str">
            <v>Book Taxable Income</v>
          </cell>
          <cell r="W159">
            <v>35943385</v>
          </cell>
          <cell r="X159">
            <v>16703585</v>
          </cell>
        </row>
        <row r="161">
          <cell r="T161" t="str">
            <v>Perm</v>
          </cell>
          <cell r="U161" t="str">
            <v>Permanent Differences</v>
          </cell>
          <cell r="W161">
            <v>425850</v>
          </cell>
          <cell r="X161">
            <v>421236.99999999965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44058671</v>
          </cell>
          <cell r="X164">
            <v>53609701</v>
          </cell>
        </row>
        <row r="165">
          <cell r="T165" t="str">
            <v>T13A28</v>
          </cell>
          <cell r="U165" t="str">
            <v>Tax Depreciation</v>
          </cell>
          <cell r="W165">
            <v>-49501091</v>
          </cell>
          <cell r="X165">
            <v>-44394412</v>
          </cell>
        </row>
        <row r="166">
          <cell r="T166" t="str">
            <v>Temp</v>
          </cell>
          <cell r="U166" t="str">
            <v>Other Temporary Differences</v>
          </cell>
          <cell r="W166">
            <v>-102888138</v>
          </cell>
          <cell r="X166">
            <v>-84226157</v>
          </cell>
        </row>
        <row r="292">
          <cell r="AH292">
            <v>0.99370000000000003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33">
          <cell r="I33">
            <v>1.3346138999999999</v>
          </cell>
        </row>
        <row r="79">
          <cell r="I79">
            <v>1.0019598000000001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ALLOCTABLE"/>
      <sheetName val="GOTO"/>
      <sheetName val="PRINT"/>
      <sheetName val="BASE PERIOD"/>
      <sheetName val="O&amp;M Table"/>
      <sheetName val="BP Rev by Product"/>
      <sheetName val="BP Bdgt Data"/>
      <sheetName val="FP Bdgt Data"/>
      <sheetName val="BP Bdgt Rev"/>
      <sheetName val="BP Actual Rev"/>
      <sheetName val="STAFF-DR-01-030b"/>
      <sheetName val="FORECASTED PERIOD"/>
      <sheetName val="FP Rev by Product"/>
      <sheetName val="BP vs FP by Acct"/>
      <sheetName val="Rate Case Drivers"/>
      <sheetName val="SCH_A Cap"/>
      <sheetName val="SCH_A Rate Base"/>
      <sheetName val="Rate Base Ratios"/>
      <sheetName val="FP vs. BP RB Ratio Compare"/>
      <sheetName val="SCH_B1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SCH B-2.3"/>
      <sheetName val="SCH B-2.4"/>
      <sheetName val="SCH B-2.5"/>
      <sheetName val="SCH B-2.6"/>
      <sheetName val="SCH B-2.7"/>
      <sheetName val="SCH B-3"/>
      <sheetName val="SCH B-3.1"/>
      <sheetName val="WPB-3.1a"/>
      <sheetName val="SCH B-3.2 - Proposed Rate"/>
      <sheetName val="SCH B-3.2 - Current Rate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."/>
      <sheetName val="SCH_I1 - Gas Only"/>
      <sheetName val="Staff-DR-01-007"/>
      <sheetName val="Staff-DR-01-031"/>
      <sheetName val="SCH_I2.1"/>
      <sheetName val="Base Period Cust"/>
      <sheetName val="MCF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 DEK"/>
      <sheetName val="RB vs Cap FP 16(6)(f)"/>
      <sheetName val="RB vs Cap BP Staff DR"/>
    </sheetNames>
    <sheetDataSet>
      <sheetData sheetId="0">
        <row r="6">
          <cell r="B6" t="str">
            <v>CASE NO. 2018-00261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W87"/>
  <sheetViews>
    <sheetView tabSelected="1" view="pageLayout" topLeftCell="M1" zoomScaleNormal="70" zoomScaleSheetLayoutView="90" workbookViewId="0">
      <selection activeCell="K16" sqref="K16"/>
    </sheetView>
  </sheetViews>
  <sheetFormatPr defaultColWidth="8" defaultRowHeight="12.75" x14ac:dyDescent="0.2"/>
  <cols>
    <col min="1" max="1" width="6" style="65" customWidth="1"/>
    <col min="2" max="2" width="36.140625" style="65" customWidth="1"/>
    <col min="3" max="3" width="17.42578125" style="65" customWidth="1"/>
    <col min="4" max="4" width="11.85546875" style="65" customWidth="1"/>
    <col min="5" max="5" width="14.140625" style="65" customWidth="1"/>
    <col min="6" max="6" width="14.42578125" style="65" customWidth="1"/>
    <col min="7" max="7" width="14.5703125" style="65" customWidth="1"/>
    <col min="8" max="8" width="15.5703125" style="65" customWidth="1"/>
    <col min="9" max="9" width="14.42578125" style="65" customWidth="1"/>
    <col min="10" max="10" width="12.5703125" style="65" customWidth="1"/>
    <col min="11" max="11" width="16.140625" style="65" customWidth="1"/>
    <col min="12" max="12" width="17.5703125" style="65" customWidth="1"/>
    <col min="13" max="13" width="14.140625" style="65" customWidth="1"/>
    <col min="14" max="14" width="3.7109375" style="65" customWidth="1"/>
    <col min="15" max="17" width="27" style="65" bestFit="1" customWidth="1"/>
    <col min="18" max="18" width="8" style="65"/>
    <col min="19" max="19" width="10.42578125" style="65" customWidth="1"/>
    <col min="20" max="20" width="16.28515625" style="65" bestFit="1" customWidth="1"/>
    <col min="21" max="21" width="14" style="65" bestFit="1" customWidth="1"/>
    <col min="22" max="22" width="15.42578125" style="65" bestFit="1" customWidth="1"/>
    <col min="23" max="16384" width="8" style="65"/>
  </cols>
  <sheetData>
    <row r="1" spans="1:17" s="3" customFormat="1" x14ac:dyDescent="0.2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7" s="3" customFormat="1" x14ac:dyDescent="0.2">
      <c r="A2" s="79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7" s="3" customFormat="1" x14ac:dyDescent="0.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</row>
    <row r="4" spans="1:17" s="3" customFormat="1" x14ac:dyDescent="0.2">
      <c r="A4" s="6" t="s">
        <v>79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</row>
    <row r="5" spans="1:17" s="3" customFormat="1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</row>
    <row r="6" spans="1:17" s="3" customFormat="1" x14ac:dyDescent="0.2">
      <c r="A6" s="1"/>
      <c r="B6" s="1"/>
      <c r="C6" s="1"/>
      <c r="D6" s="7"/>
      <c r="E6" s="8"/>
      <c r="F6" s="7"/>
      <c r="G6" s="9"/>
      <c r="H6" s="9"/>
      <c r="I6" s="7"/>
      <c r="J6" s="7"/>
      <c r="K6" s="9"/>
      <c r="L6" s="9"/>
      <c r="M6" s="10"/>
    </row>
    <row r="7" spans="1:17" s="3" customFormat="1" x14ac:dyDescent="0.2">
      <c r="A7" s="11" t="s">
        <v>80</v>
      </c>
      <c r="D7" s="12"/>
      <c r="E7" s="13"/>
      <c r="G7" s="14"/>
      <c r="H7" s="14"/>
      <c r="I7" s="14"/>
      <c r="J7" s="14"/>
      <c r="L7" s="2" t="s">
        <v>2</v>
      </c>
    </row>
    <row r="8" spans="1:17" s="3" customFormat="1" x14ac:dyDescent="0.2">
      <c r="A8" s="15" t="s">
        <v>3</v>
      </c>
      <c r="D8" s="12"/>
      <c r="G8" s="14"/>
      <c r="H8" s="14"/>
      <c r="I8" s="14"/>
      <c r="J8" s="14"/>
      <c r="L8" s="2" t="s">
        <v>4</v>
      </c>
    </row>
    <row r="9" spans="1:17" s="3" customFormat="1" x14ac:dyDescent="0.2">
      <c r="A9" s="2" t="s">
        <v>81</v>
      </c>
      <c r="D9" s="12"/>
      <c r="G9" s="14"/>
      <c r="H9" s="14"/>
      <c r="I9" s="14"/>
      <c r="L9" s="2" t="s">
        <v>5</v>
      </c>
      <c r="N9" s="13"/>
      <c r="O9" s="13"/>
    </row>
    <row r="10" spans="1:17" s="3" customFormat="1" x14ac:dyDescent="0.2">
      <c r="A10" s="2" t="s">
        <v>6</v>
      </c>
      <c r="D10" s="12"/>
      <c r="L10" s="15" t="s">
        <v>82</v>
      </c>
      <c r="N10" s="13"/>
      <c r="O10" s="13"/>
    </row>
    <row r="11" spans="1:17" s="3" customForma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74"/>
      <c r="P11" s="73"/>
      <c r="Q11" s="73"/>
    </row>
    <row r="12" spans="1:17" s="3" customForma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 spans="1:17" s="3" customFormat="1" x14ac:dyDescent="0.2">
      <c r="B13" s="85" t="s">
        <v>7</v>
      </c>
      <c r="C13" s="85"/>
      <c r="D13" s="85"/>
      <c r="E13" s="20" t="s">
        <v>8</v>
      </c>
      <c r="F13" s="20" t="s">
        <v>9</v>
      </c>
      <c r="H13" s="20" t="s">
        <v>10</v>
      </c>
      <c r="I13" s="20" t="s">
        <v>11</v>
      </c>
      <c r="J13" s="20" t="s">
        <v>11</v>
      </c>
      <c r="K13" s="20" t="s">
        <v>12</v>
      </c>
      <c r="M13" s="20" t="s">
        <v>13</v>
      </c>
      <c r="O13" s="19" t="s">
        <v>63</v>
      </c>
      <c r="P13" s="19" t="s">
        <v>63</v>
      </c>
    </row>
    <row r="14" spans="1:17" s="3" customFormat="1" x14ac:dyDescent="0.2">
      <c r="A14" s="20" t="s">
        <v>14</v>
      </c>
      <c r="B14" s="85" t="s">
        <v>15</v>
      </c>
      <c r="C14" s="85"/>
      <c r="D14" s="85"/>
      <c r="E14" s="20" t="s">
        <v>16</v>
      </c>
      <c r="F14" s="20" t="s">
        <v>8</v>
      </c>
      <c r="G14" s="20" t="s">
        <v>17</v>
      </c>
      <c r="H14" s="20" t="s">
        <v>18</v>
      </c>
      <c r="I14" s="20" t="s">
        <v>19</v>
      </c>
      <c r="J14" s="20" t="s">
        <v>20</v>
      </c>
      <c r="K14" s="20" t="s">
        <v>21</v>
      </c>
      <c r="L14" s="20" t="s">
        <v>22</v>
      </c>
      <c r="M14" s="20" t="s">
        <v>23</v>
      </c>
      <c r="O14" s="19" t="s">
        <v>64</v>
      </c>
      <c r="P14" s="19" t="s">
        <v>64</v>
      </c>
      <c r="Q14" s="19" t="s">
        <v>63</v>
      </c>
    </row>
    <row r="15" spans="1:17" s="3" customFormat="1" x14ac:dyDescent="0.2">
      <c r="A15" s="20" t="s">
        <v>25</v>
      </c>
      <c r="B15" s="85" t="s">
        <v>26</v>
      </c>
      <c r="C15" s="85"/>
      <c r="D15" s="85"/>
      <c r="E15" s="20" t="s">
        <v>27</v>
      </c>
      <c r="F15" s="20" t="s">
        <v>27</v>
      </c>
      <c r="G15" s="20" t="s">
        <v>18</v>
      </c>
      <c r="H15" s="20" t="s">
        <v>28</v>
      </c>
      <c r="I15" s="20" t="s">
        <v>29</v>
      </c>
      <c r="J15" s="20" t="s">
        <v>30</v>
      </c>
      <c r="K15" s="20" t="s">
        <v>20</v>
      </c>
      <c r="L15" s="20" t="s">
        <v>31</v>
      </c>
      <c r="M15" s="20" t="s">
        <v>32</v>
      </c>
      <c r="O15" s="66" t="s">
        <v>66</v>
      </c>
      <c r="P15" s="19" t="s">
        <v>24</v>
      </c>
      <c r="Q15" s="19" t="s">
        <v>64</v>
      </c>
    </row>
    <row r="16" spans="1:17" s="3" customFormat="1" x14ac:dyDescent="0.2">
      <c r="E16" s="20" t="s">
        <v>33</v>
      </c>
      <c r="F16" s="20" t="s">
        <v>34</v>
      </c>
      <c r="G16" s="20" t="s">
        <v>35</v>
      </c>
      <c r="H16" s="20" t="s">
        <v>36</v>
      </c>
      <c r="I16" s="20" t="s">
        <v>37</v>
      </c>
      <c r="J16" s="20" t="s">
        <v>38</v>
      </c>
      <c r="K16" s="20" t="s">
        <v>39</v>
      </c>
      <c r="L16" s="20" t="s">
        <v>40</v>
      </c>
      <c r="M16" s="20" t="s">
        <v>41</v>
      </c>
      <c r="O16" s="66" t="s">
        <v>67</v>
      </c>
      <c r="P16" s="19" t="s">
        <v>29</v>
      </c>
      <c r="Q16" s="19" t="s">
        <v>65</v>
      </c>
    </row>
    <row r="17" spans="1:23" s="3" customForma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O17" s="73"/>
      <c r="P17" s="73"/>
      <c r="Q17" s="73"/>
    </row>
    <row r="18" spans="1:23" s="3" customForma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S18" s="87" t="s">
        <v>76</v>
      </c>
      <c r="T18" s="88"/>
      <c r="U18" s="88"/>
      <c r="V18" s="89"/>
    </row>
    <row r="19" spans="1:23" s="3" customFormat="1" x14ac:dyDescent="0.2">
      <c r="A19" s="20">
        <v>1</v>
      </c>
      <c r="B19" s="21" t="s">
        <v>42</v>
      </c>
      <c r="C19" s="22"/>
      <c r="D19" s="23"/>
      <c r="E19" s="24"/>
      <c r="F19" s="24"/>
      <c r="G19" s="24"/>
      <c r="H19" s="24"/>
      <c r="I19" s="24"/>
      <c r="J19" s="24"/>
      <c r="K19" s="24"/>
      <c r="M19" s="25"/>
      <c r="S19" s="90" t="s">
        <v>69</v>
      </c>
      <c r="T19" s="91"/>
      <c r="U19" s="91"/>
      <c r="V19" s="92"/>
    </row>
    <row r="20" spans="1:23" s="3" customFormat="1" x14ac:dyDescent="0.2">
      <c r="A20" s="20">
        <v>2</v>
      </c>
      <c r="B20" s="26" t="s">
        <v>43</v>
      </c>
      <c r="C20" s="27"/>
      <c r="D20" s="28"/>
      <c r="E20" s="24"/>
      <c r="F20" s="24"/>
      <c r="G20" s="24"/>
      <c r="H20" s="24"/>
      <c r="I20" s="24"/>
      <c r="J20" s="24"/>
      <c r="K20" s="29">
        <v>306200</v>
      </c>
      <c r="L20" s="30">
        <f t="shared" ref="L20:L23" si="0">H20+I20-J20-K20</f>
        <v>-306200</v>
      </c>
      <c r="M20" s="31">
        <f>O20</f>
        <v>63938</v>
      </c>
      <c r="O20" s="67">
        <f>63938</f>
        <v>63938</v>
      </c>
      <c r="S20" s="75" t="s">
        <v>70</v>
      </c>
      <c r="T20" s="76" t="s">
        <v>75</v>
      </c>
      <c r="U20" s="76" t="s">
        <v>71</v>
      </c>
      <c r="V20" s="77" t="s">
        <v>72</v>
      </c>
    </row>
    <row r="21" spans="1:23" s="3" customFormat="1" x14ac:dyDescent="0.2">
      <c r="A21" s="20">
        <v>3</v>
      </c>
      <c r="B21" s="26" t="s">
        <v>44</v>
      </c>
      <c r="C21" s="27"/>
      <c r="D21" s="28"/>
      <c r="E21" s="24"/>
      <c r="F21" s="24"/>
      <c r="G21" s="24"/>
      <c r="H21" s="24"/>
      <c r="I21" s="24"/>
      <c r="J21" s="24"/>
      <c r="K21" s="29">
        <v>125625</v>
      </c>
      <c r="L21" s="30">
        <f t="shared" si="0"/>
        <v>-125625</v>
      </c>
      <c r="M21" s="31">
        <f t="shared" ref="M21:M23" si="1">O21</f>
        <v>38654</v>
      </c>
      <c r="O21" s="67">
        <v>38654</v>
      </c>
      <c r="S21" s="70">
        <v>43921</v>
      </c>
      <c r="T21" s="68">
        <v>1.8463114971036598E-2</v>
      </c>
      <c r="U21" s="71">
        <v>25000000</v>
      </c>
      <c r="V21" s="80">
        <f>T21*U21</f>
        <v>461577.87427591492</v>
      </c>
    </row>
    <row r="22" spans="1:23" s="3" customFormat="1" x14ac:dyDescent="0.2">
      <c r="A22" s="20">
        <v>4</v>
      </c>
      <c r="B22" s="26" t="s">
        <v>45</v>
      </c>
      <c r="C22" s="27"/>
      <c r="D22" s="28"/>
      <c r="E22" s="24"/>
      <c r="F22" s="24"/>
      <c r="G22" s="24"/>
      <c r="H22" s="24"/>
      <c r="I22" s="24"/>
      <c r="J22" s="24"/>
      <c r="K22" s="29">
        <v>10707</v>
      </c>
      <c r="L22" s="30">
        <f t="shared" si="0"/>
        <v>-10707</v>
      </c>
      <c r="M22" s="31">
        <f t="shared" si="1"/>
        <v>4563</v>
      </c>
      <c r="O22" s="67">
        <v>4563</v>
      </c>
      <c r="S22" s="70">
        <v>43951</v>
      </c>
      <c r="T22" s="68">
        <v>1.8463114971419298E-2</v>
      </c>
      <c r="U22" s="71">
        <v>25000000</v>
      </c>
      <c r="V22" s="80">
        <f t="shared" ref="V22:V33" si="2">T22*U22</f>
        <v>461577.87428548245</v>
      </c>
    </row>
    <row r="23" spans="1:23" s="3" customFormat="1" x14ac:dyDescent="0.2">
      <c r="A23" s="20">
        <v>5</v>
      </c>
      <c r="B23" s="26" t="s">
        <v>46</v>
      </c>
      <c r="C23" s="27"/>
      <c r="D23" s="28"/>
      <c r="E23" s="24"/>
      <c r="F23" s="24"/>
      <c r="G23" s="24"/>
      <c r="H23" s="24"/>
      <c r="I23" s="24"/>
      <c r="J23" s="24"/>
      <c r="K23" s="29">
        <v>109879</v>
      </c>
      <c r="L23" s="30">
        <f t="shared" si="0"/>
        <v>-109879</v>
      </c>
      <c r="M23" s="31">
        <f t="shared" si="1"/>
        <v>15569</v>
      </c>
      <c r="O23" s="67">
        <v>15569</v>
      </c>
      <c r="S23" s="70">
        <v>43982</v>
      </c>
      <c r="T23" s="69">
        <v>1.8119607862639699E-2</v>
      </c>
      <c r="U23" s="71">
        <v>25000000</v>
      </c>
      <c r="V23" s="80">
        <f t="shared" si="2"/>
        <v>452990.19656599249</v>
      </c>
    </row>
    <row r="24" spans="1:23" s="3" customFormat="1" x14ac:dyDescent="0.2">
      <c r="A24" s="20">
        <v>6</v>
      </c>
      <c r="C24" s="32"/>
      <c r="D24" s="28"/>
      <c r="E24" s="24"/>
      <c r="F24" s="24"/>
      <c r="G24" s="24"/>
      <c r="H24" s="24"/>
      <c r="I24" s="24"/>
      <c r="J24" s="24"/>
      <c r="K24" s="33"/>
      <c r="L24" s="30"/>
      <c r="M24" s="33"/>
      <c r="S24" s="70">
        <v>44012</v>
      </c>
      <c r="T24" s="69">
        <v>1.75281981984939E-2</v>
      </c>
      <c r="U24" s="71">
        <v>25000000</v>
      </c>
      <c r="V24" s="80">
        <f t="shared" si="2"/>
        <v>438204.95496234752</v>
      </c>
    </row>
    <row r="25" spans="1:23" s="3" customFormat="1" x14ac:dyDescent="0.2">
      <c r="A25" s="20">
        <v>7</v>
      </c>
      <c r="B25" s="21" t="s">
        <v>47</v>
      </c>
      <c r="C25" s="34"/>
      <c r="D25" s="35"/>
      <c r="E25" s="36"/>
      <c r="F25" s="36"/>
      <c r="G25" s="37"/>
      <c r="H25" s="37"/>
      <c r="I25" s="31"/>
      <c r="J25" s="31"/>
      <c r="K25" s="31"/>
      <c r="L25" s="30"/>
      <c r="M25" s="31"/>
      <c r="S25" s="70">
        <v>44043</v>
      </c>
      <c r="T25" s="69">
        <v>1.7528198200193197E-2</v>
      </c>
      <c r="U25" s="71">
        <v>25000000</v>
      </c>
      <c r="V25" s="80">
        <f t="shared" si="2"/>
        <v>438204.95500482991</v>
      </c>
    </row>
    <row r="26" spans="1:23" s="3" customFormat="1" x14ac:dyDescent="0.2">
      <c r="A26" s="20">
        <v>8</v>
      </c>
      <c r="B26" s="38" t="s">
        <v>48</v>
      </c>
      <c r="C26" s="39">
        <v>1.7337442809665225E-2</v>
      </c>
      <c r="D26" s="39" t="s">
        <v>49</v>
      </c>
      <c r="E26" s="36"/>
      <c r="F26" s="36">
        <v>45367</v>
      </c>
      <c r="G26" s="37">
        <v>25000000</v>
      </c>
      <c r="H26" s="37">
        <f>G26</f>
        <v>25000000</v>
      </c>
      <c r="I26" s="31">
        <v>0</v>
      </c>
      <c r="J26" s="31">
        <v>0</v>
      </c>
      <c r="K26" s="31">
        <v>0</v>
      </c>
      <c r="L26" s="30">
        <f>H26+I26-J26-K26</f>
        <v>25000000</v>
      </c>
      <c r="M26" s="31">
        <f>V34+O26+P26+Q26</f>
        <v>433436.0702416306</v>
      </c>
      <c r="P26" s="40"/>
      <c r="Q26" s="67">
        <v>0</v>
      </c>
      <c r="S26" s="70">
        <v>44074</v>
      </c>
      <c r="T26" s="69">
        <v>1.7289534264700299E-2</v>
      </c>
      <c r="U26" s="71">
        <v>25000000</v>
      </c>
      <c r="V26" s="80">
        <f t="shared" si="2"/>
        <v>432238.35661750747</v>
      </c>
    </row>
    <row r="27" spans="1:23" s="3" customFormat="1" x14ac:dyDescent="0.2">
      <c r="A27" s="20">
        <v>9</v>
      </c>
      <c r="B27" s="38" t="s">
        <v>50</v>
      </c>
      <c r="C27" s="39">
        <v>3.8600000000000002E-2</v>
      </c>
      <c r="D27" s="39" t="s">
        <v>49</v>
      </c>
      <c r="E27" s="36">
        <v>38924</v>
      </c>
      <c r="F27" s="36">
        <v>46600</v>
      </c>
      <c r="G27" s="37">
        <v>26720000</v>
      </c>
      <c r="H27" s="37">
        <f t="shared" ref="H27:H40" si="3">G27</f>
        <v>26720000</v>
      </c>
      <c r="I27" s="31">
        <v>0</v>
      </c>
      <c r="J27" s="29">
        <v>136114</v>
      </c>
      <c r="K27" s="31">
        <v>0</v>
      </c>
      <c r="L27" s="30">
        <f t="shared" ref="L27:L41" si="4">H27+I27-J27-K27</f>
        <v>26583886</v>
      </c>
      <c r="M27" s="31">
        <f>C27*H27+O27+P27+Q27</f>
        <v>1051311.04</v>
      </c>
      <c r="N27" s="40"/>
      <c r="O27" s="40"/>
      <c r="P27" s="40"/>
      <c r="Q27" s="67">
        <v>19919.040000000005</v>
      </c>
      <c r="S27" s="70">
        <v>44104</v>
      </c>
      <c r="T27" s="69">
        <v>1.6911678717375998E-2</v>
      </c>
      <c r="U27" s="71">
        <v>25000000</v>
      </c>
      <c r="V27" s="80">
        <f t="shared" si="2"/>
        <v>422791.96793439996</v>
      </c>
    </row>
    <row r="28" spans="1:23" s="3" customFormat="1" x14ac:dyDescent="0.2">
      <c r="A28" s="20">
        <v>10</v>
      </c>
      <c r="B28" s="38" t="s">
        <v>50</v>
      </c>
      <c r="C28" s="39" t="s">
        <v>51</v>
      </c>
      <c r="D28" s="39" t="s">
        <v>49</v>
      </c>
      <c r="E28" s="36">
        <v>39785</v>
      </c>
      <c r="F28" s="36">
        <v>46600</v>
      </c>
      <c r="G28" s="37">
        <v>50000000</v>
      </c>
      <c r="H28" s="37">
        <f>G28</f>
        <v>50000000</v>
      </c>
      <c r="I28" s="31">
        <v>0</v>
      </c>
      <c r="J28" s="29">
        <v>161657</v>
      </c>
      <c r="K28" s="31">
        <v>0</v>
      </c>
      <c r="L28" s="30">
        <f>H28+I28-J28-K28</f>
        <v>49838343</v>
      </c>
      <c r="M28" s="31">
        <f>V52+O28+P28+Q28</f>
        <v>936059.21833828266</v>
      </c>
      <c r="N28" s="40"/>
      <c r="O28" s="40"/>
      <c r="P28" s="40"/>
      <c r="Q28" s="67">
        <v>22998.719999999998</v>
      </c>
      <c r="S28" s="70">
        <v>44135</v>
      </c>
      <c r="T28" s="69">
        <v>1.6911678716677401E-2</v>
      </c>
      <c r="U28" s="71">
        <v>25000000</v>
      </c>
      <c r="V28" s="80">
        <f t="shared" si="2"/>
        <v>422791.96791693504</v>
      </c>
      <c r="W28" s="63"/>
    </row>
    <row r="29" spans="1:23" s="3" customFormat="1" x14ac:dyDescent="0.2">
      <c r="A29" s="20">
        <v>11</v>
      </c>
      <c r="B29" s="38" t="s">
        <v>50</v>
      </c>
      <c r="C29" s="39">
        <v>6.2E-2</v>
      </c>
      <c r="D29" s="39" t="s">
        <v>49</v>
      </c>
      <c r="E29" s="36">
        <v>38786</v>
      </c>
      <c r="F29" s="36">
        <v>49744</v>
      </c>
      <c r="G29" s="37">
        <v>65000000</v>
      </c>
      <c r="H29" s="37">
        <f t="shared" si="3"/>
        <v>65000000</v>
      </c>
      <c r="I29" s="29">
        <v>-189366</v>
      </c>
      <c r="J29" s="29">
        <v>336402</v>
      </c>
      <c r="K29" s="31">
        <v>0</v>
      </c>
      <c r="L29" s="30">
        <f t="shared" si="4"/>
        <v>64474232</v>
      </c>
      <c r="M29" s="31">
        <f>C29*H29+O29+P29+Q29</f>
        <v>4064048.6799999997</v>
      </c>
      <c r="N29" s="40"/>
      <c r="O29" s="40"/>
      <c r="P29" s="40">
        <v>12263.28</v>
      </c>
      <c r="Q29" s="67">
        <v>21785.399999999998</v>
      </c>
      <c r="S29" s="70">
        <v>44165</v>
      </c>
      <c r="T29" s="69">
        <v>1.6926401271922398E-2</v>
      </c>
      <c r="U29" s="71">
        <v>25000000</v>
      </c>
      <c r="V29" s="80">
        <f t="shared" si="2"/>
        <v>423160.03179805994</v>
      </c>
    </row>
    <row r="30" spans="1:23" s="3" customFormat="1" x14ac:dyDescent="0.2">
      <c r="A30" s="20">
        <v>12</v>
      </c>
      <c r="B30" s="38" t="s">
        <v>50</v>
      </c>
      <c r="C30" s="39">
        <v>3.4200000000000001E-2</v>
      </c>
      <c r="D30" s="39" t="s">
        <v>49</v>
      </c>
      <c r="E30" s="36">
        <v>42374</v>
      </c>
      <c r="F30" s="36">
        <v>46037</v>
      </c>
      <c r="G30" s="37">
        <v>45000000</v>
      </c>
      <c r="H30" s="37">
        <f t="shared" si="3"/>
        <v>45000000</v>
      </c>
      <c r="I30" s="31">
        <v>0</v>
      </c>
      <c r="J30" s="29">
        <v>125934</v>
      </c>
      <c r="K30" s="31">
        <v>0</v>
      </c>
      <c r="L30" s="30">
        <f t="shared" si="4"/>
        <v>44874066</v>
      </c>
      <c r="M30" s="31">
        <f t="shared" ref="M30:M41" si="5">C30*H30+O30+P30+Q30</f>
        <v>1562811</v>
      </c>
      <c r="N30" s="40"/>
      <c r="O30" s="40"/>
      <c r="P30" s="40"/>
      <c r="Q30" s="67">
        <v>23811</v>
      </c>
      <c r="S30" s="70">
        <v>44196</v>
      </c>
      <c r="T30" s="69">
        <v>1.6942105391743002E-2</v>
      </c>
      <c r="U30" s="71">
        <v>25000000</v>
      </c>
      <c r="V30" s="80">
        <f t="shared" si="2"/>
        <v>423552.63479357504</v>
      </c>
    </row>
    <row r="31" spans="1:23" s="3" customFormat="1" x14ac:dyDescent="0.2">
      <c r="A31" s="20">
        <v>13</v>
      </c>
      <c r="B31" s="38" t="s">
        <v>50</v>
      </c>
      <c r="C31" s="39">
        <v>4.4499999999999998E-2</v>
      </c>
      <c r="D31" s="39" t="s">
        <v>49</v>
      </c>
      <c r="E31" s="36">
        <v>42374</v>
      </c>
      <c r="F31" s="36">
        <v>53342</v>
      </c>
      <c r="G31" s="37">
        <v>50000000</v>
      </c>
      <c r="H31" s="37">
        <f t="shared" si="3"/>
        <v>50000000</v>
      </c>
      <c r="I31" s="31">
        <v>0</v>
      </c>
      <c r="J31" s="29">
        <v>224209</v>
      </c>
      <c r="K31" s="31">
        <v>0</v>
      </c>
      <c r="L31" s="30">
        <f>H31+I31-J31-K31</f>
        <v>49775791</v>
      </c>
      <c r="M31" s="31">
        <f t="shared" si="5"/>
        <v>2233865.96</v>
      </c>
      <c r="N31" s="40"/>
      <c r="O31" s="40"/>
      <c r="P31" s="40"/>
      <c r="Q31" s="67">
        <v>8865.9600000000028</v>
      </c>
      <c r="S31" s="70">
        <v>44227</v>
      </c>
      <c r="T31" s="69">
        <v>1.6942105392452399E-2</v>
      </c>
      <c r="U31" s="71">
        <v>25000000</v>
      </c>
      <c r="V31" s="80">
        <f t="shared" si="2"/>
        <v>423552.63481130998</v>
      </c>
    </row>
    <row r="32" spans="1:23" s="3" customFormat="1" x14ac:dyDescent="0.2">
      <c r="A32" s="20">
        <v>14</v>
      </c>
      <c r="B32" s="38" t="s">
        <v>50</v>
      </c>
      <c r="C32" s="39">
        <v>3.3500000000000002E-2</v>
      </c>
      <c r="D32" s="39" t="s">
        <v>49</v>
      </c>
      <c r="E32" s="36">
        <v>42985</v>
      </c>
      <c r="F32" s="36">
        <v>47376</v>
      </c>
      <c r="G32" s="37">
        <v>30000000</v>
      </c>
      <c r="H32" s="37">
        <f t="shared" si="3"/>
        <v>30000000</v>
      </c>
      <c r="I32" s="31">
        <v>0</v>
      </c>
      <c r="J32" s="29">
        <v>92724</v>
      </c>
      <c r="K32" s="31">
        <v>0</v>
      </c>
      <c r="L32" s="30">
        <f>H32+I32-J32-K32</f>
        <v>29907276</v>
      </c>
      <c r="M32" s="31">
        <f t="shared" si="5"/>
        <v>1015353.7200000001</v>
      </c>
      <c r="N32" s="40"/>
      <c r="O32" s="40"/>
      <c r="P32" s="40"/>
      <c r="Q32" s="67">
        <v>10353.719999999999</v>
      </c>
      <c r="S32" s="70">
        <v>44255</v>
      </c>
      <c r="T32" s="69">
        <v>1.6814839198107601E-2</v>
      </c>
      <c r="U32" s="71">
        <v>25000000</v>
      </c>
      <c r="V32" s="80">
        <f t="shared" si="2"/>
        <v>420370.97995269002</v>
      </c>
    </row>
    <row r="33" spans="1:23" s="3" customFormat="1" x14ac:dyDescent="0.2">
      <c r="A33" s="20">
        <v>15</v>
      </c>
      <c r="B33" s="38" t="s">
        <v>50</v>
      </c>
      <c r="C33" s="39">
        <v>4.1099999999999998E-2</v>
      </c>
      <c r="D33" s="39" t="s">
        <v>49</v>
      </c>
      <c r="E33" s="36">
        <v>42985</v>
      </c>
      <c r="F33" s="36">
        <v>53950</v>
      </c>
      <c r="G33" s="37">
        <v>30000000</v>
      </c>
      <c r="H33" s="37">
        <f t="shared" si="3"/>
        <v>30000000</v>
      </c>
      <c r="I33" s="31">
        <v>0</v>
      </c>
      <c r="J33" s="29">
        <v>111760</v>
      </c>
      <c r="K33" s="31">
        <v>0</v>
      </c>
      <c r="L33" s="30">
        <f t="shared" si="4"/>
        <v>29888240</v>
      </c>
      <c r="M33" s="31">
        <f t="shared" si="5"/>
        <v>1237146.1200000001</v>
      </c>
      <c r="N33" s="40"/>
      <c r="O33" s="40"/>
      <c r="P33" s="40"/>
      <c r="Q33" s="67">
        <v>4146.1200000000008</v>
      </c>
      <c r="S33" s="70">
        <v>44286</v>
      </c>
      <c r="T33" s="69">
        <v>1.65461793688861E-2</v>
      </c>
      <c r="U33" s="84">
        <v>25000000</v>
      </c>
      <c r="V33" s="81">
        <f t="shared" si="2"/>
        <v>413654.4842221525</v>
      </c>
    </row>
    <row r="34" spans="1:23" s="3" customFormat="1" x14ac:dyDescent="0.2">
      <c r="A34" s="20">
        <v>16</v>
      </c>
      <c r="B34" s="38" t="s">
        <v>50</v>
      </c>
      <c r="C34" s="39">
        <v>4.2599999999999999E-2</v>
      </c>
      <c r="D34" s="39" t="s">
        <v>49</v>
      </c>
      <c r="E34" s="36">
        <v>42985</v>
      </c>
      <c r="F34" s="36">
        <v>57603</v>
      </c>
      <c r="G34" s="37">
        <v>30000000</v>
      </c>
      <c r="H34" s="37">
        <f t="shared" si="3"/>
        <v>30000000</v>
      </c>
      <c r="I34" s="31">
        <v>0</v>
      </c>
      <c r="J34" s="29">
        <v>114937</v>
      </c>
      <c r="K34" s="31">
        <v>0</v>
      </c>
      <c r="L34" s="30">
        <f t="shared" si="4"/>
        <v>29885063</v>
      </c>
      <c r="M34" s="31">
        <f t="shared" si="5"/>
        <v>1281110.1599999999</v>
      </c>
      <c r="N34" s="40"/>
      <c r="O34" s="40"/>
      <c r="P34" s="40"/>
      <c r="Q34" s="67">
        <v>3110.1600000000003</v>
      </c>
      <c r="S34" s="72"/>
      <c r="T34" s="73"/>
      <c r="U34" s="83" t="s">
        <v>77</v>
      </c>
      <c r="V34" s="82">
        <f>AVERAGE(V21:V33)</f>
        <v>433436.0702416306</v>
      </c>
    </row>
    <row r="35" spans="1:23" s="3" customFormat="1" x14ac:dyDescent="0.2">
      <c r="A35" s="20">
        <v>17</v>
      </c>
      <c r="B35" s="41" t="s">
        <v>50</v>
      </c>
      <c r="C35" s="39">
        <v>4.0099999999999997E-2</v>
      </c>
      <c r="D35" s="39" t="s">
        <v>49</v>
      </c>
      <c r="E35" s="36">
        <v>43376</v>
      </c>
      <c r="F35" s="36">
        <v>45214</v>
      </c>
      <c r="G35" s="37">
        <v>25000000</v>
      </c>
      <c r="H35" s="37">
        <f t="shared" si="3"/>
        <v>25000000</v>
      </c>
      <c r="I35" s="31">
        <v>0</v>
      </c>
      <c r="J35" s="29">
        <v>67332</v>
      </c>
      <c r="K35" s="31">
        <v>0</v>
      </c>
      <c r="L35" s="30">
        <f t="shared" si="4"/>
        <v>24932668</v>
      </c>
      <c r="M35" s="31">
        <f t="shared" si="5"/>
        <v>1024656.6799999999</v>
      </c>
      <c r="N35" s="40"/>
      <c r="O35" s="40"/>
      <c r="P35" s="40"/>
      <c r="Q35" s="67">
        <v>22156.679999999997</v>
      </c>
    </row>
    <row r="36" spans="1:23" s="3" customFormat="1" x14ac:dyDescent="0.2">
      <c r="A36" s="20">
        <v>18</v>
      </c>
      <c r="B36" s="41" t="s">
        <v>50</v>
      </c>
      <c r="C36" s="39">
        <v>4.1799999999999997E-2</v>
      </c>
      <c r="D36" s="39" t="s">
        <v>49</v>
      </c>
      <c r="E36" s="36">
        <v>43376</v>
      </c>
      <c r="F36" s="36">
        <v>47041</v>
      </c>
      <c r="G36" s="37">
        <v>40000000</v>
      </c>
      <c r="H36" s="37">
        <f t="shared" si="3"/>
        <v>40000000</v>
      </c>
      <c r="I36" s="31">
        <v>0</v>
      </c>
      <c r="J36" s="29">
        <v>125409</v>
      </c>
      <c r="K36" s="31">
        <v>0</v>
      </c>
      <c r="L36" s="30">
        <f t="shared" si="4"/>
        <v>39874591</v>
      </c>
      <c r="M36" s="31">
        <f t="shared" si="5"/>
        <v>1687600.2399999998</v>
      </c>
      <c r="N36" s="40"/>
      <c r="O36" s="40"/>
      <c r="P36" s="40"/>
      <c r="Q36" s="67">
        <v>15600.239999999998</v>
      </c>
      <c r="S36" s="87" t="s">
        <v>68</v>
      </c>
      <c r="T36" s="88"/>
      <c r="U36" s="88"/>
      <c r="V36" s="89"/>
    </row>
    <row r="37" spans="1:23" s="3" customFormat="1" x14ac:dyDescent="0.2">
      <c r="A37" s="20">
        <v>19</v>
      </c>
      <c r="B37" s="41" t="s">
        <v>50</v>
      </c>
      <c r="C37" s="39">
        <v>4.6199999999999998E-2</v>
      </c>
      <c r="D37" s="39" t="s">
        <v>49</v>
      </c>
      <c r="E37" s="36">
        <v>43446</v>
      </c>
      <c r="F37" s="36">
        <v>54407</v>
      </c>
      <c r="G37" s="37">
        <v>35000000</v>
      </c>
      <c r="H37" s="37">
        <f t="shared" si="3"/>
        <v>35000000</v>
      </c>
      <c r="I37" s="31">
        <v>0</v>
      </c>
      <c r="J37" s="29">
        <v>133020</v>
      </c>
      <c r="K37" s="31">
        <v>0</v>
      </c>
      <c r="L37" s="30">
        <f t="shared" si="4"/>
        <v>34866980</v>
      </c>
      <c r="M37" s="31">
        <f t="shared" si="5"/>
        <v>1621716</v>
      </c>
      <c r="N37" s="40"/>
      <c r="O37" s="40"/>
      <c r="P37" s="40"/>
      <c r="Q37" s="67">
        <v>4716</v>
      </c>
      <c r="S37" s="90" t="s">
        <v>69</v>
      </c>
      <c r="T37" s="91"/>
      <c r="U37" s="91"/>
      <c r="V37" s="92"/>
      <c r="W37" s="63"/>
    </row>
    <row r="38" spans="1:23" s="3" customFormat="1" x14ac:dyDescent="0.2">
      <c r="A38" s="20">
        <v>20</v>
      </c>
      <c r="B38" s="41" t="s">
        <v>50</v>
      </c>
      <c r="C38" s="39">
        <v>4.3200000000000002E-2</v>
      </c>
      <c r="D38" s="39" t="s">
        <v>49</v>
      </c>
      <c r="E38" s="36">
        <v>43663</v>
      </c>
      <c r="F38" s="36">
        <v>54619</v>
      </c>
      <c r="G38" s="37">
        <v>40000000</v>
      </c>
      <c r="H38" s="37">
        <f t="shared" si="3"/>
        <v>40000000</v>
      </c>
      <c r="I38" s="31">
        <v>0</v>
      </c>
      <c r="J38" s="29">
        <v>316667</v>
      </c>
      <c r="K38" s="31">
        <v>0</v>
      </c>
      <c r="L38" s="30">
        <f t="shared" si="4"/>
        <v>39683333</v>
      </c>
      <c r="M38" s="31">
        <f t="shared" si="5"/>
        <v>1791333.3333333333</v>
      </c>
      <c r="N38" s="40"/>
      <c r="O38" s="40"/>
      <c r="P38" s="40"/>
      <c r="Q38" s="67">
        <v>63333.333333333336</v>
      </c>
      <c r="S38" s="75" t="s">
        <v>70</v>
      </c>
      <c r="T38" s="76" t="s">
        <v>75</v>
      </c>
      <c r="U38" s="76" t="s">
        <v>71</v>
      </c>
      <c r="V38" s="77" t="s">
        <v>72</v>
      </c>
      <c r="W38" s="63"/>
    </row>
    <row r="39" spans="1:23" s="3" customFormat="1" x14ac:dyDescent="0.2">
      <c r="A39" s="20">
        <v>21</v>
      </c>
      <c r="B39" s="41" t="s">
        <v>50</v>
      </c>
      <c r="C39" s="39">
        <v>3.2300000000000002E-2</v>
      </c>
      <c r="D39" s="39" t="s">
        <v>49</v>
      </c>
      <c r="E39" s="36">
        <v>43734</v>
      </c>
      <c r="F39" s="36">
        <v>45931</v>
      </c>
      <c r="G39" s="37">
        <v>95000000</v>
      </c>
      <c r="H39" s="37">
        <f t="shared" si="3"/>
        <v>95000000</v>
      </c>
      <c r="I39" s="31">
        <v>0</v>
      </c>
      <c r="J39" s="29">
        <v>270000</v>
      </c>
      <c r="K39" s="31">
        <v>0</v>
      </c>
      <c r="L39" s="30">
        <f t="shared" si="4"/>
        <v>94730000</v>
      </c>
      <c r="M39" s="31">
        <f t="shared" si="5"/>
        <v>3098500</v>
      </c>
      <c r="N39" s="40"/>
      <c r="O39" s="40"/>
      <c r="P39" s="40"/>
      <c r="Q39" s="67">
        <v>30000</v>
      </c>
      <c r="S39" s="70">
        <v>43921</v>
      </c>
      <c r="T39" s="68">
        <v>1.9049180479725619E-2</v>
      </c>
      <c r="U39" s="71">
        <v>50000000</v>
      </c>
      <c r="V39" s="80">
        <f>T39*U39</f>
        <v>952459.02398628101</v>
      </c>
      <c r="W39" s="63"/>
    </row>
    <row r="40" spans="1:23" s="3" customFormat="1" x14ac:dyDescent="0.2">
      <c r="A40" s="20">
        <v>22</v>
      </c>
      <c r="B40" s="41" t="s">
        <v>50</v>
      </c>
      <c r="C40" s="39">
        <v>3.56E-2</v>
      </c>
      <c r="D40" s="39" t="s">
        <v>49</v>
      </c>
      <c r="E40" s="36">
        <v>43734</v>
      </c>
      <c r="F40" s="36">
        <v>47392</v>
      </c>
      <c r="G40" s="37">
        <v>75000000</v>
      </c>
      <c r="H40" s="37">
        <f t="shared" si="3"/>
        <v>75000000</v>
      </c>
      <c r="I40" s="31">
        <v>0</v>
      </c>
      <c r="J40" s="29">
        <v>153556</v>
      </c>
      <c r="K40" s="31">
        <v>0</v>
      </c>
      <c r="L40" s="30">
        <f t="shared" si="4"/>
        <v>74846444</v>
      </c>
      <c r="M40" s="31">
        <f t="shared" si="5"/>
        <v>2675333.3333333335</v>
      </c>
      <c r="N40" s="40"/>
      <c r="O40" s="40"/>
      <c r="P40" s="40"/>
      <c r="Q40" s="67">
        <v>5333.3333333333348</v>
      </c>
      <c r="S40" s="70">
        <v>43951</v>
      </c>
      <c r="T40" s="68">
        <v>1.9049180479993509E-2</v>
      </c>
      <c r="U40" s="71">
        <v>50000000</v>
      </c>
      <c r="V40" s="80">
        <f t="shared" ref="V40:V51" si="6">T40*U40</f>
        <v>952459.02399967541</v>
      </c>
      <c r="W40" s="63"/>
    </row>
    <row r="41" spans="1:23" s="3" customFormat="1" ht="14.25" x14ac:dyDescent="0.2">
      <c r="A41" s="20">
        <v>23</v>
      </c>
      <c r="B41" s="41" t="s">
        <v>52</v>
      </c>
      <c r="C41" s="39">
        <v>3.9997199999999997E-2</v>
      </c>
      <c r="D41" s="39" t="s">
        <v>49</v>
      </c>
      <c r="E41" s="36">
        <v>44089</v>
      </c>
      <c r="F41" s="36"/>
      <c r="G41" s="37">
        <v>50000000</v>
      </c>
      <c r="H41" s="37">
        <v>26923077</v>
      </c>
      <c r="I41" s="31">
        <v>0</v>
      </c>
      <c r="J41" s="29">
        <v>79620</v>
      </c>
      <c r="K41" s="31">
        <v>0</v>
      </c>
      <c r="L41" s="30">
        <f t="shared" si="4"/>
        <v>26843457</v>
      </c>
      <c r="M41" s="31">
        <f t="shared" si="5"/>
        <v>1080787.6578609478</v>
      </c>
      <c r="N41" s="40"/>
      <c r="O41" s="40"/>
      <c r="P41" s="40"/>
      <c r="Q41" s="67">
        <v>3939.9624765478429</v>
      </c>
      <c r="S41" s="70">
        <v>43982</v>
      </c>
      <c r="T41" s="69">
        <v>1.8808725503847788E-2</v>
      </c>
      <c r="U41" s="71">
        <v>50000000</v>
      </c>
      <c r="V41" s="80">
        <f t="shared" si="6"/>
        <v>940436.27519238938</v>
      </c>
      <c r="W41" s="63"/>
    </row>
    <row r="42" spans="1:23" s="3" customFormat="1" x14ac:dyDescent="0.2">
      <c r="A42" s="20">
        <v>24</v>
      </c>
      <c r="B42" s="38"/>
      <c r="C42" s="39"/>
      <c r="D42" s="39"/>
      <c r="E42" s="27"/>
      <c r="F42" s="36"/>
      <c r="G42" s="37"/>
      <c r="H42" s="37"/>
      <c r="I42" s="42"/>
      <c r="J42" s="29"/>
      <c r="K42" s="31"/>
      <c r="L42" s="30"/>
      <c r="M42" s="31"/>
      <c r="N42" s="40"/>
      <c r="O42" s="40"/>
      <c r="Q42" s="67"/>
      <c r="S42" s="70">
        <v>44012</v>
      </c>
      <c r="T42" s="69">
        <v>1.8394738738945728E-2</v>
      </c>
      <c r="U42" s="71">
        <v>50000000</v>
      </c>
      <c r="V42" s="80">
        <f t="shared" si="6"/>
        <v>919736.93694728636</v>
      </c>
    </row>
    <row r="43" spans="1:23" s="3" customFormat="1" x14ac:dyDescent="0.2">
      <c r="A43" s="20">
        <v>25</v>
      </c>
      <c r="B43" s="38" t="s">
        <v>53</v>
      </c>
      <c r="C43" s="43"/>
      <c r="D43" s="35"/>
      <c r="E43" s="31">
        <v>0</v>
      </c>
      <c r="F43" s="36">
        <v>45367</v>
      </c>
      <c r="G43" s="31">
        <v>0</v>
      </c>
      <c r="H43" s="31">
        <v>0</v>
      </c>
      <c r="I43" s="44">
        <v>0</v>
      </c>
      <c r="J43" s="29">
        <v>304877</v>
      </c>
      <c r="K43" s="31">
        <v>0</v>
      </c>
      <c r="L43" s="30">
        <f t="shared" ref="L43:L44" si="7">H43+I43-J43-K43</f>
        <v>-304877</v>
      </c>
      <c r="M43" s="45">
        <f>Q43</f>
        <v>88157.280000000013</v>
      </c>
      <c r="N43" s="40"/>
      <c r="O43" s="40"/>
      <c r="P43" s="40"/>
      <c r="Q43" s="67">
        <v>88157.280000000013</v>
      </c>
      <c r="S43" s="70">
        <v>44043</v>
      </c>
      <c r="T43" s="69">
        <v>1.8394738740135239E-2</v>
      </c>
      <c r="U43" s="71">
        <v>50000000</v>
      </c>
      <c r="V43" s="80">
        <f t="shared" si="6"/>
        <v>919736.9370067619</v>
      </c>
    </row>
    <row r="44" spans="1:23" s="3" customFormat="1" x14ac:dyDescent="0.2">
      <c r="A44" s="20">
        <v>26</v>
      </c>
      <c r="B44" s="41" t="s">
        <v>54</v>
      </c>
      <c r="C44" s="43"/>
      <c r="D44" s="35"/>
      <c r="E44" s="31"/>
      <c r="F44" s="36">
        <v>44971</v>
      </c>
      <c r="G44" s="31">
        <v>0</v>
      </c>
      <c r="H44" s="31">
        <v>0</v>
      </c>
      <c r="I44" s="44">
        <v>0</v>
      </c>
      <c r="J44" s="31">
        <v>27034</v>
      </c>
      <c r="K44" s="31">
        <v>0</v>
      </c>
      <c r="L44" s="30">
        <f t="shared" si="7"/>
        <v>-27034</v>
      </c>
      <c r="M44" s="45">
        <f>Q44</f>
        <v>11409.240000000002</v>
      </c>
      <c r="N44" s="40"/>
      <c r="O44" s="40"/>
      <c r="P44" s="40"/>
      <c r="Q44" s="67">
        <v>11409.240000000002</v>
      </c>
      <c r="S44" s="70">
        <v>44074</v>
      </c>
      <c r="T44" s="69">
        <v>1.8227673985290207E-2</v>
      </c>
      <c r="U44" s="71">
        <v>50000000</v>
      </c>
      <c r="V44" s="80">
        <f t="shared" si="6"/>
        <v>911383.6992645103</v>
      </c>
    </row>
    <row r="45" spans="1:23" s="3" customFormat="1" x14ac:dyDescent="0.2">
      <c r="A45" s="20">
        <v>27</v>
      </c>
      <c r="B45" s="38" t="s">
        <v>55</v>
      </c>
      <c r="C45" s="43"/>
      <c r="D45" s="35"/>
      <c r="E45" s="31"/>
      <c r="F45" s="36"/>
      <c r="G45" s="31"/>
      <c r="H45" s="31"/>
      <c r="I45" s="44"/>
      <c r="J45" s="29"/>
      <c r="K45" s="31"/>
      <c r="L45" s="30"/>
      <c r="M45" s="46">
        <f>Q45</f>
        <v>462713.44000000012</v>
      </c>
      <c r="N45" s="40"/>
      <c r="O45" s="40"/>
      <c r="P45" s="40"/>
      <c r="Q45" s="67">
        <v>462713.44000000012</v>
      </c>
      <c r="S45" s="70">
        <v>44104</v>
      </c>
      <c r="T45" s="69">
        <v>1.7963175102163199E-2</v>
      </c>
      <c r="U45" s="71">
        <v>50000000</v>
      </c>
      <c r="V45" s="80">
        <f t="shared" si="6"/>
        <v>898158.75510815997</v>
      </c>
    </row>
    <row r="46" spans="1:23" s="3" customFormat="1" x14ac:dyDescent="0.2">
      <c r="A46" s="20">
        <v>28</v>
      </c>
      <c r="B46" s="38"/>
      <c r="C46" s="43"/>
      <c r="D46" s="35"/>
      <c r="E46" s="31"/>
      <c r="F46" s="36"/>
      <c r="G46" s="31"/>
      <c r="H46" s="37"/>
      <c r="I46" s="44"/>
      <c r="J46" s="37"/>
      <c r="K46" s="31"/>
      <c r="L46" s="30"/>
      <c r="M46" s="45"/>
      <c r="N46" s="40"/>
      <c r="O46" s="40"/>
      <c r="P46" s="40"/>
      <c r="S46" s="70">
        <v>44135</v>
      </c>
      <c r="T46" s="69">
        <v>1.7963175101674177E-2</v>
      </c>
      <c r="U46" s="71">
        <v>50000000</v>
      </c>
      <c r="V46" s="80">
        <f t="shared" si="6"/>
        <v>898158.75508370891</v>
      </c>
    </row>
    <row r="47" spans="1:23" s="3" customFormat="1" x14ac:dyDescent="0.2">
      <c r="A47" s="20">
        <v>29</v>
      </c>
      <c r="B47" s="21" t="s">
        <v>56</v>
      </c>
      <c r="C47" s="43"/>
      <c r="D47" s="35"/>
      <c r="E47" s="31"/>
      <c r="F47" s="36"/>
      <c r="G47" s="31"/>
      <c r="H47" s="31"/>
      <c r="I47" s="31"/>
      <c r="J47" s="29"/>
      <c r="K47" s="31"/>
      <c r="L47" s="30"/>
      <c r="M47" s="47"/>
      <c r="N47" s="40"/>
      <c r="O47" s="40"/>
      <c r="P47" s="40"/>
      <c r="S47" s="70">
        <v>44165</v>
      </c>
      <c r="T47" s="69">
        <v>1.7973480890345679E-2</v>
      </c>
      <c r="U47" s="71">
        <v>50000000</v>
      </c>
      <c r="V47" s="80">
        <f t="shared" si="6"/>
        <v>898674.04451728391</v>
      </c>
      <c r="W47" s="63" t="s">
        <v>73</v>
      </c>
    </row>
    <row r="48" spans="1:23" s="3" customFormat="1" ht="14.25" x14ac:dyDescent="0.2">
      <c r="A48" s="20">
        <v>30</v>
      </c>
      <c r="B48" s="48" t="s">
        <v>57</v>
      </c>
      <c r="C48" s="39" t="str">
        <f>C28</f>
        <v>Variable</v>
      </c>
      <c r="D48" s="39" t="s">
        <v>49</v>
      </c>
      <c r="E48" s="36">
        <v>39785</v>
      </c>
      <c r="F48" s="36">
        <v>46600</v>
      </c>
      <c r="G48" s="31">
        <v>50000000</v>
      </c>
      <c r="H48" s="37">
        <v>-19230769</v>
      </c>
      <c r="I48" s="44">
        <v>0</v>
      </c>
      <c r="J48" s="37">
        <v>-59227</v>
      </c>
      <c r="K48" s="31">
        <v>0</v>
      </c>
      <c r="L48" s="49">
        <f>H48+I48-J48-K48</f>
        <v>-19171542</v>
      </c>
      <c r="M48" s="78">
        <f>-SUM(V47:V51)/13+O48+P48+Q48</f>
        <v>-353250.05167760787</v>
      </c>
      <c r="N48" s="40"/>
      <c r="O48" s="40"/>
      <c r="P48" s="40"/>
      <c r="Q48" s="67">
        <v>-8845.6615384615397</v>
      </c>
      <c r="S48" s="70">
        <v>44196</v>
      </c>
      <c r="T48" s="69">
        <v>1.7984473774220099E-2</v>
      </c>
      <c r="U48" s="71">
        <v>50000000</v>
      </c>
      <c r="V48" s="80">
        <f t="shared" si="6"/>
        <v>899223.68871100491</v>
      </c>
      <c r="W48" s="63" t="s">
        <v>73</v>
      </c>
    </row>
    <row r="49" spans="1:23" s="3" customFormat="1" x14ac:dyDescent="0.2">
      <c r="A49" s="20">
        <v>31</v>
      </c>
      <c r="B49" s="38"/>
      <c r="C49" s="50"/>
      <c r="D49" s="51"/>
      <c r="E49" s="52"/>
      <c r="F49" s="52"/>
      <c r="G49" s="53"/>
      <c r="H49" s="53"/>
      <c r="I49" s="54"/>
      <c r="J49" s="54"/>
      <c r="K49" s="54"/>
      <c r="L49" s="30"/>
      <c r="M49" s="55"/>
      <c r="N49" s="40"/>
      <c r="O49" s="40"/>
      <c r="S49" s="70">
        <v>44227</v>
      </c>
      <c r="T49" s="69">
        <v>1.7984473774716681E-2</v>
      </c>
      <c r="U49" s="71">
        <v>50000000</v>
      </c>
      <c r="V49" s="80">
        <f t="shared" si="6"/>
        <v>899223.68873583397</v>
      </c>
      <c r="W49" s="63" t="s">
        <v>73</v>
      </c>
    </row>
    <row r="50" spans="1:23" s="3" customFormat="1" ht="13.5" thickBot="1" x14ac:dyDescent="0.25">
      <c r="A50" s="20">
        <v>32</v>
      </c>
      <c r="D50" s="2" t="s">
        <v>58</v>
      </c>
      <c r="G50" s="56">
        <f t="shared" ref="G50:M50" si="8">SUM(G19:G48)</f>
        <v>761720000</v>
      </c>
      <c r="H50" s="56">
        <f t="shared" si="8"/>
        <v>669412308</v>
      </c>
      <c r="I50" s="56">
        <f t="shared" si="8"/>
        <v>-189366</v>
      </c>
      <c r="J50" s="56">
        <f t="shared" si="8"/>
        <v>2722025</v>
      </c>
      <c r="K50" s="56">
        <f t="shared" si="8"/>
        <v>552411</v>
      </c>
      <c r="L50" s="56">
        <f t="shared" si="8"/>
        <v>665948506</v>
      </c>
      <c r="M50" s="56">
        <f t="shared" si="8"/>
        <v>27126823.12142992</v>
      </c>
      <c r="N50" s="40"/>
      <c r="O50" s="40"/>
      <c r="S50" s="70">
        <v>44255</v>
      </c>
      <c r="T50" s="69">
        <v>1.7895387438675317E-2</v>
      </c>
      <c r="U50" s="71">
        <v>50000000</v>
      </c>
      <c r="V50" s="80">
        <f t="shared" si="6"/>
        <v>894769.37193376583</v>
      </c>
      <c r="W50" s="63" t="s">
        <v>73</v>
      </c>
    </row>
    <row r="51" spans="1:23" s="3" customFormat="1" ht="13.5" thickTop="1" x14ac:dyDescent="0.2">
      <c r="A51" s="20">
        <v>33</v>
      </c>
      <c r="G51" s="57"/>
      <c r="H51" s="58"/>
      <c r="I51" s="58"/>
      <c r="J51" s="58"/>
      <c r="K51" s="58"/>
      <c r="L51" s="58"/>
      <c r="M51" s="58"/>
      <c r="N51" s="40"/>
      <c r="O51" s="40"/>
      <c r="S51" s="70">
        <v>44286</v>
      </c>
      <c r="T51" s="69">
        <v>1.7707325558220268E-2</v>
      </c>
      <c r="U51" s="84">
        <v>50000000</v>
      </c>
      <c r="V51" s="81">
        <f t="shared" si="6"/>
        <v>885366.27791101346</v>
      </c>
      <c r="W51" s="63" t="s">
        <v>73</v>
      </c>
    </row>
    <row r="52" spans="1:23" s="3" customFormat="1" x14ac:dyDescent="0.2">
      <c r="A52" s="20">
        <v>34</v>
      </c>
      <c r="G52" s="59"/>
      <c r="H52" s="58"/>
      <c r="I52" s="58"/>
      <c r="J52" s="58"/>
      <c r="K52" s="58"/>
      <c r="L52" s="58"/>
      <c r="M52" s="58"/>
      <c r="N52" s="40"/>
      <c r="O52" s="40"/>
      <c r="S52" s="72"/>
      <c r="T52" s="73"/>
      <c r="U52" s="83" t="s">
        <v>77</v>
      </c>
      <c r="V52" s="82">
        <f>AVERAGE(V39:V51)</f>
        <v>913060.49833828269</v>
      </c>
    </row>
    <row r="53" spans="1:23" s="3" customFormat="1" ht="13.5" thickBot="1" x14ac:dyDescent="0.25">
      <c r="A53" s="20">
        <v>35</v>
      </c>
      <c r="D53" s="2" t="s">
        <v>59</v>
      </c>
      <c r="M53" s="60">
        <f>ROUND(M50/L50,5)</f>
        <v>4.0730000000000002E-2</v>
      </c>
    </row>
    <row r="54" spans="1:23" s="3" customFormat="1" ht="13.5" thickTop="1" x14ac:dyDescent="0.2">
      <c r="A54" s="20"/>
      <c r="M54" s="61"/>
    </row>
    <row r="55" spans="1:23" s="3" customFormat="1" x14ac:dyDescent="0.2">
      <c r="A55" s="20"/>
      <c r="B55" s="62" t="s">
        <v>60</v>
      </c>
    </row>
    <row r="56" spans="1:23" s="3" customFormat="1" x14ac:dyDescent="0.2">
      <c r="A56" s="20"/>
      <c r="B56" s="63" t="s">
        <v>61</v>
      </c>
    </row>
    <row r="57" spans="1:23" s="3" customFormat="1" ht="27" customHeight="1" x14ac:dyDescent="0.2">
      <c r="A57" s="20"/>
      <c r="B57" s="86" t="s">
        <v>62</v>
      </c>
      <c r="C57" s="86"/>
      <c r="D57" s="86"/>
      <c r="E57" s="86"/>
      <c r="F57" s="86"/>
      <c r="G57" s="86"/>
      <c r="H57" s="86"/>
      <c r="I57" s="86"/>
      <c r="J57" s="86"/>
      <c r="K57" s="26"/>
      <c r="L57" s="26"/>
      <c r="M57" s="26"/>
      <c r="N57" s="64"/>
      <c r="O57" s="64"/>
    </row>
    <row r="58" spans="1:23" s="3" customFormat="1" x14ac:dyDescent="0.2">
      <c r="M58" s="61"/>
    </row>
    <row r="59" spans="1:23" s="3" customFormat="1" x14ac:dyDescent="0.2">
      <c r="A59" s="2"/>
    </row>
    <row r="60" spans="1:23" s="3" customFormat="1" x14ac:dyDescent="0.2">
      <c r="A60" s="2"/>
    </row>
    <row r="61" spans="1:23" s="3" customFormat="1" x14ac:dyDescent="0.2">
      <c r="D61" s="12"/>
    </row>
    <row r="62" spans="1:23" s="3" customFormat="1" x14ac:dyDescent="0.2">
      <c r="D62" s="12"/>
    </row>
    <row r="63" spans="1:23" s="3" customFormat="1" x14ac:dyDescent="0.2">
      <c r="D63" s="12"/>
    </row>
    <row r="64" spans="1:23" s="3" customFormat="1" x14ac:dyDescent="0.2">
      <c r="D64" s="12"/>
    </row>
    <row r="65" spans="4:22" s="3" customFormat="1" x14ac:dyDescent="0.2">
      <c r="D65" s="12"/>
    </row>
    <row r="66" spans="4:22" s="3" customFormat="1" x14ac:dyDescent="0.2">
      <c r="D66" s="12"/>
    </row>
    <row r="67" spans="4:22" s="3" customFormat="1" x14ac:dyDescent="0.2">
      <c r="D67" s="12"/>
    </row>
    <row r="68" spans="4:22" x14ac:dyDescent="0.2">
      <c r="S68" s="3"/>
      <c r="T68" s="3"/>
      <c r="U68" s="3"/>
      <c r="V68" s="3"/>
    </row>
    <row r="69" spans="4:22" x14ac:dyDescent="0.2">
      <c r="S69" s="3"/>
      <c r="T69" s="3"/>
      <c r="U69" s="3"/>
      <c r="V69" s="3"/>
    </row>
    <row r="70" spans="4:22" x14ac:dyDescent="0.2">
      <c r="S70" s="3"/>
      <c r="T70" s="3"/>
      <c r="U70" s="3"/>
      <c r="V70" s="3"/>
    </row>
    <row r="71" spans="4:22" x14ac:dyDescent="0.2">
      <c r="S71" s="3"/>
      <c r="T71" s="3"/>
      <c r="U71" s="3"/>
      <c r="V71" s="3"/>
    </row>
    <row r="72" spans="4:22" x14ac:dyDescent="0.2">
      <c r="S72" s="3"/>
      <c r="T72" s="3"/>
      <c r="U72" s="3"/>
      <c r="V72" s="3"/>
    </row>
    <row r="73" spans="4:22" x14ac:dyDescent="0.2">
      <c r="S73" s="3"/>
      <c r="T73" s="3"/>
      <c r="U73" s="3"/>
      <c r="V73" s="3"/>
    </row>
    <row r="74" spans="4:22" x14ac:dyDescent="0.2">
      <c r="S74" s="3"/>
      <c r="T74" s="3"/>
      <c r="U74" s="3"/>
      <c r="V74" s="3"/>
    </row>
    <row r="75" spans="4:22" x14ac:dyDescent="0.2">
      <c r="S75" s="3"/>
      <c r="T75" s="3"/>
      <c r="U75" s="3"/>
      <c r="V75" s="3"/>
    </row>
    <row r="76" spans="4:22" x14ac:dyDescent="0.2">
      <c r="S76" s="3"/>
      <c r="T76" s="3"/>
      <c r="U76" s="3"/>
      <c r="V76" s="3"/>
    </row>
    <row r="77" spans="4:22" x14ac:dyDescent="0.2">
      <c r="S77" s="3"/>
      <c r="T77" s="3"/>
      <c r="U77" s="3"/>
      <c r="V77" s="3"/>
    </row>
    <row r="78" spans="4:22" x14ac:dyDescent="0.2">
      <c r="S78" s="3"/>
      <c r="T78" s="3"/>
      <c r="U78" s="3"/>
      <c r="V78" s="3"/>
    </row>
    <row r="79" spans="4:22" x14ac:dyDescent="0.2">
      <c r="S79" s="3"/>
      <c r="T79" s="3"/>
    </row>
    <row r="80" spans="4:22" x14ac:dyDescent="0.2">
      <c r="S80" s="3"/>
      <c r="T80" s="3"/>
    </row>
    <row r="81" spans="19:20" x14ac:dyDescent="0.2">
      <c r="S81" s="3"/>
      <c r="T81" s="3"/>
    </row>
    <row r="82" spans="19:20" x14ac:dyDescent="0.2">
      <c r="S82" s="3"/>
      <c r="T82" s="3"/>
    </row>
    <row r="83" spans="19:20" x14ac:dyDescent="0.2">
      <c r="S83" s="3"/>
      <c r="T83" s="3"/>
    </row>
    <row r="84" spans="19:20" x14ac:dyDescent="0.2">
      <c r="S84" s="3"/>
      <c r="T84" s="3"/>
    </row>
    <row r="85" spans="19:20" x14ac:dyDescent="0.2">
      <c r="S85" s="3"/>
      <c r="T85" s="3"/>
    </row>
    <row r="86" spans="19:20" x14ac:dyDescent="0.2">
      <c r="S86" s="3"/>
      <c r="T86" s="3"/>
    </row>
    <row r="87" spans="19:20" x14ac:dyDescent="0.2">
      <c r="S87" s="3"/>
      <c r="T87" s="3"/>
    </row>
  </sheetData>
  <mergeCells count="8">
    <mergeCell ref="B13:D13"/>
    <mergeCell ref="B14:D14"/>
    <mergeCell ref="B15:D15"/>
    <mergeCell ref="B57:J57"/>
    <mergeCell ref="S36:V36"/>
    <mergeCell ref="S37:V37"/>
    <mergeCell ref="S18:V18"/>
    <mergeCell ref="S19:V19"/>
  </mergeCells>
  <pageMargins left="0.25" right="0.25" top="0.75" bottom="0.75" header="0.3" footer="0.3"/>
  <pageSetup scale="37" orientation="landscape" horizontalDpi="300" verticalDpi="300" r:id="rId1"/>
  <headerFooter alignWithMargins="0">
    <oddHeader>&amp;R&amp;"Times New Roman,Bold"&amp;12KyPSC Case No. 2019-00271
AG-DR-01-004 Attachment
Page &amp;P of &amp;N</oddHeader>
  </headerFooter>
  <ignoredErrors>
    <ignoredError sqref="M20:M26 M29:M48" unlockedFormula="1"/>
    <ignoredError sqref="M27:M28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D22A00B3-E96E-4629-9522-61E1A34E4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E0E300-8349-45E3-9839-86FFA07B7F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D94D2A-BB3D-45CD-8010-07E1A2026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fb86b3f3-0c45-4486-810b-39aa0a1cbb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SCH_J3 - Forecast</vt:lpstr>
      <vt:lpstr>'SCH_J3 - Forecast'!Print_Area</vt:lpstr>
      <vt:lpstr>SCH_J3_Forecast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Morgan, Jordan</dc:creator>
  <cp:lastModifiedBy>Minna Sunderman</cp:lastModifiedBy>
  <cp:lastPrinted>2019-10-27T12:34:52Z</cp:lastPrinted>
  <dcterms:created xsi:type="dcterms:W3CDTF">2019-10-17T12:28:57Z</dcterms:created>
  <dcterms:modified xsi:type="dcterms:W3CDTF">2019-10-27T12:34:56Z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0x01010009E323CE4F42204A9B662899E3EA5D1A</vt:lpwstr>
  </property>
</Properties>
</file>