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AG 2nd Set Data Request/"/>
    </mc:Choice>
  </mc:AlternateContent>
  <bookViews>
    <workbookView xWindow="-28920" yWindow="-96" windowWidth="29040" windowHeight="16440"/>
  </bookViews>
  <sheets>
    <sheet name="AG-DR-02-014(a) Attachment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Fill" hidden="1">'[1]RETAIL FAC'!#REF!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Sort" hidden="1">#REF!</definedName>
    <definedName name="Actual_BP_Range">#REF!</definedName>
    <definedName name="Actual_BP_Range_PRW">#REF!</definedName>
    <definedName name="Actual_Contrib_Range">#REF!</definedName>
    <definedName name="Actual_Contrib_Range_PRW">#REF!</definedName>
    <definedName name="Actual_Expenses_Range">#REF!</definedName>
    <definedName name="aerter" hidden="1">{"'Commentary'!$D$24:$H$33"}</definedName>
    <definedName name="AFS_Pension">#REF!</definedName>
    <definedName name="AFS_Welfare">#REF!</definedName>
    <definedName name="AS2DocOpenMode" hidden="1">"AS2DocumentBrowse"</definedName>
    <definedName name="CExcess_Index">#REF!</definedName>
    <definedName name="CExcess_SWIFT">#REF!</definedName>
    <definedName name="CGEU_Index">#REF!</definedName>
    <definedName name="CGEU_SWIFT">#REF!</definedName>
    <definedName name="CinLife_Index">#REF!</definedName>
    <definedName name="CinLife_SWIFT">#REF!</definedName>
    <definedName name="CinMed_Index">#REF!</definedName>
    <definedName name="CinMed_SWIFT">#REF!</definedName>
    <definedName name="CurrencyRange1">[2]Currency!$A$4:$N$27</definedName>
    <definedName name="CurrencyRange2">[2]Currency!$A$30:$N$53</definedName>
    <definedName name="DisDate">[3]Inputs!$C$3</definedName>
    <definedName name="DR_Range">#REF!</definedName>
    <definedName name="DR_RangePRW">#REF!</definedName>
    <definedName name="DukeLife_Index">#REF!</definedName>
    <definedName name="DukeLife_SWIFT">#REF!</definedName>
    <definedName name="DukeMed_Index">#REF!</definedName>
    <definedName name="DukeMed_SWIFT">#REF!</definedName>
    <definedName name="ECBP_Index">#REF!</definedName>
    <definedName name="ECBP_SWIFT">#REF!</definedName>
    <definedName name="EROA_Range">#REF!</definedName>
    <definedName name="EROA_RangePRW">#REF!</definedName>
    <definedName name="ExpCont_Range">#REF!</definedName>
    <definedName name="ExpCont_RangePRW">#REF!</definedName>
    <definedName name="ExpenseMed2011">'[4]Budget - Medical - 2011'!$B$24:$K$33</definedName>
    <definedName name="ExpExpense_Range">#REF!</definedName>
    <definedName name="ExpReturn_Range">#REF!</definedName>
    <definedName name="ExpReturn_RangePRW">#REF!</definedName>
    <definedName name="FAS_BASE">#REF!</definedName>
    <definedName name="FiscalYearStart">[2]Client!$D$8</definedName>
    <definedName name="FVA_Range">#REF!</definedName>
    <definedName name="FVA_RangePRW">#REF!</definedName>
    <definedName name="FVASheet">#REF!</definedName>
    <definedName name="GLAmort_Range">#REF!</definedName>
    <definedName name="GLAmort_RangePRW">#REF!</definedName>
    <definedName name="HTML_CodePage" hidden="1">1252</definedName>
    <definedName name="HTML_Control" hidden="1">{"'Commentary'!$D$24:$H$33"}</definedName>
    <definedName name="HTML_control1" hidden="1">{"'Commentary'!$D$24:$H$33"}</definedName>
    <definedName name="HTML_Description" hidden="1">""</definedName>
    <definedName name="HTML_Email" hidden="1">""</definedName>
    <definedName name="HTML_Header" hidden="1">"Commentary"</definedName>
    <definedName name="HTML_LastUpdate" hidden="1">"08/14/2003"</definedName>
    <definedName name="HTML_LineAfter" hidden="1">FALSE</definedName>
    <definedName name="HTML_LineBefore" hidden="1">FALSE</definedName>
    <definedName name="HTML_Name" hidden="1">"Corporate User"</definedName>
    <definedName name="HTML_OBDlg2" hidden="1">TRUE</definedName>
    <definedName name="HTML_OBDlg4" hidden="1">TRUE</definedName>
    <definedName name="HTML_OS" hidden="1">0</definedName>
    <definedName name="HTML_PathFile" hidden="1">"C:\WINNT\Profiles\i11485\Desktop\MyHTML.htm"</definedName>
    <definedName name="HTML_Title" hidden="1">"New Reporting Summary 8-13-03"</definedName>
    <definedName name="IC_Range">#REF!</definedName>
    <definedName name="IC_RangePRW">#REF!</definedName>
    <definedName name="IntCred_Range">#REF!</definedName>
    <definedName name="ITO_Range">#REF!</definedName>
    <definedName name="ITO_RangePRW">#REF!</definedName>
    <definedName name="ITOAmort_Range">#REF!</definedName>
    <definedName name="ITOAmort_RangePRW">#REF!</definedName>
    <definedName name="ITOSheet">#REF!</definedName>
    <definedName name="M4091A4053">#REF!</definedName>
    <definedName name="MAPRange">#REF!</definedName>
    <definedName name="MapVersion">#REF!</definedName>
    <definedName name="MedTrend_RangePRW">#REF!</definedName>
    <definedName name="MRV_Range">#REF!</definedName>
    <definedName name="MRV_RangePRW">#REF!</definedName>
    <definedName name="NONU_Index">#REF!</definedName>
    <definedName name="NONU_SWIFT">#REF!</definedName>
    <definedName name="OhioWeight">#REF!</definedName>
    <definedName name="PAArate">'[5]Summary-All Benefits'!$B$39</definedName>
    <definedName name="PBO_Range">#REF!</definedName>
    <definedName name="PBO_RangePRW">#REF!</definedName>
    <definedName name="PBOSheet">#REF!</definedName>
    <definedName name="pesc1" hidden="1">{#N/A,#N/A,FALSE,"Aging Summary";#N/A,#N/A,FALSE,"Ratio Analysis";#N/A,#N/A,FALSE,"Test 120 Day Accts";#N/A,#N/A,FALSE,"Tickmarks"}</definedName>
    <definedName name="_xlnm.Print_Area" localSheetId="0">'AG-DR-02-014(a) Attachment'!$B$1:$I$32</definedName>
    <definedName name="PSC_Range">#REF!</definedName>
    <definedName name="PSC_RangePRW">#REF!</definedName>
    <definedName name="PSCAmort_Range">#REF!</definedName>
    <definedName name="PSCAmort_RangePRW">#REF!</definedName>
    <definedName name="PSIU_Index">#REF!</definedName>
    <definedName name="PSIU_SWIFT">#REF!</definedName>
    <definedName name="RCBP_Index">#REF!</definedName>
    <definedName name="RCBP_SWIFT">#REF!</definedName>
    <definedName name="RCBPMerge_Index">#REF!</definedName>
    <definedName name="RCBPMerge_SWIFT">#REF!</definedName>
    <definedName name="rename">#REF!</definedName>
    <definedName name="ROA_Range">#REF!</definedName>
    <definedName name="ROA_RangePRW">#REF!</definedName>
    <definedName name="RolledAPBO_range">#REF!</definedName>
    <definedName name="RolledPBO_range">#REF!</definedName>
    <definedName name="SalScale_Range">#REF!</definedName>
    <definedName name="SalScale_RangePRW">#REF!</definedName>
    <definedName name="SC_Range">#REF!</definedName>
    <definedName name="SC_RangePRW">#REF!</definedName>
    <definedName name="SimpleData">#REF!</definedName>
    <definedName name="SIMPLEPLAN">#REF!</definedName>
    <definedName name="test" hidden="1">{"Reconciliation 151",#N/A,FALSE,"A"}</definedName>
    <definedName name="TP_Footer_User" hidden="1">"Dylan Moser"</definedName>
    <definedName name="TP_Footer_Version" hidden="1">"v4.00"</definedName>
    <definedName name="trend" hidden="1">{#N/A,#N/A,FALSE,"Aging Summary";#N/A,#N/A,FALSE,"Ratio Analysis";#N/A,#N/A,FALSE,"Test 120 Day Accts";#N/A,#N/A,FALSE,"Tickmarks"}</definedName>
    <definedName name="UAssetGL1">#REF!</definedName>
    <definedName name="UAssetGL1Welf">#REF!</definedName>
    <definedName name="UAssetGL2">#REF!</definedName>
    <definedName name="UAssetGL2Welf">#REF!</definedName>
    <definedName name="UAssetGL3">#REF!</definedName>
    <definedName name="UAssetGL3Welf">#REF!</definedName>
    <definedName name="UAssetGL4">#REF!</definedName>
    <definedName name="UAssetGL4Welf">#REF!</definedName>
    <definedName name="UGL_Range">#REF!</definedName>
    <definedName name="UGL_RangePRW">#REF!</definedName>
    <definedName name="ValYear">#REF!</definedName>
    <definedName name="wrn.Aging._.and._.Trend._.Analysis." hidden="1">{#N/A,#N/A,FALSE,"Aging Summary";#N/A,#N/A,FALSE,"Ratio Analysis";#N/A,#N/A,FALSE,"Test 120 Day Accts";#N/A,#N/A,FALSE,"Tickmarks"}</definedName>
    <definedName name="wrn.GL._.151._.FUEL._.REPORT." hidden="1">{#N/A,#N/A,FALSE,"ISSUES";#N/A,#N/A,FALSE,"BALANCE";#N/A,#N/A,FALSE,"RECEIPTS"}</definedName>
    <definedName name="wrn.MBTUs." hidden="1">{"MBTUs",#N/A,FALSE,"A"}</definedName>
    <definedName name="wrn.Reconciliation._.151." hidden="1">{"Reconciliation 151",#N/A,FALSE,"A"}</definedName>
    <definedName name="wrn.Schedule._.5." hidden="1">{"Schedule 5",#N/A,FALSE,"A"}</definedName>
    <definedName name="XBP_Range">#REF!</definedName>
    <definedName name="XBP_RangePRW">#REF!</definedName>
    <definedName name="XCont_Range">#REF!</definedName>
    <definedName name="XRefActiveRow" hidden="1">#REF!</definedName>
    <definedName name="XRefColumnsCount" hidden="1">3</definedName>
    <definedName name="XRefCopy1Row" hidden="1">#REF!</definedName>
    <definedName name="XRefCopy2Row" hidden="1">#REF!</definedName>
    <definedName name="XRefCopy3Row" hidden="1">#REF!</definedName>
    <definedName name="XRefCopyRangeCount" hidden="1">3</definedName>
    <definedName name="XRefPaste1Row" hidden="1">#REF!</definedName>
    <definedName name="XRefPaste2Row" hidden="1">#REF!</definedName>
    <definedName name="XRefPasteRangeCount" hidden="1">2</definedName>
    <definedName name="Year6to10XBP">#REF!</definedName>
    <definedName name="Year6to10XBP_PR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3" l="1"/>
  <c r="I10" i="3"/>
  <c r="I18" i="3"/>
  <c r="F30" i="3" l="1"/>
  <c r="H30" i="3" s="1"/>
  <c r="I29" i="3"/>
  <c r="I25" i="3"/>
  <c r="E27" i="3"/>
  <c r="I24" i="3"/>
  <c r="F27" i="3"/>
  <c r="I21" i="3"/>
  <c r="I17" i="3"/>
  <c r="F19" i="3"/>
  <c r="I16" i="3"/>
  <c r="E19" i="3"/>
  <c r="I13" i="3"/>
  <c r="F14" i="3"/>
  <c r="H14" i="3" s="1"/>
  <c r="I9" i="3"/>
  <c r="F22" i="3" l="1"/>
  <c r="H22" i="3" s="1"/>
  <c r="I20" i="3"/>
  <c r="I12" i="3"/>
  <c r="E11" i="3"/>
  <c r="G11" i="3" s="1"/>
  <c r="F11" i="3"/>
  <c r="H11" i="3" s="1"/>
  <c r="I8" i="3"/>
  <c r="E14" i="3"/>
  <c r="G14" i="3" s="1"/>
  <c r="I14" i="3" s="1"/>
  <c r="I28" i="3"/>
  <c r="E30" i="3"/>
  <c r="G30" i="3" s="1"/>
  <c r="I30" i="3" s="1"/>
  <c r="E22" i="3"/>
  <c r="G22" i="3" s="1"/>
  <c r="I22" i="3" s="1"/>
  <c r="G27" i="3"/>
  <c r="F31" i="3"/>
  <c r="H31" i="3" s="1"/>
  <c r="H27" i="3"/>
  <c r="F23" i="3"/>
  <c r="H23" i="3" s="1"/>
  <c r="H19" i="3"/>
  <c r="G19" i="3"/>
  <c r="F15" i="3" l="1"/>
  <c r="H15" i="3" s="1"/>
  <c r="E23" i="3"/>
  <c r="G23" i="3" s="1"/>
  <c r="I23" i="3" s="1"/>
  <c r="E31" i="3"/>
  <c r="G31" i="3" s="1"/>
  <c r="I31" i="3" s="1"/>
  <c r="E15" i="3"/>
  <c r="G15" i="3" s="1"/>
  <c r="I15" i="3" s="1"/>
  <c r="I27" i="3"/>
  <c r="I19" i="3"/>
  <c r="I11" i="3"/>
</calcChain>
</file>

<file path=xl/connections.xml><?xml version="1.0" encoding="utf-8"?>
<connections xmlns="http://schemas.openxmlformats.org/spreadsheetml/2006/main">
  <connection id="1" odcFile="\\nam\wsfolders\Data\NAM\kemcken\Documents\My Data Sources\WCLTENASDIMP02_PROD_AS FIHUBAS_GL General Ledger.odc" keepAlive="1" name="WCLTENASDIMP02_PROD_AS FIHUBAS_GL General Ledger" type="5" refreshedVersion="6" background="1">
    <dbPr connection="Provider=MSOLAP.8;Integrated Security=SSPI;Persist Security Info=True;Initial Catalog=FIHUBAS_GL;Data Source=WCLTENASDIMP02\PROD_AS;MDX Compatibility=1;Safety Options=2;MDX Missing Member Mode=Error;Update Isolation Level=2" command="General Ledger" commandType="1"/>
    <olapPr sendLocale="1" rowDrillCount="1000"/>
  </connection>
</connections>
</file>

<file path=xl/sharedStrings.xml><?xml version="1.0" encoding="utf-8"?>
<sst xmlns="http://schemas.openxmlformats.org/spreadsheetml/2006/main" count="46" uniqueCount="26">
  <si>
    <t>KyPSC Case No. 2019-00271</t>
  </si>
  <si>
    <t>Page 1 of 1</t>
  </si>
  <si>
    <t>Values</t>
  </si>
  <si>
    <t>Test period: 4/1/20 - 3/31/21</t>
  </si>
  <si>
    <t>Pay Co Name</t>
  </si>
  <si>
    <t>Category 1</t>
  </si>
  <si>
    <t>Desc</t>
  </si>
  <si>
    <t xml:space="preserve">  2020 Budget</t>
  </si>
  <si>
    <t xml:space="preserve">  2021 Budget</t>
  </si>
  <si>
    <t>4/1/20 - 12/31/20</t>
  </si>
  <si>
    <t>1/1/21 - 3/31/21</t>
  </si>
  <si>
    <t>Total</t>
  </si>
  <si>
    <t>Duke Energy Business Services</t>
  </si>
  <si>
    <t>Qualified Pension</t>
  </si>
  <si>
    <t xml:space="preserve">   - Service Cost</t>
  </si>
  <si>
    <t xml:space="preserve">   - Non-Service Cost</t>
  </si>
  <si>
    <t xml:space="preserve">   - Settlement Charge</t>
  </si>
  <si>
    <t>Qualified Pension Total</t>
  </si>
  <si>
    <t>OPEB</t>
  </si>
  <si>
    <t>OPEB Total</t>
  </si>
  <si>
    <t>Duke Energy Business Services Total</t>
  </si>
  <si>
    <t>Duke Energy Kentucky</t>
  </si>
  <si>
    <t>Duke Energy Kentucky Total</t>
  </si>
  <si>
    <t>Duke Energy Ohio</t>
  </si>
  <si>
    <t>Duke Energy Ohio Total</t>
  </si>
  <si>
    <t>AG-DR-02-014(a) Attachment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</si>
</sst>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_(&quot;$&quot;* #,##0_);_(&quot;$&quot;* \(#,##0\);_(&quot;$&quot;* &quot;-&quot;??_);_(@_)"/>
  </numFmts>
  <fonts count="5" x14ac:knownFonts="1">
    <font>
      <sz val="8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2" fontId="0" fillId="0" borderId="0" xfId="0" applyNumberFormat="1"/>
    <xf numFmtId="42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2" fillId="2" borderId="0" xfId="0" applyFont="1" applyFill="1"/>
    <xf numFmtId="42" fontId="2" fillId="2" borderId="1" xfId="0" applyNumberFormat="1" applyFont="1" applyFill="1" applyBorder="1"/>
    <xf numFmtId="42" fontId="2" fillId="2" borderId="2" xfId="0" applyNumberFormat="1" applyFont="1" applyFill="1" applyBorder="1" applyAlignment="1">
      <alignment horizontal="center"/>
    </xf>
    <xf numFmtId="42" fontId="0" fillId="0" borderId="2" xfId="0" applyNumberFormat="1" applyBorder="1"/>
    <xf numFmtId="0" fontId="0" fillId="0" borderId="3" xfId="0" applyBorder="1"/>
    <xf numFmtId="42" fontId="2" fillId="0" borderId="3" xfId="0" applyNumberFormat="1" applyFont="1" applyBorder="1"/>
    <xf numFmtId="42" fontId="2" fillId="0" borderId="4" xfId="0" applyNumberFormat="1" applyFont="1" applyBorder="1"/>
    <xf numFmtId="0" fontId="2" fillId="3" borderId="0" xfId="0" applyFont="1" applyFill="1"/>
    <xf numFmtId="0" fontId="0" fillId="3" borderId="0" xfId="0" applyFill="1"/>
    <xf numFmtId="42" fontId="2" fillId="3" borderId="0" xfId="0" applyNumberFormat="1" applyFont="1" applyFill="1"/>
    <xf numFmtId="42" fontId="2" fillId="3" borderId="2" xfId="0" applyNumberFormat="1" applyFont="1" applyFill="1" applyBorder="1"/>
    <xf numFmtId="42" fontId="2" fillId="3" borderId="5" xfId="0" applyNumberFormat="1" applyFont="1" applyFill="1" applyBorder="1"/>
    <xf numFmtId="42" fontId="2" fillId="2" borderId="0" xfId="0" applyNumberFormat="1" applyFont="1" applyFill="1" applyAlignment="1">
      <alignment horizontal="center"/>
    </xf>
    <xf numFmtId="164" fontId="0" fillId="0" borderId="0" xfId="0" applyNumberFormat="1"/>
    <xf numFmtId="42" fontId="2" fillId="2" borderId="0" xfId="0" applyNumberFormat="1" applyFont="1" applyFill="1" applyAlignment="1">
      <alignment horizontal="center"/>
    </xf>
  </cellXfs>
  <cellStyles count="7">
    <cellStyle name="Comma 3" xfId="6"/>
    <cellStyle name="Normal" xfId="0" builtinId="0"/>
    <cellStyle name="Normal 2" xfId="3"/>
    <cellStyle name="Normal 3" xfId="1"/>
    <cellStyle name="Percent 2" xfId="5"/>
    <cellStyle name="Percent 3" xfId="2"/>
    <cellStyle name="Percent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%20Closing\2004\May\Monthly%20Fuel-update%20vari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L01\ATL01\CLIENT\Duke%20Energy%20Corporation%20-%20109878\12\RET\PGN%20Purchase%20Accounting\Expense%202013\Updates%20at%203.90%25\SWIFT-%20PGN%20Purchase%20Accounting%20(Pooling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atltpnas01\ATL01\Duke%20Energy%20Corporation%20-%20109878\12\RET\Year-End%20Disclosure\PGN\Progress%20Allocation%20tool\12%20month\PGN%20SSERP%20Inactives-12%20mont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atltpnas01\ATL01\D5911\XL123\2010%20Work\Retiree%20Welfare\Budgets%20FY2011%20and%20Later\Duke\2011-%202015%20Duke%20FAS%20106%20Butge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atltpnas01\ATL01\Duke%20Energy%20Corporation%20-%20109878\10\RET\SWIFT%20Forecasts%20and%20Allocations\Financial%20Reports%20and%20Correspondence\2011%20Budgets%20and%20Forecasts%20(by%20business%20unit)\Legacy%20Cinergy%20All%20Pla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 FAC"/>
      <sheetName val="FUEL VAR p1"/>
      <sheetName val="FUEL VAR p2"/>
      <sheetName val="FUEL VAR P1-apr"/>
      <sheetName val="FUEL VAR P2-apr"/>
      <sheetName val="UNBILLED"/>
      <sheetName val="GEN EXP ADJ"/>
      <sheetName val="FUEL REV"/>
      <sheetName val="CCR"/>
      <sheetName val="COGEN"/>
      <sheetName val="Jan"/>
      <sheetName val="Feb"/>
      <sheetName val="Mar"/>
      <sheetName val="Apr"/>
      <sheetName val="May"/>
      <sheetName val="Module2"/>
      <sheetName val="1"/>
      <sheetName val="2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lient"/>
      <sheetName val="Index"/>
      <sheetName val="Currency"/>
      <sheetName val="Map"/>
      <sheetName val="SimplePlans"/>
      <sheetName val="Input1"/>
      <sheetName val="FAS1"/>
      <sheetName val="FAS1-liab1"/>
      <sheetName val="USPPA1"/>
      <sheetName val="USPPA1-liab1"/>
      <sheetName val="Cash1"/>
      <sheetName val="Daily1"/>
      <sheetName val="OutputPrep1"/>
      <sheetName val="Output1"/>
      <sheetName val="OutputBase1"/>
      <sheetName val="Input2"/>
      <sheetName val="FAS2"/>
      <sheetName val="FAS2-liab1"/>
      <sheetName val="Cash2"/>
      <sheetName val="Daily2"/>
      <sheetName val="Output2"/>
      <sheetName val="OutputBase2"/>
      <sheetName val="Input3"/>
      <sheetName val="FAS3"/>
      <sheetName val="FAS3-liab1"/>
      <sheetName val="Cash3"/>
      <sheetName val="Daily3"/>
      <sheetName val="Output3"/>
      <sheetName val="OutputBase3"/>
      <sheetName val="Security"/>
      <sheetName val="Summary-FAS"/>
      <sheetName val="Summary-US"/>
      <sheetName val="Summary-USdiags"/>
    </sheetNames>
    <sheetDataSet>
      <sheetData sheetId="0"/>
      <sheetData sheetId="1">
        <row r="8">
          <cell r="D8">
            <v>40909</v>
          </cell>
        </row>
      </sheetData>
      <sheetData sheetId="2"/>
      <sheetData sheetId="3">
        <row r="4">
          <cell r="A4" t="str">
            <v>ATS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</row>
        <row r="5">
          <cell r="A5" t="str">
            <v>AUD</v>
          </cell>
          <cell r="B5">
            <v>1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</row>
        <row r="6">
          <cell r="A6" t="str">
            <v>BRL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</row>
        <row r="7">
          <cell r="A7" t="str">
            <v>CAD</v>
          </cell>
          <cell r="B7">
            <v>1</v>
          </cell>
          <cell r="C7">
            <v>1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</row>
        <row r="8">
          <cell r="A8" t="str">
            <v>CHF</v>
          </cell>
          <cell r="B8">
            <v>1</v>
          </cell>
          <cell r="C8">
            <v>1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</row>
        <row r="9">
          <cell r="A9" t="str">
            <v>CNY</v>
          </cell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</row>
        <row r="10">
          <cell r="A10" t="str">
            <v>DKK</v>
          </cell>
          <cell r="B10">
            <v>1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</row>
        <row r="11">
          <cell r="A11" t="str">
            <v>EUR</v>
          </cell>
          <cell r="B11">
            <v>1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</row>
        <row r="12">
          <cell r="A12" t="str">
            <v>GBP</v>
          </cell>
          <cell r="B12">
            <v>1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</row>
        <row r="13">
          <cell r="A13" t="str">
            <v>HKD</v>
          </cell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</row>
        <row r="14">
          <cell r="A14" t="str">
            <v>INR</v>
          </cell>
          <cell r="B14">
            <v>1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A15" t="str">
            <v>JPY</v>
          </cell>
          <cell r="B15">
            <v>1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A16" t="str">
            <v>KRW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</row>
        <row r="17">
          <cell r="A17" t="str">
            <v>MXN</v>
          </cell>
          <cell r="B17">
            <v>1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</row>
        <row r="18">
          <cell r="A18" t="str">
            <v>NOK</v>
          </cell>
          <cell r="B18">
            <v>1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</row>
        <row r="19">
          <cell r="A19" t="str">
            <v>NZD</v>
          </cell>
          <cell r="B19">
            <v>1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</row>
        <row r="20">
          <cell r="A20" t="str">
            <v>PHP</v>
          </cell>
          <cell r="B20">
            <v>1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</row>
        <row r="21">
          <cell r="A21" t="str">
            <v>SEK</v>
          </cell>
          <cell r="B21">
            <v>1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</row>
        <row r="22">
          <cell r="A22" t="str">
            <v>SGD</v>
          </cell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</row>
        <row r="23">
          <cell r="A23" t="str">
            <v>THB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</row>
        <row r="24">
          <cell r="A24" t="str">
            <v>TTD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</row>
        <row r="25">
          <cell r="A25" t="str">
            <v>TWD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</row>
        <row r="26">
          <cell r="A26" t="str">
            <v>USD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</row>
        <row r="27">
          <cell r="A27" t="str">
            <v>ZAR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</row>
        <row r="30">
          <cell r="A30" t="str">
            <v>ATS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</row>
        <row r="31">
          <cell r="A31" t="str">
            <v>AUD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</row>
        <row r="32">
          <cell r="A32" t="str">
            <v>BRL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</row>
        <row r="33">
          <cell r="A33" t="str">
            <v>CAD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</row>
        <row r="34">
          <cell r="A34" t="str">
            <v>CHF</v>
          </cell>
          <cell r="C34">
            <v>1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</row>
        <row r="35">
          <cell r="A35" t="str">
            <v>CNY</v>
          </cell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</row>
        <row r="36">
          <cell r="A36" t="str">
            <v>DKK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</row>
        <row r="37">
          <cell r="A37" t="str">
            <v>EUR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</row>
        <row r="38">
          <cell r="A38" t="str">
            <v>GBP</v>
          </cell>
          <cell r="C38">
            <v>1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</row>
        <row r="39">
          <cell r="A39" t="str">
            <v>HKD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</row>
        <row r="40">
          <cell r="A40" t="str">
            <v>INR</v>
          </cell>
          <cell r="C40">
            <v>1</v>
          </cell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</row>
        <row r="41">
          <cell r="A41" t="str">
            <v>JPY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</row>
        <row r="42">
          <cell r="A42" t="str">
            <v>KRW</v>
          </cell>
          <cell r="C42">
            <v>1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</row>
        <row r="43">
          <cell r="A43" t="str">
            <v>MXN</v>
          </cell>
          <cell r="C43">
            <v>1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</row>
        <row r="44">
          <cell r="A44" t="str">
            <v>NOK</v>
          </cell>
          <cell r="C44">
            <v>1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</row>
        <row r="45">
          <cell r="A45" t="str">
            <v>NZD</v>
          </cell>
          <cell r="C45">
            <v>1</v>
          </cell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</row>
        <row r="46">
          <cell r="A46" t="str">
            <v>PHP</v>
          </cell>
          <cell r="C46">
            <v>1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</row>
        <row r="47">
          <cell r="A47" t="str">
            <v>SEK</v>
          </cell>
          <cell r="C47">
            <v>1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</row>
        <row r="48">
          <cell r="A48" t="str">
            <v>SGD</v>
          </cell>
          <cell r="C48">
            <v>1</v>
          </cell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</row>
        <row r="49">
          <cell r="A49" t="str">
            <v>THB</v>
          </cell>
          <cell r="C49">
            <v>1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</row>
        <row r="50">
          <cell r="A50" t="str">
            <v>TTD</v>
          </cell>
          <cell r="C50">
            <v>1</v>
          </cell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</row>
        <row r="51">
          <cell r="A51" t="str">
            <v>TWD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</row>
        <row r="52">
          <cell r="A52" t="str">
            <v>USD</v>
          </cell>
          <cell r="C52">
            <v>1</v>
          </cell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</row>
        <row r="53">
          <cell r="A53" t="str">
            <v>ZAR</v>
          </cell>
          <cell r="C53">
            <v>1</v>
          </cell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eliverable-Sect 1"/>
      <sheetName val="Expense Calc"/>
      <sheetName val="Summary - After (SSERP)"/>
      <sheetName val="2012 Expense"/>
      <sheetName val="2012 Expense (Active)"/>
      <sheetName val="SWIFT-FAS4"/>
      <sheetName val="PGN Exp. BPs_Discl Tool"/>
      <sheetName val="Checking Log"/>
    </sheetNames>
    <sheetDataSet>
      <sheetData sheetId="0" refreshError="1">
        <row r="3">
          <cell r="C3">
            <v>41274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al Med"/>
      <sheetName val="ProVal Life"/>
      <sheetName val="Proval - Med Transfers"/>
      <sheetName val="Proval - Life Transfers"/>
      <sheetName val="Transfers - Medical"/>
      <sheetName val="Transfers - Life"/>
      <sheetName val="Market Value of Assets"/>
      <sheetName val="Market Related Value of Assets"/>
      <sheetName val="Allocate Assets - Medical"/>
      <sheetName val="Allocate Assets - Life"/>
      <sheetName val="Amort Medical"/>
      <sheetName val="Amort Life"/>
      <sheetName val="2010 Med Expense"/>
      <sheetName val="Budget - Medical - 2011"/>
      <sheetName val="Budget - Medical - 2012"/>
      <sheetName val="Budget - Medical - 2013"/>
      <sheetName val="Budget - Medical - 2014"/>
      <sheetName val="Budget - Medical - 2015"/>
      <sheetName val="2010 Life Expense"/>
      <sheetName val="Budget - Life - 2011"/>
      <sheetName val="Budget - Life - 2012"/>
      <sheetName val="Budget - Life - 2013"/>
      <sheetName val="Budget - Life - 2014"/>
      <sheetName val="Budget - Life - 2015"/>
      <sheetName val="Template for Budgets - Med"/>
      <sheetName val="Template for Budgets - Lif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4">
          <cell r="B24">
            <v>100</v>
          </cell>
          <cell r="C24">
            <v>1324799</v>
          </cell>
          <cell r="D24">
            <v>11033175</v>
          </cell>
          <cell r="E24">
            <v>-6599299</v>
          </cell>
          <cell r="F24">
            <v>8924715</v>
          </cell>
          <cell r="G24">
            <v>-5049950</v>
          </cell>
          <cell r="H24">
            <v>246400</v>
          </cell>
          <cell r="I24">
            <v>9879840</v>
          </cell>
          <cell r="J24">
            <v>20679101</v>
          </cell>
          <cell r="K24">
            <v>90996458</v>
          </cell>
        </row>
        <row r="25">
          <cell r="B25">
            <v>110</v>
          </cell>
          <cell r="C25">
            <v>672493</v>
          </cell>
          <cell r="D25">
            <v>2008631</v>
          </cell>
          <cell r="E25">
            <v>-1320671</v>
          </cell>
          <cell r="F25">
            <v>1407426</v>
          </cell>
          <cell r="G25">
            <v>-1262485</v>
          </cell>
          <cell r="H25">
            <v>74215</v>
          </cell>
          <cell r="I25">
            <v>1579609</v>
          </cell>
          <cell r="J25">
            <v>2855505</v>
          </cell>
          <cell r="K25">
            <v>17581627</v>
          </cell>
        </row>
        <row r="26">
          <cell r="B26">
            <v>501</v>
          </cell>
          <cell r="C26">
            <v>17480</v>
          </cell>
          <cell r="D26">
            <v>8255</v>
          </cell>
          <cell r="E26">
            <v>39</v>
          </cell>
          <cell r="F26">
            <v>0</v>
          </cell>
          <cell r="G26">
            <v>0</v>
          </cell>
          <cell r="H26">
            <v>52</v>
          </cell>
          <cell r="I26">
            <v>25826</v>
          </cell>
          <cell r="J26">
            <v>983</v>
          </cell>
          <cell r="K26">
            <v>2</v>
          </cell>
        </row>
        <row r="27">
          <cell r="B27">
            <v>503</v>
          </cell>
          <cell r="C27">
            <v>407</v>
          </cell>
          <cell r="D27">
            <v>601</v>
          </cell>
          <cell r="E27">
            <v>0</v>
          </cell>
          <cell r="F27">
            <v>0</v>
          </cell>
          <cell r="G27">
            <v>0</v>
          </cell>
          <cell r="H27">
            <v>3</v>
          </cell>
          <cell r="I27">
            <v>1011</v>
          </cell>
          <cell r="J27">
            <v>0</v>
          </cell>
          <cell r="K27">
            <v>0</v>
          </cell>
        </row>
        <row r="28">
          <cell r="B28">
            <v>520</v>
          </cell>
          <cell r="C28">
            <v>8763</v>
          </cell>
          <cell r="D28">
            <v>3942</v>
          </cell>
          <cell r="E28">
            <v>20</v>
          </cell>
          <cell r="F28">
            <v>0</v>
          </cell>
          <cell r="G28">
            <v>0</v>
          </cell>
          <cell r="H28">
            <v>27</v>
          </cell>
          <cell r="I28">
            <v>12752</v>
          </cell>
          <cell r="J28">
            <v>516</v>
          </cell>
          <cell r="K28">
            <v>2</v>
          </cell>
        </row>
        <row r="29">
          <cell r="B29">
            <v>529</v>
          </cell>
          <cell r="C29">
            <v>305</v>
          </cell>
          <cell r="D29">
            <v>189</v>
          </cell>
          <cell r="E29">
            <v>0</v>
          </cell>
          <cell r="F29">
            <v>0</v>
          </cell>
          <cell r="G29">
            <v>0</v>
          </cell>
          <cell r="H29">
            <v>3</v>
          </cell>
          <cell r="I29">
            <v>497</v>
          </cell>
          <cell r="J29">
            <v>0</v>
          </cell>
          <cell r="K29">
            <v>0</v>
          </cell>
        </row>
        <row r="30">
          <cell r="B30">
            <v>600</v>
          </cell>
          <cell r="C30">
            <v>4933</v>
          </cell>
          <cell r="D30">
            <v>7136</v>
          </cell>
          <cell r="E30">
            <v>-3525</v>
          </cell>
          <cell r="F30">
            <v>4391</v>
          </cell>
          <cell r="G30">
            <v>-5526</v>
          </cell>
          <cell r="H30">
            <v>728</v>
          </cell>
          <cell r="I30">
            <v>8137</v>
          </cell>
          <cell r="J30">
            <v>17980</v>
          </cell>
          <cell r="K30">
            <v>52004</v>
          </cell>
        </row>
        <row r="31">
          <cell r="B31">
            <v>610</v>
          </cell>
          <cell r="C31">
            <v>0</v>
          </cell>
          <cell r="D31">
            <v>3542</v>
          </cell>
          <cell r="E31">
            <v>-12721</v>
          </cell>
          <cell r="F31">
            <v>14353</v>
          </cell>
          <cell r="G31">
            <v>-19390</v>
          </cell>
          <cell r="H31">
            <v>403</v>
          </cell>
          <cell r="I31">
            <v>-13813</v>
          </cell>
          <cell r="J31">
            <v>17029</v>
          </cell>
          <cell r="K31">
            <v>164210</v>
          </cell>
        </row>
        <row r="32">
          <cell r="B32">
            <v>999</v>
          </cell>
          <cell r="C32">
            <v>0</v>
          </cell>
          <cell r="D32">
            <v>182450</v>
          </cell>
          <cell r="E32">
            <v>-122775</v>
          </cell>
          <cell r="F32">
            <v>178212</v>
          </cell>
          <cell r="G32">
            <v>-199991</v>
          </cell>
          <cell r="H32">
            <v>26048</v>
          </cell>
          <cell r="I32">
            <v>63944</v>
          </cell>
          <cell r="J32">
            <v>629726</v>
          </cell>
          <cell r="K32">
            <v>1813023</v>
          </cell>
        </row>
        <row r="33">
          <cell r="B33" t="str">
            <v>Tot Med</v>
          </cell>
          <cell r="C33">
            <v>2029180</v>
          </cell>
          <cell r="D33">
            <v>13247921</v>
          </cell>
          <cell r="E33">
            <v>-8058932</v>
          </cell>
          <cell r="F33">
            <v>10529097</v>
          </cell>
          <cell r="G33">
            <v>-6537342</v>
          </cell>
          <cell r="H33">
            <v>347878</v>
          </cell>
          <cell r="I33">
            <v>11557803</v>
          </cell>
          <cell r="J33">
            <v>24200840</v>
          </cell>
          <cell r="K33">
            <v>110607327.17587556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All Benefits"/>
      <sheetName val="Summary-Qualified Pension"/>
      <sheetName val="Summary-SERPs"/>
      <sheetName val="Summary-Retiree Welfare"/>
      <sheetName val="NONU-Fiscal 2010"/>
      <sheetName val="NONU-Fiscal 2011"/>
      <sheetName val="NONU-Fiscal 2012"/>
      <sheetName val="NONU-Fiscal 2013"/>
      <sheetName val="NONU-Fiscal 2014"/>
      <sheetName val="NONU-Fiscal 2015"/>
      <sheetName val="CGEU-Fiscal 2010"/>
      <sheetName val="CGEU-Fiscal 2011"/>
      <sheetName val="CGEU-Fiscal 2012"/>
      <sheetName val="CGEU-Fiscal 2013"/>
      <sheetName val="CGEU-Fiscal 2014"/>
      <sheetName val="CGEU-Fiscal 2015"/>
      <sheetName val="PSIU-Fiscal 2010"/>
      <sheetName val="PSIU-Fiscal 2011"/>
      <sheetName val="PSIU-Fiscal 2012"/>
      <sheetName val="PSIU-Fiscal 2013"/>
      <sheetName val="PSIU-Fiscal 2014"/>
      <sheetName val="PSIU-Fiscal 2015"/>
      <sheetName val="Nonqualified Plan-Fiscal 2010"/>
      <sheetName val="Nonqualified Plan-Fiscal 2011"/>
      <sheetName val="Nonqualified Plan-Fiscal 2012"/>
      <sheetName val="Nonqualified Plan-Fiscal 2013"/>
      <sheetName val="Nonqualified Plan-Fiscal 2014"/>
      <sheetName val="Nonqualified Plan-Fiscal 2015"/>
      <sheetName val="Retiree Medical-Fiscal 2010"/>
      <sheetName val="Retiree Medical-Fiscal 2011"/>
      <sheetName val="Retiree Medical-Fiscal 2012"/>
      <sheetName val="Retiree Medical-Fiscal 2013"/>
      <sheetName val="Retiree Medical-Fiscal 2014"/>
      <sheetName val="Retiree Medical-Fiscal 2015"/>
      <sheetName val="Retiree Life-Fiscal 2010"/>
      <sheetName val="Retiree Life-Fiscal 2011"/>
      <sheetName val="Retiree Life-Fiscal 2012"/>
      <sheetName val="Retiree Life-Fiscal 2013"/>
      <sheetName val="Retiree Life-Fiscal 2014"/>
      <sheetName val="Retiree Life-Fiscal 2015"/>
    </sheetNames>
    <sheetDataSet>
      <sheetData sheetId="0">
        <row r="39">
          <cell r="B39">
            <v>0.71299999999999997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zoomScaleNormal="100" workbookViewId="0">
      <selection activeCell="O18" sqref="O18"/>
    </sheetView>
  </sheetViews>
  <sheetFormatPr defaultRowHeight="10.199999999999999" x14ac:dyDescent="0.2"/>
  <cols>
    <col min="2" max="2" width="36.28515625" bestFit="1" customWidth="1"/>
    <col min="3" max="3" width="19.7109375" bestFit="1" customWidth="1"/>
    <col min="4" max="4" width="18.7109375" bestFit="1" customWidth="1"/>
    <col min="5" max="6" width="14.7109375" bestFit="1" customWidth="1"/>
    <col min="7" max="7" width="16.28515625" bestFit="1" customWidth="1"/>
    <col min="8" max="8" width="15.28515625" bestFit="1" customWidth="1"/>
    <col min="9" max="9" width="19" customWidth="1"/>
  </cols>
  <sheetData>
    <row r="1" spans="2:9" x14ac:dyDescent="0.2">
      <c r="B1" s="1"/>
      <c r="E1" s="2"/>
      <c r="F1" s="2"/>
      <c r="G1" s="2"/>
      <c r="H1" s="2"/>
      <c r="I1" s="3" t="s">
        <v>0</v>
      </c>
    </row>
    <row r="2" spans="2:9" x14ac:dyDescent="0.2">
      <c r="B2" s="1"/>
      <c r="E2" s="2"/>
      <c r="F2" s="2"/>
      <c r="G2" s="2"/>
      <c r="H2" s="2"/>
      <c r="I2" s="3" t="s">
        <v>25</v>
      </c>
    </row>
    <row r="3" spans="2:9" x14ac:dyDescent="0.2">
      <c r="B3" s="1"/>
      <c r="E3" s="2"/>
      <c r="F3" s="2"/>
      <c r="G3" s="2"/>
      <c r="H3" s="2"/>
      <c r="I3" s="3" t="s">
        <v>1</v>
      </c>
    </row>
    <row r="4" spans="2:9" x14ac:dyDescent="0.2">
      <c r="B4" s="4"/>
      <c r="C4" s="4"/>
      <c r="D4" s="4"/>
      <c r="E4" s="4"/>
      <c r="F4" s="4"/>
      <c r="G4" s="4"/>
      <c r="H4" s="2"/>
      <c r="I4" s="2"/>
    </row>
    <row r="5" spans="2:9" ht="10.8" thickBot="1" x14ac:dyDescent="0.25">
      <c r="B5" s="1"/>
      <c r="E5" s="2"/>
      <c r="F5" s="2"/>
      <c r="G5" s="2"/>
      <c r="H5" s="2"/>
      <c r="I5" s="2"/>
    </row>
    <row r="6" spans="2:9" x14ac:dyDescent="0.2">
      <c r="B6" s="5"/>
      <c r="C6" s="5"/>
      <c r="D6" s="5"/>
      <c r="E6" s="19" t="s">
        <v>2</v>
      </c>
      <c r="F6" s="19"/>
      <c r="G6" s="19" t="s">
        <v>3</v>
      </c>
      <c r="H6" s="19"/>
      <c r="I6" s="6"/>
    </row>
    <row r="7" spans="2:9" x14ac:dyDescent="0.2">
      <c r="B7" s="5" t="s">
        <v>4</v>
      </c>
      <c r="C7" s="5" t="s">
        <v>5</v>
      </c>
      <c r="D7" s="5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7" t="s">
        <v>11</v>
      </c>
    </row>
    <row r="8" spans="2:9" x14ac:dyDescent="0.2">
      <c r="B8" s="1" t="s">
        <v>12</v>
      </c>
      <c r="C8" t="s">
        <v>13</v>
      </c>
      <c r="D8" t="s">
        <v>14</v>
      </c>
      <c r="E8" s="2">
        <v>26221642.304160368</v>
      </c>
      <c r="F8" s="2">
        <v>25090968.949645981</v>
      </c>
      <c r="G8" s="18">
        <v>19666231.728120275</v>
      </c>
      <c r="H8" s="18">
        <v>6272742.2374114953</v>
      </c>
      <c r="I8" s="8">
        <f t="shared" ref="I8:I30" si="0">G8+H8</f>
        <v>25938973.96553177</v>
      </c>
    </row>
    <row r="9" spans="2:9" x14ac:dyDescent="0.2">
      <c r="B9" s="1"/>
      <c r="D9" t="s">
        <v>15</v>
      </c>
      <c r="E9" s="2">
        <v>-29802446.999999993</v>
      </c>
      <c r="F9" s="2">
        <v>-29717910</v>
      </c>
      <c r="G9" s="2">
        <v>-22351835.249999996</v>
      </c>
      <c r="H9" s="2">
        <v>-7429477.5</v>
      </c>
      <c r="I9" s="8">
        <f t="shared" si="0"/>
        <v>-29781312.749999996</v>
      </c>
    </row>
    <row r="10" spans="2:9" x14ac:dyDescent="0.2">
      <c r="B10" s="1"/>
      <c r="D10" t="s">
        <v>16</v>
      </c>
      <c r="E10" s="2">
        <v>0</v>
      </c>
      <c r="F10" s="2">
        <v>0</v>
      </c>
      <c r="G10" s="2">
        <v>0</v>
      </c>
      <c r="H10" s="2">
        <v>0</v>
      </c>
      <c r="I10" s="8">
        <f t="shared" si="0"/>
        <v>0</v>
      </c>
    </row>
    <row r="11" spans="2:9" ht="10.8" thickBot="1" x14ac:dyDescent="0.25">
      <c r="B11" s="1"/>
      <c r="C11" s="9" t="s">
        <v>17</v>
      </c>
      <c r="D11" s="9"/>
      <c r="E11" s="10">
        <f t="shared" ref="E11:F11" si="1">SUM(E8:E10)</f>
        <v>-3580804.6958396249</v>
      </c>
      <c r="F11" s="10">
        <f t="shared" si="1"/>
        <v>-4626941.0503540188</v>
      </c>
      <c r="G11" s="10">
        <f t="shared" ref="G11:G31" si="2">E11*9/12</f>
        <v>-2685603.5218797186</v>
      </c>
      <c r="H11" s="10">
        <f t="shared" ref="H11:H31" si="3">F11*3/12</f>
        <v>-1156735.2625885047</v>
      </c>
      <c r="I11" s="11">
        <f t="shared" si="0"/>
        <v>-3842338.7844682233</v>
      </c>
    </row>
    <row r="12" spans="2:9" x14ac:dyDescent="0.2">
      <c r="B12" s="1"/>
      <c r="C12" t="s">
        <v>18</v>
      </c>
      <c r="D12" t="s">
        <v>14</v>
      </c>
      <c r="E12" s="2">
        <v>819005.56319719902</v>
      </c>
      <c r="F12" s="2">
        <v>715252.33472096303</v>
      </c>
      <c r="G12" s="2">
        <v>614254.17239789933</v>
      </c>
      <c r="H12" s="2">
        <v>178813.08368024076</v>
      </c>
      <c r="I12" s="8">
        <f t="shared" si="0"/>
        <v>793067.25607814011</v>
      </c>
    </row>
    <row r="13" spans="2:9" x14ac:dyDescent="0.2">
      <c r="B13" s="1"/>
      <c r="D13" t="s">
        <v>15</v>
      </c>
      <c r="E13" s="2">
        <v>1073322</v>
      </c>
      <c r="F13" s="2">
        <v>1486983</v>
      </c>
      <c r="G13" s="2">
        <v>804991.5</v>
      </c>
      <c r="H13" s="2">
        <v>371745.75</v>
      </c>
      <c r="I13" s="8">
        <f t="shared" si="0"/>
        <v>1176737.25</v>
      </c>
    </row>
    <row r="14" spans="2:9" ht="10.8" thickBot="1" x14ac:dyDescent="0.25">
      <c r="B14" s="1"/>
      <c r="C14" s="9" t="s">
        <v>19</v>
      </c>
      <c r="D14" s="9"/>
      <c r="E14" s="10">
        <f t="shared" ref="E14:F14" si="4">SUM(E12:E13)</f>
        <v>1892327.563197199</v>
      </c>
      <c r="F14" s="10">
        <f t="shared" si="4"/>
        <v>2202235.3347209631</v>
      </c>
      <c r="G14" s="10">
        <f t="shared" si="2"/>
        <v>1419245.6723978992</v>
      </c>
      <c r="H14" s="10">
        <f t="shared" si="3"/>
        <v>550558.83368024079</v>
      </c>
      <c r="I14" s="11">
        <f t="shared" si="0"/>
        <v>1969804.5060781399</v>
      </c>
    </row>
    <row r="15" spans="2:9" x14ac:dyDescent="0.2">
      <c r="B15" s="12" t="s">
        <v>20</v>
      </c>
      <c r="C15" s="13"/>
      <c r="D15" s="13"/>
      <c r="E15" s="14">
        <f>E11+E14</f>
        <v>-1688477.1326424258</v>
      </c>
      <c r="F15" s="14">
        <f>F11+F14</f>
        <v>-2424705.7156330557</v>
      </c>
      <c r="G15" s="14">
        <f t="shared" si="2"/>
        <v>-1266357.8494818194</v>
      </c>
      <c r="H15" s="14">
        <f t="shared" si="3"/>
        <v>-606176.42890826392</v>
      </c>
      <c r="I15" s="15">
        <f t="shared" si="0"/>
        <v>-1872534.2783900835</v>
      </c>
    </row>
    <row r="16" spans="2:9" x14ac:dyDescent="0.2">
      <c r="B16" s="1" t="s">
        <v>21</v>
      </c>
      <c r="C16" t="s">
        <v>13</v>
      </c>
      <c r="D16" t="s">
        <v>14</v>
      </c>
      <c r="E16" s="2">
        <v>943360.29992029292</v>
      </c>
      <c r="F16" s="2">
        <v>904987.50015364948</v>
      </c>
      <c r="G16" s="2">
        <v>707520.22494021978</v>
      </c>
      <c r="H16" s="2">
        <v>226246.87503841237</v>
      </c>
      <c r="I16" s="8">
        <f t="shared" si="0"/>
        <v>933767.09997863218</v>
      </c>
    </row>
    <row r="17" spans="2:9" x14ac:dyDescent="0.2">
      <c r="B17" s="1"/>
      <c r="D17" t="s">
        <v>15</v>
      </c>
      <c r="E17" s="2">
        <v>-1172095.9999999998</v>
      </c>
      <c r="F17" s="2">
        <v>-1287152</v>
      </c>
      <c r="G17" s="2">
        <v>-879071.99999999988</v>
      </c>
      <c r="H17" s="2">
        <v>-321788</v>
      </c>
      <c r="I17" s="8">
        <f t="shared" si="0"/>
        <v>-1200860</v>
      </c>
    </row>
    <row r="18" spans="2:9" x14ac:dyDescent="0.2">
      <c r="B18" s="1"/>
      <c r="D18" t="s">
        <v>16</v>
      </c>
      <c r="E18" s="2">
        <v>0</v>
      </c>
      <c r="F18" s="2">
        <v>0</v>
      </c>
      <c r="G18" s="2">
        <v>0</v>
      </c>
      <c r="H18" s="2">
        <v>0</v>
      </c>
      <c r="I18" s="8">
        <f t="shared" si="0"/>
        <v>0</v>
      </c>
    </row>
    <row r="19" spans="2:9" ht="10.8" thickBot="1" x14ac:dyDescent="0.25">
      <c r="B19" s="1"/>
      <c r="C19" s="9" t="s">
        <v>17</v>
      </c>
      <c r="D19" s="9"/>
      <c r="E19" s="10">
        <f t="shared" ref="E19:F19" si="5">SUM(E16:E18)</f>
        <v>-228735.70007970685</v>
      </c>
      <c r="F19" s="10">
        <f t="shared" si="5"/>
        <v>-382164.49984635052</v>
      </c>
      <c r="G19" s="10">
        <f t="shared" si="2"/>
        <v>-171551.77505978014</v>
      </c>
      <c r="H19" s="10">
        <f t="shared" si="3"/>
        <v>-95541.124961587644</v>
      </c>
      <c r="I19" s="11">
        <f t="shared" si="0"/>
        <v>-267092.90002136776</v>
      </c>
    </row>
    <row r="20" spans="2:9" x14ac:dyDescent="0.2">
      <c r="B20" s="1"/>
      <c r="C20" t="s">
        <v>18</v>
      </c>
      <c r="D20" t="s">
        <v>14</v>
      </c>
      <c r="E20" s="2">
        <v>99637.911101224265</v>
      </c>
      <c r="F20" s="2">
        <v>86810.649368741928</v>
      </c>
      <c r="G20" s="2">
        <v>74728.433325918202</v>
      </c>
      <c r="H20" s="2">
        <v>21702.662342185482</v>
      </c>
      <c r="I20" s="8">
        <f t="shared" si="0"/>
        <v>96431.095668103691</v>
      </c>
    </row>
    <row r="21" spans="2:9" x14ac:dyDescent="0.2">
      <c r="B21" s="1"/>
      <c r="D21" t="s">
        <v>15</v>
      </c>
      <c r="E21" s="2">
        <v>215429</v>
      </c>
      <c r="F21" s="2">
        <v>232408</v>
      </c>
      <c r="G21" s="2">
        <v>161571.75</v>
      </c>
      <c r="H21" s="2">
        <v>58102</v>
      </c>
      <c r="I21" s="8">
        <f t="shared" si="0"/>
        <v>219673.75</v>
      </c>
    </row>
    <row r="22" spans="2:9" ht="10.8" thickBot="1" x14ac:dyDescent="0.25">
      <c r="B22" s="1"/>
      <c r="C22" s="9" t="s">
        <v>19</v>
      </c>
      <c r="D22" s="9"/>
      <c r="E22" s="10">
        <f t="shared" ref="E22:F22" si="6">SUM(E20:E21)</f>
        <v>315066.91110122425</v>
      </c>
      <c r="F22" s="10">
        <f t="shared" si="6"/>
        <v>319218.6493687419</v>
      </c>
      <c r="G22" s="10">
        <f t="shared" si="2"/>
        <v>236300.18332591819</v>
      </c>
      <c r="H22" s="10">
        <f t="shared" si="3"/>
        <v>79804.662342185475</v>
      </c>
      <c r="I22" s="11">
        <f t="shared" si="0"/>
        <v>316104.84566810366</v>
      </c>
    </row>
    <row r="23" spans="2:9" x14ac:dyDescent="0.2">
      <c r="B23" s="12" t="s">
        <v>22</v>
      </c>
      <c r="C23" s="13"/>
      <c r="D23" s="13"/>
      <c r="E23" s="14">
        <f>E19+E22</f>
        <v>86331.211021517403</v>
      </c>
      <c r="F23" s="14">
        <f>F19+F22</f>
        <v>-62945.850477608619</v>
      </c>
      <c r="G23" s="14">
        <f t="shared" si="2"/>
        <v>64748.408266138053</v>
      </c>
      <c r="H23" s="14">
        <f t="shared" si="3"/>
        <v>-15736.462619402155</v>
      </c>
      <c r="I23" s="15">
        <f t="shared" si="0"/>
        <v>49011.945646735898</v>
      </c>
    </row>
    <row r="24" spans="2:9" x14ac:dyDescent="0.2">
      <c r="B24" s="1" t="s">
        <v>23</v>
      </c>
      <c r="C24" t="s">
        <v>13</v>
      </c>
      <c r="D24" t="s">
        <v>14</v>
      </c>
      <c r="E24" s="2">
        <v>1559987.908156723</v>
      </c>
      <c r="F24" s="2">
        <v>1499102.266406036</v>
      </c>
      <c r="G24" s="2">
        <v>1169990.9311175423</v>
      </c>
      <c r="H24" s="2">
        <v>374775.566601509</v>
      </c>
      <c r="I24" s="8">
        <f t="shared" si="0"/>
        <v>1544766.4977190513</v>
      </c>
    </row>
    <row r="25" spans="2:9" x14ac:dyDescent="0.2">
      <c r="B25" s="1"/>
      <c r="D25" t="s">
        <v>15</v>
      </c>
      <c r="E25" s="2">
        <v>-4775764</v>
      </c>
      <c r="F25" s="2">
        <v>-5158973</v>
      </c>
      <c r="G25" s="2">
        <v>-3581823</v>
      </c>
      <c r="H25" s="2">
        <v>-1289743.25</v>
      </c>
      <c r="I25" s="8">
        <f t="shared" si="0"/>
        <v>-4871566.25</v>
      </c>
    </row>
    <row r="26" spans="2:9" x14ac:dyDescent="0.2">
      <c r="B26" s="1"/>
      <c r="D26" t="s">
        <v>16</v>
      </c>
      <c r="E26" s="2">
        <v>0</v>
      </c>
      <c r="F26" s="2">
        <v>0</v>
      </c>
      <c r="G26" s="2">
        <v>0</v>
      </c>
      <c r="H26" s="2">
        <v>0</v>
      </c>
      <c r="I26" s="8">
        <f t="shared" si="0"/>
        <v>0</v>
      </c>
    </row>
    <row r="27" spans="2:9" ht="10.8" thickBot="1" x14ac:dyDescent="0.25">
      <c r="B27" s="1"/>
      <c r="C27" s="9" t="s">
        <v>17</v>
      </c>
      <c r="D27" s="9"/>
      <c r="E27" s="10">
        <f t="shared" ref="E27:F27" si="7">SUM(E24:E26)</f>
        <v>-3215776.0918432772</v>
      </c>
      <c r="F27" s="10">
        <f t="shared" si="7"/>
        <v>-3659870.733593964</v>
      </c>
      <c r="G27" s="10">
        <f t="shared" si="2"/>
        <v>-2411832.0688824579</v>
      </c>
      <c r="H27" s="10">
        <f t="shared" si="3"/>
        <v>-914967.68339849112</v>
      </c>
      <c r="I27" s="11">
        <f t="shared" si="0"/>
        <v>-3326799.7522809491</v>
      </c>
    </row>
    <row r="28" spans="2:9" x14ac:dyDescent="0.2">
      <c r="B28" s="1"/>
      <c r="C28" t="s">
        <v>18</v>
      </c>
      <c r="D28" t="s">
        <v>14</v>
      </c>
      <c r="E28" s="2">
        <v>120405.33919692582</v>
      </c>
      <c r="F28" s="2">
        <v>104904.2665576625</v>
      </c>
      <c r="G28" s="2">
        <v>90304.004397694371</v>
      </c>
      <c r="H28" s="2">
        <v>26226.066639415625</v>
      </c>
      <c r="I28" s="8">
        <f t="shared" si="0"/>
        <v>116530.07103711</v>
      </c>
    </row>
    <row r="29" spans="2:9" x14ac:dyDescent="0.2">
      <c r="B29" s="1"/>
      <c r="D29" t="s">
        <v>15</v>
      </c>
      <c r="E29" s="2">
        <v>1562091</v>
      </c>
      <c r="F29" s="2">
        <v>1451070</v>
      </c>
      <c r="G29" s="2">
        <v>1171568.25</v>
      </c>
      <c r="H29" s="2">
        <v>362767.5</v>
      </c>
      <c r="I29" s="8">
        <f t="shared" si="0"/>
        <v>1534335.75</v>
      </c>
    </row>
    <row r="30" spans="2:9" ht="10.8" thickBot="1" x14ac:dyDescent="0.25">
      <c r="B30" s="1"/>
      <c r="C30" s="9" t="s">
        <v>19</v>
      </c>
      <c r="D30" s="9"/>
      <c r="E30" s="10">
        <f t="shared" ref="E30:F30" si="8">SUM(E28:E29)</f>
        <v>1682496.3391969258</v>
      </c>
      <c r="F30" s="10">
        <f t="shared" si="8"/>
        <v>1555974.2665576625</v>
      </c>
      <c r="G30" s="10">
        <f t="shared" si="2"/>
        <v>1261872.2543976943</v>
      </c>
      <c r="H30" s="10">
        <f t="shared" si="3"/>
        <v>388993.56663941563</v>
      </c>
      <c r="I30" s="11">
        <f t="shared" si="0"/>
        <v>1650865.8210371099</v>
      </c>
    </row>
    <row r="31" spans="2:9" ht="10.8" thickBot="1" x14ac:dyDescent="0.25">
      <c r="B31" s="12" t="s">
        <v>24</v>
      </c>
      <c r="C31" s="13"/>
      <c r="D31" s="13"/>
      <c r="E31" s="14">
        <f>E27+E30</f>
        <v>-1533279.7526463515</v>
      </c>
      <c r="F31" s="14">
        <f>F27+F30</f>
        <v>-2103896.4670363013</v>
      </c>
      <c r="G31" s="14">
        <f t="shared" si="2"/>
        <v>-1149959.8144847637</v>
      </c>
      <c r="H31" s="14">
        <f t="shared" si="3"/>
        <v>-525974.11675907532</v>
      </c>
      <c r="I31" s="16">
        <f>G31+H31</f>
        <v>-1675933.931243839</v>
      </c>
    </row>
  </sheetData>
  <mergeCells count="2">
    <mergeCell ref="E6:F6"/>
    <mergeCell ref="G6:H6"/>
  </mergeCells>
  <pageMargins left="0.66" right="0.2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Jacobi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0B5FDF-D1AA-47EA-8BE2-C518F83AB5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E4C938-1F82-4B89-99EB-9769F819196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http://schemas.microsoft.com/office/2006/documentManagement/types"/>
    <ds:schemaRef ds:uri="http://schemas.openxmlformats.org/package/2006/metadata/core-properties"/>
    <ds:schemaRef ds:uri="fb86b3f3-0c45-4486-810b-39aa0a1cbbd7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F4E57F4-FD8D-429D-98FD-E5C2B64448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AG-DR-02-014(a) Attachment</vt:lpstr>
      <vt:lpstr>'AG-DR-02-014(a) Attachment'!Print_Area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Pension/OPEB Exp Excel w/formulas intact (AG-DR-01-038)</dc:subject>
  <dc:creator>Edwards, Jennifer J</dc:creator>
  <cp:lastModifiedBy>Frisch, Adele M</cp:lastModifiedBy>
  <cp:lastPrinted>2019-11-25T18:54:29Z</cp:lastPrinted>
  <dcterms:created xsi:type="dcterms:W3CDTF">2019-10-22T15:32:47Z</dcterms:created>
  <dcterms:modified xsi:type="dcterms:W3CDTF">2019-11-25T18:54:30Z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