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KROGER 2nd Set Data Request/"/>
    </mc:Choice>
  </mc:AlternateContent>
  <bookViews>
    <workbookView xWindow="-120" yWindow="-120" windowWidth="25440" windowHeight="15396"/>
  </bookViews>
  <sheets>
    <sheet name="Sheet1" sheetId="1" r:id="rId1"/>
  </sheets>
  <externalReferences>
    <externalReference r:id="rId2"/>
  </externalReferences>
  <definedNames>
    <definedName name="case_name">'[1]Print &amp; Input'!$A$3</definedName>
    <definedName name="co_name">'[1]Print &amp; Input'!$A$1</definedName>
    <definedName name="data_filing">'[1]Print &amp; Input'!$A$5</definedName>
    <definedName name="_xlnm.Print_Area" localSheetId="0">Sheet1!$A$1:$Q$28</definedName>
    <definedName name="type">'[1]Print &amp; Input'!$A$8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A3" i="1"/>
  <c r="A1" i="1"/>
  <c r="Q28" i="1"/>
  <c r="P28" i="1"/>
  <c r="O28" i="1"/>
  <c r="N28" i="1"/>
  <c r="M28" i="1"/>
  <c r="L28" i="1"/>
  <c r="K28" i="1"/>
  <c r="J28" i="1"/>
  <c r="I28" i="1"/>
  <c r="H28" i="1"/>
  <c r="G28" i="1"/>
  <c r="F28" i="1"/>
  <c r="Q24" i="1"/>
  <c r="P24" i="1"/>
  <c r="O24" i="1"/>
  <c r="N24" i="1"/>
  <c r="M24" i="1"/>
  <c r="L24" i="1"/>
  <c r="K24" i="1"/>
  <c r="J24" i="1"/>
  <c r="I24" i="1"/>
  <c r="H24" i="1"/>
  <c r="G24" i="1"/>
  <c r="F24" i="1"/>
</calcChain>
</file>

<file path=xl/sharedStrings.xml><?xml version="1.0" encoding="utf-8"?>
<sst xmlns="http://schemas.openxmlformats.org/spreadsheetml/2006/main" count="60" uniqueCount="44">
  <si>
    <t>TOTAL</t>
  </si>
  <si>
    <t>DS</t>
  </si>
  <si>
    <t>GSFL</t>
  </si>
  <si>
    <t>EH</t>
  </si>
  <si>
    <t>SP</t>
  </si>
  <si>
    <t>DT SEC</t>
  </si>
  <si>
    <t>DT PRI</t>
  </si>
  <si>
    <t>DP</t>
  </si>
  <si>
    <t>TT</t>
  </si>
  <si>
    <t>OTHER</t>
  </si>
  <si>
    <t>LINE</t>
  </si>
  <si>
    <t>PRODUCTION</t>
  </si>
  <si>
    <t>RS</t>
  </si>
  <si>
    <t>SECONDARY</t>
  </si>
  <si>
    <t>PRIMARY</t>
  </si>
  <si>
    <t>TRANSMISSION</t>
  </si>
  <si>
    <t>LT</t>
  </si>
  <si>
    <t>WATER</t>
  </si>
  <si>
    <t>NO.</t>
  </si>
  <si>
    <t>O&amp;M EXPENSES</t>
  </si>
  <si>
    <t>ALLO</t>
  </si>
  <si>
    <t>ENERGY</t>
  </si>
  <si>
    <t>RESIDENTIAL</t>
  </si>
  <si>
    <t>DISTRIBUTION</t>
  </si>
  <si>
    <t>TIME OF DAY</t>
  </si>
  <si>
    <t>LIGHTING</t>
  </si>
  <si>
    <t>PUMPING</t>
  </si>
  <si>
    <t>Schedule 6</t>
  </si>
  <si>
    <t>PRODUCTION O&amp;M</t>
  </si>
  <si>
    <t>ENERGY RELATED PRODUCTION O&amp;M</t>
  </si>
  <si>
    <t>FUEL</t>
  </si>
  <si>
    <t>K302</t>
  </si>
  <si>
    <t>FUEL AND PURCHASED POWER ADJUSTMENT</t>
  </si>
  <si>
    <t>EMISSION ALLOWANCES</t>
  </si>
  <si>
    <t>K301</t>
  </si>
  <si>
    <t>ELIMINATE EMISSION ALLOW &amp; OTHER VAR COST</t>
  </si>
  <si>
    <t>OTHER PRODUCTION EXPENSE - MAINTENANCE</t>
  </si>
  <si>
    <t>MISO TRANSMISSION CHARGES - ACCT 555</t>
  </si>
  <si>
    <t xml:space="preserve">  TOTAL ENERGY RELATED</t>
  </si>
  <si>
    <t xml:space="preserve">  TOTAL ENERGY RELATED EXCL FUEL AND PP</t>
  </si>
  <si>
    <t>KWH SALES</t>
  </si>
  <si>
    <t>10 / 11</t>
  </si>
  <si>
    <t>PRODUCTION NON-FUEL VARIABLE O&amp;M PER KWH</t>
  </si>
  <si>
    <t>SOURCE: FR-16(7)(v)-4 PROD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</si>
</sst>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.000000_);_(&quot;$&quot;* \(#,##0.0000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quotePrefix="1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right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/>
    <xf numFmtId="37" fontId="3" fillId="0" borderId="0" xfId="0" applyNumberFormat="1" applyFont="1" applyFill="1" applyProtection="1">
      <protection locked="0"/>
    </xf>
    <xf numFmtId="37" fontId="3" fillId="0" borderId="0" xfId="0" applyNumberFormat="1" applyFont="1" applyFill="1" applyProtection="1"/>
    <xf numFmtId="0" fontId="3" fillId="0" borderId="1" xfId="0" applyFont="1" applyFill="1" applyBorder="1"/>
    <xf numFmtId="37" fontId="5" fillId="0" borderId="2" xfId="0" applyNumberFormat="1" applyFont="1" applyFill="1" applyBorder="1" applyProtection="1"/>
    <xf numFmtId="0" fontId="0" fillId="0" borderId="0" xfId="0" quotePrefix="1" applyAlignment="1">
      <alignment horizontal="center"/>
    </xf>
    <xf numFmtId="164" fontId="0" fillId="0" borderId="0" xfId="1" applyNumberFormat="1" applyFont="1"/>
    <xf numFmtId="0" fontId="6" fillId="0" borderId="0" xfId="0" applyFont="1"/>
    <xf numFmtId="0" fontId="2" fillId="0" borderId="0" xfId="0" applyFont="1"/>
    <xf numFmtId="0" fontId="7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9-00271/COSS/COSS%20Macros%20Disabled%20For%20Electronic%20Filing/STAFF-DR-01-055%20DEK%20Electric%20COSS%202019%20Macros%20Disab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 Data Req Summary"/>
      <sheetName val="Print &amp; Input"/>
      <sheetName val="Rev req link"/>
      <sheetName val="CustomerCharge"/>
      <sheetName val="FR-16(7)(v)-1 Functional"/>
      <sheetName val="FR-16(7)(v)-2 PROD Classified"/>
      <sheetName val="FR-16(7)(v)-3 PROD Demand"/>
      <sheetName val="FR-16(7)(v)-4 PROD Energy"/>
      <sheetName val="FR-16(7)(v)-5 PROD Cust"/>
      <sheetName val="FR-16(7)(v)-6 TRANS Classified"/>
      <sheetName val="FR-16(7)(v)-7 TRANS Demand"/>
      <sheetName val="FR-16(7)(v)-8 TRANS Energy"/>
      <sheetName val="FR-16(7)(v)-9 TRANS Cust"/>
      <sheetName val="FR-16(7)(v)-10 DIST Classified"/>
      <sheetName val="FR-16(7)(v)-11 DIST Demand"/>
      <sheetName val="FR-16(7)(v)-12 DIST Energy"/>
      <sheetName val="FR-16(7)(v)-13 DIST Cust"/>
      <sheetName val="Allocated COSS Check Total"/>
      <sheetName val="FR-16(7)(v)-14 TOTAL CLASS"/>
      <sheetName val="FR-16(7)(v)-15 RES Classified"/>
      <sheetName val="FR-16(7)(v)-16 DS Classified"/>
      <sheetName val="FR-16(7)(v)-17 GSFL Classified"/>
      <sheetName val="FR-16(7)(v)-18 EH Classified"/>
      <sheetName val="FR-16(7)(v)-19 SP Classified"/>
      <sheetName val="FR-16(7)(v)-20 DTS Classified"/>
      <sheetName val="FR-16(7)(v)-21 DTP Classified"/>
      <sheetName val="FR-16(7)(v)-22 DP Classified"/>
      <sheetName val="FR-16(7)(v)-23 TT Classified"/>
      <sheetName val="FR-16(7)(v)-24 LT Classified"/>
      <sheetName val="FR-16(7)(v)-25 OTH Classified"/>
      <sheetName val="Input Data"/>
      <sheetName val="WP FR-16(7)(v)-KW &amp; KWH @Gen"/>
      <sheetName val="WP FR-16(7)(v)-KW &amp; KWH @Dist"/>
      <sheetName val="WP FR-16(7)(v) Meters"/>
      <sheetName val="WP FR-16(7)(v) CustAcct"/>
      <sheetName val="WP FR-16(7)(v) Distlines"/>
      <sheetName val="WP FR-16(7)(v) Wtd services"/>
      <sheetName val="WP FR-16(7)(v) kwh analysis"/>
      <sheetName val="WP FR-16(7)(v) CP NCP sum"/>
      <sheetName val="WP FR-16(7)(v) Sys Peak"/>
      <sheetName val="WP FR-16(7)(v) RS - KW"/>
      <sheetName val="WP FR-16(7)(v) DS Tot - KW"/>
      <sheetName val="WP FR-16(7)(v) DS Sec - KW"/>
      <sheetName val="WP FR-16(7)(v) DP Pri - KW"/>
      <sheetName val="WP FR-16(7)(v) TT - KW"/>
      <sheetName val="WP FR-16(7)(v) LT - KW"/>
      <sheetName val="WP FR-16(7)(v) DT Pri - KW"/>
      <sheetName val="WP FR-16(7)(v) DT Sec - KW"/>
      <sheetName val="WP FR-16(7)(v) OTHER - KW"/>
      <sheetName val="WP FR-16(7)(v) GSFL - KW"/>
      <sheetName val="WP FR-16(7)(v) EH - KW"/>
      <sheetName val="WP FR-16(7)(v) SP - KW"/>
      <sheetName val="WP FR-16(7)(v) LossRatios"/>
      <sheetName val="WP FR-16(7)(v) Load Res RS"/>
      <sheetName val="WP FR-16(7)(v) LoadRes DS"/>
      <sheetName val="WP FR-16(7)(v) LoadRes DS_LG"/>
      <sheetName val="WP FR-16(7)(v) LoadRes DP"/>
      <sheetName val="WP FR-16(7)(v) LoadRes DTSEC"/>
      <sheetName val="WP FR-16(7)(v) LoadRes DTPRI"/>
      <sheetName val="WP FR-16(7)(v) LoadRes EH"/>
      <sheetName val="WP FR-16(7)(v) LoadRes TT"/>
      <sheetName val="WP FR-16(7)(v) Conduct&amp;dev"/>
      <sheetName val="WP FR-16(7)(v) Serv cost wgt"/>
      <sheetName val="WP FR-16(7)(v) BurnHours"/>
      <sheetName val="WP FR-16(7)(v) KWH"/>
      <sheetName val="WP FR-16(7)(v) AVG CUST"/>
      <sheetName val="WP FR-16(7)(v) Min Siz Trans 1"/>
      <sheetName val="WP FR-16(7)(v) Min Siz Trans 2"/>
      <sheetName val="WP FR-16(7)(v) MinSizPrimPole1"/>
      <sheetName val="WP FR-16(7)(v) MinSizPrimPole2"/>
      <sheetName val="WP FR-16(7)(v) MinSizSecPole1"/>
      <sheetName val="WP FR-16(7)(v) MinSizSecPole2"/>
      <sheetName val="WP FR-16(7)(v) MinSizOHPRIM1"/>
      <sheetName val="WP FR-16(7)(v) MinSizeOHPRIM2"/>
      <sheetName val="WP FR-16(7)(v) MinSizOHSEC1"/>
      <sheetName val="WP FR-16(7)(v) MinSizOHSEC2"/>
      <sheetName val="WP FR-16(7)(v) MinSizUGPRIM1"/>
      <sheetName val="WP FR-16(7)(v) MinSizUGPRIM2"/>
      <sheetName val="WP FR-16(7)(v) MinSizUGSEC1"/>
      <sheetName val="WP FR-16(7)(v) MinSizUGSEC2"/>
      <sheetName val="Minimum Size Summary"/>
      <sheetName val="WP FR-16(7)(v) A&amp;G WP"/>
      <sheetName val="WP FR-16(7)(v) Pres NOI"/>
      <sheetName val="WP FR-16(7)(v) Rate Incr"/>
    </sheetNames>
    <sheetDataSet>
      <sheetData sheetId="0"/>
      <sheetData sheetId="1">
        <row r="1">
          <cell r="A1" t="str">
            <v>DUKE ENERGY KENTUCKY, INC.</v>
          </cell>
        </row>
        <row r="3">
          <cell r="A3" t="str">
            <v>CASE NO: 2019-00271</v>
          </cell>
        </row>
        <row r="5">
          <cell r="A5" t="str">
            <v>DATA: 12 MONTHS ACTUAL  &amp; 0 MONTHS ESTIMATED</v>
          </cell>
        </row>
        <row r="8">
          <cell r="A8" t="str">
            <v xml:space="preserve">TYPE OF FILING: "X" ORIGINAL   UPDATED    REVISED 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view="pageLayout" topLeftCell="D1" zoomScaleNormal="100" workbookViewId="0">
      <selection activeCell="N5" sqref="N5"/>
    </sheetView>
  </sheetViews>
  <sheetFormatPr defaultRowHeight="14.4" x14ac:dyDescent="0.3"/>
  <cols>
    <col min="1" max="1" width="8.33203125" customWidth="1"/>
    <col min="2" max="2" width="4.88671875" customWidth="1"/>
    <col min="3" max="3" width="48.88671875" customWidth="1"/>
    <col min="4" max="4" width="10.109375" customWidth="1"/>
    <col min="5" max="5" width="3" customWidth="1"/>
    <col min="6" max="6" width="14.44140625" customWidth="1"/>
    <col min="7" max="7" width="14.5546875" customWidth="1"/>
    <col min="8" max="8" width="14.44140625" customWidth="1"/>
    <col min="9" max="9" width="14.88671875" customWidth="1"/>
    <col min="10" max="10" width="14" customWidth="1"/>
    <col min="11" max="11" width="14.5546875" customWidth="1"/>
    <col min="12" max="12" width="14.6640625" customWidth="1"/>
    <col min="13" max="13" width="16.109375" customWidth="1"/>
    <col min="14" max="14" width="14.88671875" customWidth="1"/>
    <col min="15" max="15" width="13.88671875" customWidth="1"/>
    <col min="16" max="18" width="12.6640625" customWidth="1"/>
  </cols>
  <sheetData>
    <row r="1" spans="1:17" x14ac:dyDescent="0.3">
      <c r="A1" s="2" t="str">
        <f>co_name</f>
        <v>DUKE ENERGY KENTUCKY, INC.</v>
      </c>
      <c r="Q1" s="19"/>
    </row>
    <row r="2" spans="1:17" x14ac:dyDescent="0.3">
      <c r="A2" s="17" t="str">
        <f>F11&amp;" "&amp;F12&amp;" ALLOCATED - ELECTRIC COST OF SERVICE"</f>
        <v>PRODUCTION ENERGY ALLOCATED - ELECTRIC COST OF SERVICE</v>
      </c>
      <c r="Q2" s="19"/>
    </row>
    <row r="3" spans="1:17" x14ac:dyDescent="0.3">
      <c r="A3" s="2" t="str">
        <f>case_name</f>
        <v>CASE NO: 2019-00271</v>
      </c>
      <c r="Q3" s="19"/>
    </row>
    <row r="4" spans="1:17" x14ac:dyDescent="0.3">
      <c r="A4" s="2"/>
    </row>
    <row r="5" spans="1:17" x14ac:dyDescent="0.3">
      <c r="A5" s="2"/>
    </row>
    <row r="6" spans="1:17" x14ac:dyDescent="0.3">
      <c r="A6" s="2"/>
    </row>
    <row r="7" spans="1:17" x14ac:dyDescent="0.3">
      <c r="A7" s="2"/>
    </row>
    <row r="8" spans="1:17" x14ac:dyDescent="0.3">
      <c r="A8" s="2" t="s">
        <v>28</v>
      </c>
    </row>
    <row r="9" spans="1:17" x14ac:dyDescent="0.3">
      <c r="A9" s="18" t="s">
        <v>43</v>
      </c>
    </row>
    <row r="10" spans="1:17" x14ac:dyDescent="0.3">
      <c r="A10" s="1"/>
      <c r="B10" s="2"/>
      <c r="C10" s="3"/>
      <c r="D10" s="4"/>
      <c r="E10" s="3"/>
      <c r="F10" s="4" t="s">
        <v>0</v>
      </c>
      <c r="G10" s="4"/>
      <c r="H10" s="4" t="s">
        <v>1</v>
      </c>
      <c r="I10" s="4" t="s">
        <v>2</v>
      </c>
      <c r="J10" s="4" t="s">
        <v>3</v>
      </c>
      <c r="K10" s="4" t="s">
        <v>4</v>
      </c>
      <c r="L10" s="4" t="s">
        <v>5</v>
      </c>
      <c r="M10" s="4" t="s">
        <v>6</v>
      </c>
      <c r="N10" s="4" t="s">
        <v>7</v>
      </c>
      <c r="O10" s="4" t="s">
        <v>8</v>
      </c>
      <c r="P10" s="4"/>
      <c r="Q10" s="4" t="s">
        <v>9</v>
      </c>
    </row>
    <row r="11" spans="1:17" x14ac:dyDescent="0.3">
      <c r="A11" s="4" t="s">
        <v>10</v>
      </c>
      <c r="B11" s="3"/>
      <c r="C11" s="3"/>
      <c r="D11" s="4"/>
      <c r="E11" s="3"/>
      <c r="F11" s="4" t="s">
        <v>11</v>
      </c>
      <c r="G11" s="4" t="s">
        <v>12</v>
      </c>
      <c r="H11" s="4" t="s">
        <v>13</v>
      </c>
      <c r="I11" s="4" t="s">
        <v>13</v>
      </c>
      <c r="J11" s="4" t="s">
        <v>13</v>
      </c>
      <c r="K11" s="4" t="s">
        <v>13</v>
      </c>
      <c r="L11" s="4" t="s">
        <v>13</v>
      </c>
      <c r="M11" s="4" t="s">
        <v>14</v>
      </c>
      <c r="N11" s="4" t="s">
        <v>14</v>
      </c>
      <c r="O11" s="4" t="s">
        <v>15</v>
      </c>
      <c r="P11" s="4" t="s">
        <v>16</v>
      </c>
      <c r="Q11" s="4" t="s">
        <v>17</v>
      </c>
    </row>
    <row r="12" spans="1:17" x14ac:dyDescent="0.3">
      <c r="A12" s="5" t="s">
        <v>18</v>
      </c>
      <c r="B12" s="6" t="s">
        <v>19</v>
      </c>
      <c r="C12" s="6"/>
      <c r="D12" s="5" t="s">
        <v>20</v>
      </c>
      <c r="E12" s="6"/>
      <c r="F12" s="4" t="s">
        <v>21</v>
      </c>
      <c r="G12" s="4" t="s">
        <v>22</v>
      </c>
      <c r="H12" s="4" t="s">
        <v>23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4" t="s">
        <v>23</v>
      </c>
      <c r="O12" s="4" t="s">
        <v>24</v>
      </c>
      <c r="P12" s="4" t="s">
        <v>25</v>
      </c>
      <c r="Q12" s="4" t="s">
        <v>26</v>
      </c>
    </row>
    <row r="13" spans="1:17" x14ac:dyDescent="0.3">
      <c r="A13" s="1"/>
      <c r="B13" s="1"/>
      <c r="C13" s="7" t="s">
        <v>27</v>
      </c>
      <c r="D13" s="4"/>
      <c r="E13" s="3"/>
      <c r="F13" s="8"/>
      <c r="G13" s="8">
        <v>3</v>
      </c>
      <c r="H13" s="8">
        <v>4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8">
        <v>12</v>
      </c>
      <c r="Q13" s="8">
        <v>13</v>
      </c>
    </row>
    <row r="14" spans="1:17" x14ac:dyDescent="0.3">
      <c r="A14" s="9">
        <v>1</v>
      </c>
      <c r="B14" s="1" t="s">
        <v>28</v>
      </c>
      <c r="C14" s="1"/>
      <c r="D14" s="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3">
      <c r="A15" s="9">
        <v>2</v>
      </c>
      <c r="B15" s="1" t="s">
        <v>29</v>
      </c>
      <c r="C15" s="1"/>
      <c r="D15" s="4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">
      <c r="A16" s="9">
        <v>3</v>
      </c>
      <c r="B16" s="1"/>
      <c r="C16" s="10" t="s">
        <v>30</v>
      </c>
      <c r="D16" s="4" t="s">
        <v>31</v>
      </c>
      <c r="E16" s="3"/>
      <c r="F16" s="11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x14ac:dyDescent="0.3">
      <c r="A17" s="9">
        <v>4</v>
      </c>
      <c r="B17" s="1"/>
      <c r="C17" s="10" t="s">
        <v>32</v>
      </c>
      <c r="D17" s="4" t="s">
        <v>31</v>
      </c>
      <c r="E17" s="3"/>
      <c r="F17" s="11">
        <v>100379685</v>
      </c>
      <c r="G17" s="12">
        <v>38048920</v>
      </c>
      <c r="H17" s="12">
        <v>27126606</v>
      </c>
      <c r="I17" s="12">
        <v>151573</v>
      </c>
      <c r="J17" s="12">
        <v>430629</v>
      </c>
      <c r="K17" s="12">
        <v>7027</v>
      </c>
      <c r="L17" s="12">
        <v>16576701</v>
      </c>
      <c r="M17" s="12">
        <v>11552698</v>
      </c>
      <c r="N17" s="12">
        <v>542050</v>
      </c>
      <c r="O17" s="12">
        <v>5492776</v>
      </c>
      <c r="P17" s="12">
        <v>439663</v>
      </c>
      <c r="Q17" s="12">
        <v>11042</v>
      </c>
    </row>
    <row r="18" spans="1:17" x14ac:dyDescent="0.3">
      <c r="A18" s="9">
        <v>5</v>
      </c>
      <c r="B18" s="1"/>
      <c r="C18" s="10" t="s">
        <v>33</v>
      </c>
      <c r="D18" s="4" t="s">
        <v>34</v>
      </c>
      <c r="E18" s="3"/>
      <c r="F18" s="11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x14ac:dyDescent="0.3">
      <c r="A19" s="9">
        <v>6</v>
      </c>
      <c r="B19" s="1"/>
      <c r="C19" s="10" t="s">
        <v>35</v>
      </c>
      <c r="D19" s="4" t="s">
        <v>34</v>
      </c>
      <c r="E19" s="3"/>
      <c r="F19" s="11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x14ac:dyDescent="0.3">
      <c r="A20" s="9">
        <v>7</v>
      </c>
      <c r="B20" s="1"/>
      <c r="C20" s="10" t="s">
        <v>36</v>
      </c>
      <c r="D20" s="4" t="s">
        <v>34</v>
      </c>
      <c r="E20" s="3"/>
      <c r="F20" s="11">
        <v>40683654</v>
      </c>
      <c r="G20" s="12">
        <v>15356451</v>
      </c>
      <c r="H20" s="12">
        <v>10956922</v>
      </c>
      <c r="I20" s="12">
        <v>61432</v>
      </c>
      <c r="J20" s="12">
        <v>174126</v>
      </c>
      <c r="K20" s="12">
        <v>2848</v>
      </c>
      <c r="L20" s="12">
        <v>6713210</v>
      </c>
      <c r="M20" s="12">
        <v>4662754</v>
      </c>
      <c r="N20" s="12">
        <v>218471</v>
      </c>
      <c r="O20" s="12">
        <v>2355584</v>
      </c>
      <c r="P20" s="12">
        <v>177381</v>
      </c>
      <c r="Q20" s="12">
        <v>4475</v>
      </c>
    </row>
    <row r="21" spans="1:17" x14ac:dyDescent="0.3">
      <c r="A21" s="9">
        <v>8</v>
      </c>
      <c r="B21" s="1"/>
      <c r="C21" s="13" t="s">
        <v>37</v>
      </c>
      <c r="D21" s="4" t="s">
        <v>34</v>
      </c>
      <c r="E21" s="3"/>
      <c r="F21" s="11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</row>
    <row r="22" spans="1:17" x14ac:dyDescent="0.3">
      <c r="A22" s="9">
        <v>9</v>
      </c>
      <c r="B22" s="1"/>
      <c r="C22" s="1" t="s">
        <v>38</v>
      </c>
      <c r="D22" s="4"/>
      <c r="E22" s="3"/>
      <c r="F22" s="14">
        <v>141063339</v>
      </c>
      <c r="G22" s="14">
        <v>53405371</v>
      </c>
      <c r="H22" s="14">
        <v>38083528</v>
      </c>
      <c r="I22" s="14">
        <v>213005</v>
      </c>
      <c r="J22" s="14">
        <v>604755</v>
      </c>
      <c r="K22" s="14">
        <v>9875</v>
      </c>
      <c r="L22" s="14">
        <v>23289911</v>
      </c>
      <c r="M22" s="14">
        <v>16215452</v>
      </c>
      <c r="N22" s="14">
        <v>760521</v>
      </c>
      <c r="O22" s="14">
        <v>7848360</v>
      </c>
      <c r="P22" s="14">
        <v>617044</v>
      </c>
      <c r="Q22" s="14">
        <v>15517</v>
      </c>
    </row>
    <row r="24" spans="1:17" x14ac:dyDescent="0.3">
      <c r="A24" s="9">
        <v>10</v>
      </c>
      <c r="B24" s="1"/>
      <c r="C24" s="1" t="s">
        <v>39</v>
      </c>
      <c r="D24" s="4"/>
      <c r="E24" s="3"/>
      <c r="F24" s="14">
        <f>F22-F17</f>
        <v>40683654</v>
      </c>
      <c r="G24" s="14">
        <f t="shared" ref="G24:Q24" si="0">G22-G17</f>
        <v>15356451</v>
      </c>
      <c r="H24" s="14">
        <f t="shared" si="0"/>
        <v>10956922</v>
      </c>
      <c r="I24" s="14">
        <f t="shared" si="0"/>
        <v>61432</v>
      </c>
      <c r="J24" s="14">
        <f t="shared" si="0"/>
        <v>174126</v>
      </c>
      <c r="K24" s="14">
        <f t="shared" si="0"/>
        <v>2848</v>
      </c>
      <c r="L24" s="14">
        <f t="shared" si="0"/>
        <v>6713210</v>
      </c>
      <c r="M24" s="14">
        <f t="shared" si="0"/>
        <v>4662754</v>
      </c>
      <c r="N24" s="14">
        <f t="shared" si="0"/>
        <v>218471</v>
      </c>
      <c r="O24" s="14">
        <f t="shared" si="0"/>
        <v>2355584</v>
      </c>
      <c r="P24" s="14">
        <f t="shared" si="0"/>
        <v>177381</v>
      </c>
      <c r="Q24" s="14">
        <f t="shared" si="0"/>
        <v>4475</v>
      </c>
    </row>
    <row r="26" spans="1:17" x14ac:dyDescent="0.3">
      <c r="A26" s="9">
        <v>11</v>
      </c>
      <c r="C26" s="1" t="s">
        <v>40</v>
      </c>
      <c r="F26" s="11">
        <v>4261970981</v>
      </c>
      <c r="G26" s="12">
        <v>1608724299</v>
      </c>
      <c r="H26" s="12">
        <v>1147823576</v>
      </c>
      <c r="I26" s="12">
        <v>6420710</v>
      </c>
      <c r="J26" s="12">
        <v>18228802</v>
      </c>
      <c r="K26" s="12">
        <v>298034</v>
      </c>
      <c r="L26" s="12">
        <v>703280622</v>
      </c>
      <c r="M26" s="12">
        <v>488455966</v>
      </c>
      <c r="N26" s="12">
        <v>22905598</v>
      </c>
      <c r="O26" s="12">
        <v>232255694</v>
      </c>
      <c r="P26" s="12">
        <v>18599129</v>
      </c>
      <c r="Q26" s="12">
        <v>479245</v>
      </c>
    </row>
    <row r="28" spans="1:17" x14ac:dyDescent="0.3">
      <c r="A28" s="9">
        <v>12</v>
      </c>
      <c r="C28" t="s">
        <v>42</v>
      </c>
      <c r="D28" s="15" t="s">
        <v>41</v>
      </c>
      <c r="F28" s="16">
        <f>F24/F26</f>
        <v>9.5457369797610075E-3</v>
      </c>
      <c r="G28" s="16">
        <f t="shared" ref="G28:Q28" si="1">G24/G26</f>
        <v>9.5457319874796016E-3</v>
      </c>
      <c r="H28" s="16">
        <f t="shared" si="1"/>
        <v>9.5458241397892319E-3</v>
      </c>
      <c r="I28" s="16">
        <f t="shared" si="1"/>
        <v>9.5677892320319719E-3</v>
      </c>
      <c r="J28" s="16">
        <f t="shared" si="1"/>
        <v>9.5522459457291816E-3</v>
      </c>
      <c r="K28" s="16">
        <f t="shared" si="1"/>
        <v>9.5559567029265113E-3</v>
      </c>
      <c r="L28" s="16">
        <f t="shared" si="1"/>
        <v>9.5455637337324498E-3</v>
      </c>
      <c r="M28" s="16">
        <f t="shared" si="1"/>
        <v>9.5459044920335762E-3</v>
      </c>
      <c r="N28" s="16">
        <f t="shared" si="1"/>
        <v>9.5378867646240886E-3</v>
      </c>
      <c r="O28" s="16">
        <f t="shared" si="1"/>
        <v>1.0142201293028364E-2</v>
      </c>
      <c r="P28" s="16">
        <f t="shared" si="1"/>
        <v>9.5370595042380754E-3</v>
      </c>
      <c r="Q28" s="16">
        <f t="shared" si="1"/>
        <v>9.3376039395298861E-3</v>
      </c>
    </row>
  </sheetData>
  <pageMargins left="0.7" right="0.7" top="1.02" bottom="0.75" header="0.54" footer="0.3"/>
  <pageSetup scale="50" orientation="landscape" r:id="rId1"/>
  <headerFooter>
    <oddHeader>&amp;R&amp;"Times New Roman,Bold"KyPSC Case No. 2019-00271
KROGER-DR-02-001(c)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Ziolkowski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2D1580-0A61-4FEE-B1A4-EAAA508EA3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BE08C3-933B-4EC6-BF46-C0EF6A0A1A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b86b3f3-0c45-4486-810b-39aa0a1cbbd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03D0F3-8F6E-4ED9-B7D8-EFBB91A52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Production non-fuel variable O&amp;M per kWh</dc:subject>
  <dc:creator>Ziolkowski, Jim</dc:creator>
  <cp:lastModifiedBy>Frisch, Adele M</cp:lastModifiedBy>
  <cp:lastPrinted>2019-11-22T20:26:44Z</cp:lastPrinted>
  <dcterms:created xsi:type="dcterms:W3CDTF">2019-11-14T21:16:13Z</dcterms:created>
  <dcterms:modified xsi:type="dcterms:W3CDTF">2019-11-22T20:26:46Z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