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hickmhq\Documents\0.000 - Environmental Surcharge (ES)\0.06 - 2 Yr @ 07-31-2019\0.01 - CN 2019-00172 (6)\Electronic Files - 2019-07-12\"/>
    </mc:Choice>
  </mc:AlternateContent>
  <bookViews>
    <workbookView xWindow="12108" yWindow="-12" windowWidth="11916" windowHeight="10152"/>
  </bookViews>
  <sheets>
    <sheet name="Item 1 Attachment" sheetId="1" r:id="rId1"/>
  </sheets>
  <definedNames>
    <definedName name="_xlnm.Print_Area" localSheetId="0">'Item 1 Attachment'!$H$10:$V$39</definedName>
    <definedName name="_xlnm.Print_Titles" localSheetId="0">'Item 1 Attachment'!$A:$G</definedName>
  </definedNames>
  <calcPr calcId="152511"/>
</workbook>
</file>

<file path=xl/calcChain.xml><?xml version="1.0" encoding="utf-8"?>
<calcChain xmlns="http://schemas.openxmlformats.org/spreadsheetml/2006/main">
  <c r="J10" i="1" l="1"/>
  <c r="J22" i="1"/>
  <c r="J27" i="1" s="1"/>
  <c r="J32" i="1" s="1"/>
  <c r="J38" i="1" s="1"/>
  <c r="H22" i="1"/>
  <c r="H27" i="1" s="1"/>
  <c r="H32" i="1" s="1"/>
  <c r="H38" i="1" s="1"/>
  <c r="A11" i="1" l="1"/>
  <c r="V22" i="1"/>
  <c r="V27" i="1" s="1"/>
  <c r="V32" i="1" s="1"/>
  <c r="V38" i="1" s="1"/>
  <c r="T22" i="1"/>
  <c r="T27" i="1" s="1"/>
  <c r="T32" i="1" s="1"/>
  <c r="T38" i="1" s="1"/>
  <c r="R22" i="1"/>
  <c r="R27" i="1" s="1"/>
  <c r="R32" i="1" s="1"/>
  <c r="R38" i="1" s="1"/>
  <c r="P22" i="1"/>
  <c r="P27" i="1" s="1"/>
  <c r="P32" i="1" s="1"/>
  <c r="P38" i="1" s="1"/>
  <c r="N22" i="1"/>
  <c r="N27" i="1" s="1"/>
  <c r="N32" i="1" s="1"/>
  <c r="N38" i="1" s="1"/>
  <c r="L22" i="1"/>
  <c r="L27" i="1" s="1"/>
  <c r="L32" i="1" s="1"/>
  <c r="L38" i="1" s="1"/>
  <c r="L10" i="1" l="1"/>
  <c r="N10" i="1" s="1"/>
  <c r="P10" i="1" s="1"/>
  <c r="R10" i="1" s="1"/>
  <c r="T10" i="1" s="1"/>
  <c r="V10" i="1" s="1"/>
</calcChain>
</file>

<file path=xl/sharedStrings.xml><?xml version="1.0" encoding="utf-8"?>
<sst xmlns="http://schemas.openxmlformats.org/spreadsheetml/2006/main" count="44" uniqueCount="28">
  <si>
    <t>Jurisdictional Surcharge Billing Factor</t>
  </si>
  <si>
    <t>Calculation of Total E(m)</t>
  </si>
  <si>
    <t>OE</t>
  </si>
  <si>
    <t>=</t>
  </si>
  <si>
    <t xml:space="preserve"> Pollution Control Operating Expenses </t>
  </si>
  <si>
    <t>BAS</t>
  </si>
  <si>
    <t>Total Proceeds from By-Product and Allowance Sales</t>
  </si>
  <si>
    <t xml:space="preserve">E(m) </t>
  </si>
  <si>
    <t>Calculation of Jurisdictional Environmental Surcharge Billing Factor</t>
  </si>
  <si>
    <t xml:space="preserve">  Jurisdictional E(m) = E(m) x Jurisdictional Allocation Ratio</t>
  </si>
  <si>
    <t xml:space="preserve">  Prior Period Adjustment (if necessary)</t>
  </si>
  <si>
    <t xml:space="preserve">  Jurisdictional Environmental Surcharge Billing Factor:</t>
  </si>
  <si>
    <t>Big Rivers Electric Corporation</t>
  </si>
  <si>
    <t>Response to Commission Staff's Initial Request for Information dated May 7, 2013</t>
  </si>
  <si>
    <t xml:space="preserve">  Adjustment for (Over)/Under Recovery</t>
  </si>
  <si>
    <t>E(m) =OE - BAS + RORB, where</t>
  </si>
  <si>
    <t>RORB</t>
  </si>
  <si>
    <t>[ (RB/12) x (RORORB) ]</t>
  </si>
  <si>
    <t xml:space="preserve">  Jurisdictional Allocation Ratio for the Month</t>
  </si>
  <si>
    <t xml:space="preserve">  Net Jurisdictional E(m) = Jurisdictional E(m) plus (Over)/Under </t>
  </si>
  <si>
    <t xml:space="preserve">                                                  plus Prior Period Adjustment(s)</t>
  </si>
  <si>
    <t xml:space="preserve">  R(m) = Average Monthly Member System Revenue for the 12 Months </t>
  </si>
  <si>
    <t xml:space="preserve">                Ending with the Current Expense Month</t>
  </si>
  <si>
    <t>CESF: E(m) / R(m); as a % of Revenue</t>
  </si>
  <si>
    <t xml:space="preserve"> </t>
  </si>
  <si>
    <t>Case No. 2019-00172</t>
  </si>
  <si>
    <t>For the Expense Months: June 2018 to January 2019</t>
  </si>
  <si>
    <t>Calculation of Total E(m) and Jurisdictional Surcharge Billing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</si>
</sst>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0%"/>
    <numFmt numFmtId="167" formatCode="mmm\-yyyy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Century Schoolbook"/>
      <family val="1"/>
    </font>
    <font>
      <sz val="14"/>
      <name val="Century Schoolbook"/>
      <family val="1"/>
    </font>
    <font>
      <b/>
      <sz val="16"/>
      <name val="Century Schoolbook"/>
      <family val="1"/>
    </font>
    <font>
      <sz val="16"/>
      <name val="Century Schoolbook"/>
      <family val="1"/>
    </font>
    <font>
      <b/>
      <sz val="18"/>
      <name val="Century Schoolbook"/>
      <family val="1"/>
    </font>
    <font>
      <sz val="18"/>
      <name val="Century Schoolbook"/>
      <family val="1"/>
    </font>
    <font>
      <b/>
      <sz val="15"/>
      <name val="Century Schoolbook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5" fillId="2" borderId="0" xfId="0" applyFont="1" applyFill="1" applyBorder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6" fillId="2" borderId="0" xfId="0" applyFont="1" applyFill="1" applyAlignment="1" applyProtection="1"/>
    <xf numFmtId="0" fontId="6" fillId="2" borderId="0" xfId="0" applyFont="1" applyFill="1" applyBorder="1" applyAlignment="1" applyProtection="1">
      <alignment horizontal="center"/>
    </xf>
    <xf numFmtId="0" fontId="6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1" xfId="0" quotePrefix="1" applyFont="1" applyFill="1" applyBorder="1" applyAlignment="1" applyProtection="1">
      <alignment horizontal="left"/>
    </xf>
    <xf numFmtId="0" fontId="6" fillId="0" borderId="2" xfId="0" applyFont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6" fillId="2" borderId="0" xfId="0" applyFont="1" applyFill="1" applyBorder="1" applyProtection="1"/>
    <xf numFmtId="0" fontId="6" fillId="2" borderId="4" xfId="0" applyFont="1" applyFill="1" applyBorder="1" applyProtection="1"/>
    <xf numFmtId="0" fontId="6" fillId="2" borderId="5" xfId="0" applyFont="1" applyFill="1" applyBorder="1" applyProtection="1"/>
    <xf numFmtId="0" fontId="6" fillId="2" borderId="4" xfId="0" quotePrefix="1" applyFont="1" applyFill="1" applyBorder="1" applyAlignment="1" applyProtection="1">
      <alignment horizontal="left"/>
    </xf>
    <xf numFmtId="0" fontId="6" fillId="2" borderId="0" xfId="0" quotePrefix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left"/>
    </xf>
    <xf numFmtId="164" fontId="6" fillId="2" borderId="0" xfId="2" applyNumberFormat="1" applyFont="1" applyFill="1" applyBorder="1" applyProtection="1"/>
    <xf numFmtId="164" fontId="6" fillId="2" borderId="5" xfId="2" applyNumberFormat="1" applyFont="1" applyFill="1" applyBorder="1" applyProtection="1"/>
    <xf numFmtId="164" fontId="6" fillId="2" borderId="0" xfId="0" applyNumberFormat="1" applyFont="1" applyFill="1" applyProtection="1"/>
    <xf numFmtId="0" fontId="6" fillId="2" borderId="6" xfId="0" applyFont="1" applyFill="1" applyBorder="1" applyProtection="1"/>
    <xf numFmtId="0" fontId="6" fillId="2" borderId="7" xfId="0" applyFont="1" applyFill="1" applyBorder="1" applyProtection="1"/>
    <xf numFmtId="0" fontId="6" fillId="2" borderId="7" xfId="0" quotePrefix="1" applyFont="1" applyFill="1" applyBorder="1" applyAlignment="1" applyProtection="1">
      <alignment horizontal="center"/>
    </xf>
    <xf numFmtId="164" fontId="6" fillId="2" borderId="7" xfId="2" applyNumberFormat="1" applyFont="1" applyFill="1" applyBorder="1" applyProtection="1"/>
    <xf numFmtId="164" fontId="6" fillId="2" borderId="8" xfId="2" applyNumberFormat="1" applyFont="1" applyFill="1" applyBorder="1" applyProtection="1"/>
    <xf numFmtId="0" fontId="4" fillId="2" borderId="0" xfId="0" applyFont="1" applyFill="1" applyAlignment="1" applyProtection="1">
      <alignment horizontal="left"/>
    </xf>
    <xf numFmtId="0" fontId="4" fillId="2" borderId="1" xfId="0" applyFont="1" applyFill="1" applyBorder="1" applyAlignment="1" applyProtection="1">
      <alignment horizontal="left"/>
    </xf>
    <xf numFmtId="166" fontId="6" fillId="2" borderId="0" xfId="0" applyNumberFormat="1" applyFont="1" applyFill="1" applyBorder="1" applyProtection="1"/>
    <xf numFmtId="166" fontId="6" fillId="2" borderId="5" xfId="0" applyNumberFormat="1" applyFont="1" applyFill="1" applyBorder="1" applyProtection="1"/>
    <xf numFmtId="164" fontId="6" fillId="2" borderId="0" xfId="2" applyNumberFormat="1" applyFont="1" applyFill="1" applyBorder="1" applyProtection="1">
      <protection locked="0"/>
    </xf>
    <xf numFmtId="164" fontId="6" fillId="2" borderId="5" xfId="2" applyNumberFormat="1" applyFont="1" applyFill="1" applyBorder="1" applyProtection="1">
      <protection locked="0"/>
    </xf>
    <xf numFmtId="165" fontId="6" fillId="2" borderId="0" xfId="1" applyNumberFormat="1" applyFont="1" applyFill="1" applyBorder="1" applyProtection="1"/>
    <xf numFmtId="165" fontId="6" fillId="2" borderId="5" xfId="1" applyNumberFormat="1" applyFont="1" applyFill="1" applyBorder="1" applyProtection="1"/>
    <xf numFmtId="5" fontId="6" fillId="2" borderId="0" xfId="0" applyNumberFormat="1" applyFont="1" applyFill="1" applyBorder="1" applyProtection="1"/>
    <xf numFmtId="5" fontId="6" fillId="2" borderId="5" xfId="0" applyNumberFormat="1" applyFont="1" applyFill="1" applyBorder="1" applyProtection="1"/>
    <xf numFmtId="0" fontId="6" fillId="2" borderId="6" xfId="0" quotePrefix="1" applyFont="1" applyFill="1" applyBorder="1" applyAlignment="1" applyProtection="1">
      <alignment horizontal="left"/>
    </xf>
    <xf numFmtId="166" fontId="4" fillId="2" borderId="7" xfId="3" applyNumberFormat="1" applyFont="1" applyFill="1" applyBorder="1" applyProtection="1"/>
    <xf numFmtId="166" fontId="4" fillId="2" borderId="8" xfId="3" applyNumberFormat="1" applyFont="1" applyFill="1" applyBorder="1" applyProtection="1"/>
    <xf numFmtId="10" fontId="6" fillId="2" borderId="0" xfId="0" applyNumberFormat="1" applyFont="1" applyFill="1" applyProtection="1"/>
    <xf numFmtId="0" fontId="6" fillId="2" borderId="0" xfId="0" quotePrefix="1" applyFont="1" applyFill="1" applyBorder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166" fontId="6" fillId="2" borderId="0" xfId="0" applyNumberFormat="1" applyFont="1" applyFill="1" applyProtection="1"/>
    <xf numFmtId="0" fontId="8" fillId="2" borderId="0" xfId="0" applyFont="1" applyFill="1" applyProtection="1"/>
    <xf numFmtId="0" fontId="11" fillId="2" borderId="0" xfId="0" applyFont="1" applyFill="1" applyAlignment="1" applyProtection="1"/>
    <xf numFmtId="0" fontId="12" fillId="2" borderId="0" xfId="0" applyFont="1" applyFill="1" applyAlignment="1">
      <alignment horizontal="center"/>
    </xf>
    <xf numFmtId="0" fontId="12" fillId="2" borderId="0" xfId="0" applyFont="1" applyFill="1" applyProtection="1"/>
    <xf numFmtId="167" fontId="13" fillId="2" borderId="0" xfId="0" quotePrefix="1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horizontal="center"/>
    </xf>
    <xf numFmtId="0" fontId="11" fillId="2" borderId="0" xfId="0" applyFont="1" applyFill="1" applyAlignment="1" applyProtection="1">
      <alignment horizontal="center"/>
    </xf>
    <xf numFmtId="0" fontId="12" fillId="0" borderId="0" xfId="0" applyFont="1" applyAlignment="1">
      <alignment horizontal="center"/>
    </xf>
    <xf numFmtId="0" fontId="9" fillId="2" borderId="0" xfId="0" applyFont="1" applyFill="1" applyAlignment="1" applyProtection="1">
      <alignment horizontal="center"/>
    </xf>
    <xf numFmtId="0" fontId="10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tabSelected="1" view="pageBreakPreview" topLeftCell="G10" zoomScaleNormal="85" zoomScaleSheetLayoutView="100" workbookViewId="0">
      <selection activeCell="N10" sqref="N10"/>
    </sheetView>
  </sheetViews>
  <sheetFormatPr defaultColWidth="9.109375" defaultRowHeight="18" x14ac:dyDescent="0.35"/>
  <cols>
    <col min="1" max="1" width="4.77734375" style="3" customWidth="1"/>
    <col min="2" max="2" width="0.6640625" style="3" customWidth="1"/>
    <col min="3" max="3" width="2.33203125" style="3" customWidth="1"/>
    <col min="4" max="4" width="7.109375" style="3" customWidth="1"/>
    <col min="5" max="5" width="3.6640625" style="3" customWidth="1"/>
    <col min="6" max="6" width="60.77734375" style="3" customWidth="1"/>
    <col min="7" max="7" width="4.77734375" style="3" customWidth="1"/>
    <col min="8" max="8" width="18.33203125" style="3" customWidth="1"/>
    <col min="9" max="9" width="1.109375" style="3" customWidth="1"/>
    <col min="10" max="10" width="18.33203125" style="3" customWidth="1"/>
    <col min="11" max="11" width="1.109375" style="3" customWidth="1"/>
    <col min="12" max="12" width="18.33203125" style="3" customWidth="1"/>
    <col min="13" max="13" width="1.109375" style="3" customWidth="1"/>
    <col min="14" max="14" width="18.33203125" style="3" customWidth="1"/>
    <col min="15" max="15" width="1.109375" style="3" customWidth="1"/>
    <col min="16" max="16" width="18.33203125" style="3" customWidth="1"/>
    <col min="17" max="17" width="1.109375" style="3" customWidth="1"/>
    <col min="18" max="18" width="18.33203125" style="3" customWidth="1"/>
    <col min="19" max="19" width="1.109375" style="3" customWidth="1"/>
    <col min="20" max="20" width="18.33203125" style="3" customWidth="1"/>
    <col min="21" max="21" width="1.109375" style="3" customWidth="1"/>
    <col min="22" max="22" width="18.33203125" style="3" customWidth="1"/>
    <col min="23" max="23" width="2.88671875" style="3" customWidth="1"/>
    <col min="24" max="24" width="23" style="3" customWidth="1"/>
    <col min="25" max="16384" width="9.109375" style="3"/>
  </cols>
  <sheetData>
    <row r="1" spans="1:22" ht="22.2" x14ac:dyDescent="0.35">
      <c r="A1" s="52" t="s">
        <v>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22.2" hidden="1" x14ac:dyDescent="0.35">
      <c r="A2" s="46" t="s">
        <v>13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spans="1:22" ht="22.2" hidden="1" x14ac:dyDescent="0.35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1:22" ht="22.2" x14ac:dyDescent="0.35">
      <c r="A4" s="52" t="s">
        <v>25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</row>
    <row r="5" spans="1:22" ht="6" customHeight="1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22" ht="20.399999999999999" x14ac:dyDescent="0.35">
      <c r="A6" s="54" t="s">
        <v>27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</row>
    <row r="7" spans="1:22" ht="20.399999999999999" hidden="1" x14ac:dyDescent="0.35">
      <c r="A7" s="54" t="s">
        <v>0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</row>
    <row r="8" spans="1:22" ht="20.399999999999999" x14ac:dyDescent="0.35">
      <c r="A8" s="54" t="s">
        <v>26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</row>
    <row r="9" spans="1:22" s="45" customFormat="1" ht="18" customHeight="1" x14ac:dyDescent="0.3">
      <c r="A9" s="50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2" ht="18.600000000000001" x14ac:dyDescent="0.35">
      <c r="A10" s="5">
        <v>1</v>
      </c>
      <c r="B10" s="6"/>
      <c r="G10" s="7"/>
      <c r="H10" s="49">
        <v>43252</v>
      </c>
      <c r="I10" s="49"/>
      <c r="J10" s="49">
        <f>EDATE(H10,1)</f>
        <v>43282</v>
      </c>
      <c r="K10" s="49"/>
      <c r="L10" s="49">
        <f>EDATE(J10,1)</f>
        <v>43313</v>
      </c>
      <c r="M10" s="49"/>
      <c r="N10" s="49">
        <f>EDATE(L10,1)</f>
        <v>43344</v>
      </c>
      <c r="O10" s="49"/>
      <c r="P10" s="49">
        <f>EDATE(N10,1)</f>
        <v>43374</v>
      </c>
      <c r="Q10" s="49"/>
      <c r="R10" s="49">
        <f>EDATE(P10,1)</f>
        <v>43405</v>
      </c>
      <c r="S10" s="49"/>
      <c r="T10" s="49">
        <f>EDATE(R10,1)</f>
        <v>43435</v>
      </c>
      <c r="U10" s="49"/>
      <c r="V10" s="49">
        <f t="shared" ref="V10" si="0">EDATE(T10,1)</f>
        <v>43466</v>
      </c>
    </row>
    <row r="11" spans="1:22" x14ac:dyDescent="0.35">
      <c r="A11" s="5">
        <f>+A10+1</f>
        <v>2</v>
      </c>
      <c r="B11" s="8"/>
      <c r="C11" s="9" t="s">
        <v>1</v>
      </c>
      <c r="D11" s="10"/>
      <c r="E11" s="10"/>
      <c r="F11" s="11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3"/>
    </row>
    <row r="12" spans="1:22" ht="6.75" customHeight="1" x14ac:dyDescent="0.35">
      <c r="A12" s="5"/>
      <c r="B12" s="14"/>
      <c r="C12" s="15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6"/>
    </row>
    <row r="13" spans="1:22" x14ac:dyDescent="0.35">
      <c r="A13" s="5">
        <v>3</v>
      </c>
      <c r="B13" s="14"/>
      <c r="C13" s="17" t="s">
        <v>15</v>
      </c>
      <c r="D13" s="5"/>
      <c r="E13" s="18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6"/>
    </row>
    <row r="14" spans="1:22" x14ac:dyDescent="0.35">
      <c r="A14" s="5">
        <v>4</v>
      </c>
      <c r="B14" s="14"/>
      <c r="C14" s="15"/>
      <c r="D14" s="19" t="s">
        <v>2</v>
      </c>
      <c r="E14" s="18" t="s">
        <v>3</v>
      </c>
      <c r="F14" s="14" t="s">
        <v>4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6"/>
    </row>
    <row r="15" spans="1:22" x14ac:dyDescent="0.35">
      <c r="A15" s="5">
        <v>5</v>
      </c>
      <c r="B15" s="14"/>
      <c r="C15" s="15"/>
      <c r="D15" s="19" t="s">
        <v>5</v>
      </c>
      <c r="E15" s="5" t="s">
        <v>3</v>
      </c>
      <c r="F15" s="14" t="s">
        <v>6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6"/>
    </row>
    <row r="16" spans="1:22" x14ac:dyDescent="0.35">
      <c r="A16" s="5">
        <v>6</v>
      </c>
      <c r="B16" s="14"/>
      <c r="C16" s="15"/>
      <c r="D16" s="19" t="s">
        <v>16</v>
      </c>
      <c r="E16" s="5" t="s">
        <v>3</v>
      </c>
      <c r="F16" s="14" t="s">
        <v>17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6"/>
    </row>
    <row r="17" spans="1:24" x14ac:dyDescent="0.35">
      <c r="A17" s="5">
        <v>7</v>
      </c>
      <c r="B17" s="14"/>
      <c r="C17" s="15"/>
      <c r="D17" s="19"/>
      <c r="E17" s="18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6"/>
    </row>
    <row r="18" spans="1:24" x14ac:dyDescent="0.35">
      <c r="A18" s="5">
        <v>8</v>
      </c>
      <c r="B18" s="14"/>
      <c r="C18" s="15" t="s">
        <v>2</v>
      </c>
      <c r="D18" s="14"/>
      <c r="E18" s="14"/>
      <c r="F18" s="14"/>
      <c r="G18" s="18" t="s">
        <v>3</v>
      </c>
      <c r="H18" s="20">
        <v>2403777</v>
      </c>
      <c r="I18" s="20"/>
      <c r="J18" s="20">
        <v>2613989</v>
      </c>
      <c r="K18" s="20"/>
      <c r="L18" s="20">
        <v>2256184</v>
      </c>
      <c r="M18" s="20"/>
      <c r="N18" s="20">
        <v>2992606</v>
      </c>
      <c r="O18" s="20"/>
      <c r="P18" s="20">
        <v>2374347</v>
      </c>
      <c r="Q18" s="20"/>
      <c r="R18" s="20">
        <v>2238403</v>
      </c>
      <c r="S18" s="20"/>
      <c r="T18" s="20">
        <v>2363027</v>
      </c>
      <c r="U18" s="20"/>
      <c r="V18" s="21">
        <v>2489408</v>
      </c>
      <c r="X18" s="22"/>
    </row>
    <row r="19" spans="1:24" x14ac:dyDescent="0.35">
      <c r="A19" s="5">
        <v>9</v>
      </c>
      <c r="B19" s="14"/>
      <c r="C19" s="15" t="s">
        <v>5</v>
      </c>
      <c r="D19" s="14"/>
      <c r="E19" s="14"/>
      <c r="F19" s="14"/>
      <c r="G19" s="18" t="s">
        <v>3</v>
      </c>
      <c r="H19" s="20">
        <v>0</v>
      </c>
      <c r="I19" s="20"/>
      <c r="J19" s="20">
        <v>0</v>
      </c>
      <c r="K19" s="20"/>
      <c r="L19" s="20">
        <v>0</v>
      </c>
      <c r="M19" s="20"/>
      <c r="N19" s="20">
        <v>0</v>
      </c>
      <c r="O19" s="20"/>
      <c r="P19" s="20">
        <v>0</v>
      </c>
      <c r="Q19" s="20"/>
      <c r="R19" s="20">
        <v>0</v>
      </c>
      <c r="S19" s="20"/>
      <c r="T19" s="20">
        <v>0</v>
      </c>
      <c r="U19" s="20"/>
      <c r="V19" s="21">
        <v>0</v>
      </c>
    </row>
    <row r="20" spans="1:24" x14ac:dyDescent="0.35">
      <c r="A20" s="5">
        <v>10</v>
      </c>
      <c r="B20" s="14"/>
      <c r="C20" s="15" t="s">
        <v>16</v>
      </c>
      <c r="D20" s="14"/>
      <c r="E20" s="14"/>
      <c r="F20" s="14"/>
      <c r="G20" s="18" t="s">
        <v>3</v>
      </c>
      <c r="H20" s="20">
        <v>141156</v>
      </c>
      <c r="I20" s="20"/>
      <c r="J20" s="20">
        <v>139913</v>
      </c>
      <c r="K20" s="20"/>
      <c r="L20" s="20">
        <v>139848</v>
      </c>
      <c r="M20" s="20"/>
      <c r="N20" s="20">
        <v>140007</v>
      </c>
      <c r="O20" s="20"/>
      <c r="P20" s="20">
        <v>138789</v>
      </c>
      <c r="Q20" s="20"/>
      <c r="R20" s="20">
        <v>140006</v>
      </c>
      <c r="S20" s="20"/>
      <c r="T20" s="20">
        <v>138543</v>
      </c>
      <c r="U20" s="20"/>
      <c r="V20" s="21">
        <v>138362</v>
      </c>
      <c r="X20" s="22"/>
    </row>
    <row r="21" spans="1:24" x14ac:dyDescent="0.35">
      <c r="A21" s="5">
        <v>11</v>
      </c>
      <c r="B21" s="14"/>
      <c r="C21" s="1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6"/>
    </row>
    <row r="22" spans="1:24" x14ac:dyDescent="0.35">
      <c r="A22" s="5">
        <v>12</v>
      </c>
      <c r="B22" s="14"/>
      <c r="C22" s="23" t="s">
        <v>7</v>
      </c>
      <c r="D22" s="24"/>
      <c r="E22" s="24"/>
      <c r="F22" s="24"/>
      <c r="G22" s="25" t="s">
        <v>3</v>
      </c>
      <c r="H22" s="26">
        <f t="shared" ref="H22:V22" si="1">H18-H19+H20</f>
        <v>2544933</v>
      </c>
      <c r="I22" s="26"/>
      <c r="J22" s="26">
        <f t="shared" si="1"/>
        <v>2753902</v>
      </c>
      <c r="K22" s="26"/>
      <c r="L22" s="26">
        <f t="shared" si="1"/>
        <v>2396032</v>
      </c>
      <c r="M22" s="26"/>
      <c r="N22" s="26">
        <f t="shared" si="1"/>
        <v>3132613</v>
      </c>
      <c r="O22" s="26"/>
      <c r="P22" s="26">
        <f t="shared" si="1"/>
        <v>2513136</v>
      </c>
      <c r="Q22" s="26"/>
      <c r="R22" s="26">
        <f t="shared" si="1"/>
        <v>2378409</v>
      </c>
      <c r="S22" s="26"/>
      <c r="T22" s="26">
        <f t="shared" si="1"/>
        <v>2501570</v>
      </c>
      <c r="U22" s="26"/>
      <c r="V22" s="27">
        <f t="shared" si="1"/>
        <v>2627770</v>
      </c>
      <c r="X22" s="22"/>
    </row>
    <row r="23" spans="1:24" x14ac:dyDescent="0.35">
      <c r="A23" s="5">
        <v>13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4" x14ac:dyDescent="0.35">
      <c r="A24" s="5">
        <v>14</v>
      </c>
      <c r="B24" s="28"/>
      <c r="C24" s="29" t="s">
        <v>8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3"/>
    </row>
    <row r="25" spans="1:24" ht="7.5" customHeight="1" x14ac:dyDescent="0.35">
      <c r="A25" s="5"/>
      <c r="B25" s="14"/>
      <c r="C25" s="1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6"/>
    </row>
    <row r="26" spans="1:24" x14ac:dyDescent="0.35">
      <c r="A26" s="5">
        <v>15</v>
      </c>
      <c r="B26" s="14"/>
      <c r="C26" s="15" t="s">
        <v>18</v>
      </c>
      <c r="D26" s="14"/>
      <c r="E26" s="14"/>
      <c r="F26" s="14"/>
      <c r="G26" s="18" t="s">
        <v>3</v>
      </c>
      <c r="H26" s="30">
        <v>0.65338419999999997</v>
      </c>
      <c r="I26" s="30"/>
      <c r="J26" s="30">
        <v>0.74798008999999999</v>
      </c>
      <c r="K26" s="30"/>
      <c r="L26" s="30">
        <v>0.65243081000000003</v>
      </c>
      <c r="M26" s="30"/>
      <c r="N26" s="30">
        <v>0.66785894999999995</v>
      </c>
      <c r="O26" s="30"/>
      <c r="P26" s="30">
        <v>0.78166219000000003</v>
      </c>
      <c r="Q26" s="30"/>
      <c r="R26" s="30">
        <v>0.86366931000000002</v>
      </c>
      <c r="S26" s="30"/>
      <c r="T26" s="30">
        <v>0.87373318</v>
      </c>
      <c r="U26" s="30"/>
      <c r="V26" s="31">
        <v>0.71549443000000001</v>
      </c>
    </row>
    <row r="27" spans="1:24" x14ac:dyDescent="0.35">
      <c r="A27" s="5">
        <v>16</v>
      </c>
      <c r="B27" s="14"/>
      <c r="C27" s="15" t="s">
        <v>9</v>
      </c>
      <c r="D27" s="14"/>
      <c r="E27" s="14"/>
      <c r="F27" s="14"/>
      <c r="G27" s="18" t="s">
        <v>3</v>
      </c>
      <c r="H27" s="20">
        <f t="shared" ref="H27:V27" si="2">ROUND(H22*H26,0)</f>
        <v>1662819</v>
      </c>
      <c r="I27" s="20"/>
      <c r="J27" s="20">
        <f t="shared" si="2"/>
        <v>2059864</v>
      </c>
      <c r="K27" s="20"/>
      <c r="L27" s="20">
        <f t="shared" si="2"/>
        <v>1563245</v>
      </c>
      <c r="M27" s="20"/>
      <c r="N27" s="20">
        <f t="shared" si="2"/>
        <v>2092144</v>
      </c>
      <c r="O27" s="20"/>
      <c r="P27" s="20">
        <f t="shared" si="2"/>
        <v>1964423</v>
      </c>
      <c r="Q27" s="20"/>
      <c r="R27" s="20">
        <f t="shared" si="2"/>
        <v>2054159</v>
      </c>
      <c r="S27" s="20"/>
      <c r="T27" s="20">
        <f t="shared" si="2"/>
        <v>2185705</v>
      </c>
      <c r="U27" s="20"/>
      <c r="V27" s="21">
        <f t="shared" si="2"/>
        <v>1880155</v>
      </c>
      <c r="X27" s="22"/>
    </row>
    <row r="28" spans="1:24" x14ac:dyDescent="0.35">
      <c r="A28" s="5">
        <v>17</v>
      </c>
      <c r="B28" s="14"/>
      <c r="C28" s="17" t="s">
        <v>14</v>
      </c>
      <c r="D28" s="14"/>
      <c r="E28" s="14"/>
      <c r="F28" s="14"/>
      <c r="G28" s="18" t="s">
        <v>3</v>
      </c>
      <c r="H28" s="20">
        <v>42297</v>
      </c>
      <c r="I28" s="20"/>
      <c r="J28" s="20">
        <v>-126147</v>
      </c>
      <c r="K28" s="20"/>
      <c r="L28" s="20">
        <v>-211141</v>
      </c>
      <c r="M28" s="20"/>
      <c r="N28" s="20">
        <v>-155637</v>
      </c>
      <c r="O28" s="20"/>
      <c r="P28" s="20">
        <v>-11133</v>
      </c>
      <c r="Q28" s="20"/>
      <c r="R28" s="20">
        <v>155732</v>
      </c>
      <c r="S28" s="20"/>
      <c r="T28" s="20">
        <v>25177</v>
      </c>
      <c r="U28" s="20"/>
      <c r="V28" s="21">
        <v>44491</v>
      </c>
      <c r="X28" s="22"/>
    </row>
    <row r="29" spans="1:24" x14ac:dyDescent="0.35">
      <c r="A29" s="5">
        <v>18</v>
      </c>
      <c r="B29" s="14"/>
      <c r="C29" s="17" t="s">
        <v>10</v>
      </c>
      <c r="D29" s="14"/>
      <c r="E29" s="14"/>
      <c r="F29" s="14"/>
      <c r="G29" s="18" t="s">
        <v>3</v>
      </c>
      <c r="H29" s="32">
        <v>0</v>
      </c>
      <c r="I29" s="32"/>
      <c r="J29" s="32">
        <v>0</v>
      </c>
      <c r="K29" s="32"/>
      <c r="L29" s="32">
        <v>0</v>
      </c>
      <c r="M29" s="32"/>
      <c r="N29" s="32">
        <v>0</v>
      </c>
      <c r="O29" s="32"/>
      <c r="P29" s="32">
        <v>0</v>
      </c>
      <c r="Q29" s="32"/>
      <c r="R29" s="32">
        <v>0</v>
      </c>
      <c r="S29" s="32"/>
      <c r="T29" s="32">
        <v>0</v>
      </c>
      <c r="U29" s="32"/>
      <c r="V29" s="33">
        <v>0</v>
      </c>
    </row>
    <row r="30" spans="1:24" x14ac:dyDescent="0.35">
      <c r="A30" s="5">
        <v>19</v>
      </c>
      <c r="B30" s="14"/>
      <c r="C30" s="17"/>
      <c r="D30" s="14"/>
      <c r="E30" s="14"/>
      <c r="F30" s="14"/>
      <c r="G30" s="18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</row>
    <row r="31" spans="1:24" x14ac:dyDescent="0.35">
      <c r="A31" s="5">
        <v>20</v>
      </c>
      <c r="B31" s="14"/>
      <c r="C31" s="17" t="s">
        <v>19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6"/>
    </row>
    <row r="32" spans="1:24" x14ac:dyDescent="0.35">
      <c r="A32" s="5">
        <v>21</v>
      </c>
      <c r="B32" s="14"/>
      <c r="C32" s="17" t="s">
        <v>20</v>
      </c>
      <c r="D32" s="14"/>
      <c r="E32" s="14"/>
      <c r="F32" s="14"/>
      <c r="G32" s="18" t="s">
        <v>3</v>
      </c>
      <c r="H32" s="20">
        <f t="shared" ref="H32:V32" si="3">H27+H28+H29</f>
        <v>1705116</v>
      </c>
      <c r="I32" s="20"/>
      <c r="J32" s="20">
        <f t="shared" si="3"/>
        <v>1933717</v>
      </c>
      <c r="K32" s="20"/>
      <c r="L32" s="20">
        <f t="shared" si="3"/>
        <v>1352104</v>
      </c>
      <c r="M32" s="20"/>
      <c r="N32" s="20">
        <f t="shared" si="3"/>
        <v>1936507</v>
      </c>
      <c r="O32" s="20"/>
      <c r="P32" s="20">
        <f t="shared" si="3"/>
        <v>1953290</v>
      </c>
      <c r="Q32" s="20"/>
      <c r="R32" s="20">
        <f t="shared" si="3"/>
        <v>2209891</v>
      </c>
      <c r="S32" s="20"/>
      <c r="T32" s="20">
        <f t="shared" si="3"/>
        <v>2210882</v>
      </c>
      <c r="U32" s="20"/>
      <c r="V32" s="21">
        <f t="shared" si="3"/>
        <v>1924646</v>
      </c>
      <c r="X32" s="22"/>
    </row>
    <row r="33" spans="1:24" x14ac:dyDescent="0.35">
      <c r="A33" s="5">
        <v>22</v>
      </c>
      <c r="B33" s="14"/>
      <c r="C33" s="1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6"/>
    </row>
    <row r="34" spans="1:24" x14ac:dyDescent="0.35">
      <c r="A34" s="5">
        <v>23</v>
      </c>
      <c r="B34" s="14"/>
      <c r="C34" s="17" t="s">
        <v>21</v>
      </c>
      <c r="D34" s="14"/>
      <c r="E34" s="14"/>
      <c r="F34" s="14"/>
      <c r="G34" s="18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5"/>
    </row>
    <row r="35" spans="1:24" x14ac:dyDescent="0.35">
      <c r="A35" s="5">
        <v>24</v>
      </c>
      <c r="B35" s="14"/>
      <c r="C35" s="15" t="s">
        <v>22</v>
      </c>
      <c r="D35" s="14"/>
      <c r="E35" s="14"/>
      <c r="F35" s="14"/>
      <c r="G35" s="18" t="s">
        <v>3</v>
      </c>
      <c r="H35" s="20">
        <v>19907246</v>
      </c>
      <c r="I35" s="20"/>
      <c r="J35" s="20">
        <v>19892355</v>
      </c>
      <c r="K35" s="20"/>
      <c r="L35" s="20">
        <v>19960314</v>
      </c>
      <c r="M35" s="20"/>
      <c r="N35" s="20">
        <v>20053360</v>
      </c>
      <c r="O35" s="20"/>
      <c r="P35" s="20">
        <v>20164423</v>
      </c>
      <c r="Q35" s="20"/>
      <c r="R35" s="20">
        <v>20326356</v>
      </c>
      <c r="S35" s="20"/>
      <c r="T35" s="20">
        <v>20186889</v>
      </c>
      <c r="U35" s="20"/>
      <c r="V35" s="21">
        <v>20027502</v>
      </c>
      <c r="X35" s="22"/>
    </row>
    <row r="36" spans="1:24" x14ac:dyDescent="0.35">
      <c r="A36" s="5">
        <v>25</v>
      </c>
      <c r="B36" s="14"/>
      <c r="C36" s="15"/>
      <c r="D36" s="14"/>
      <c r="E36" s="14"/>
      <c r="F36" s="14"/>
      <c r="G36" s="18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7"/>
    </row>
    <row r="37" spans="1:24" x14ac:dyDescent="0.35">
      <c r="A37" s="5">
        <v>26</v>
      </c>
      <c r="B37" s="14"/>
      <c r="C37" s="15" t="s">
        <v>11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6"/>
    </row>
    <row r="38" spans="1:24" x14ac:dyDescent="0.35">
      <c r="A38" s="5">
        <v>27</v>
      </c>
      <c r="B38" s="14"/>
      <c r="C38" s="38" t="s">
        <v>23</v>
      </c>
      <c r="D38" s="24"/>
      <c r="E38" s="24"/>
      <c r="F38" s="24"/>
      <c r="G38" s="25" t="s">
        <v>3</v>
      </c>
      <c r="H38" s="39">
        <f t="shared" ref="H38:V38" si="4">ROUND(H32/H35,8)</f>
        <v>8.5653030000000005E-2</v>
      </c>
      <c r="I38" s="39"/>
      <c r="J38" s="39">
        <f t="shared" si="4"/>
        <v>9.7209050000000005E-2</v>
      </c>
      <c r="K38" s="39"/>
      <c r="L38" s="39">
        <f t="shared" si="4"/>
        <v>6.773962E-2</v>
      </c>
      <c r="M38" s="39"/>
      <c r="N38" s="39">
        <f t="shared" si="4"/>
        <v>9.6567710000000001E-2</v>
      </c>
      <c r="O38" s="39"/>
      <c r="P38" s="39">
        <f t="shared" si="4"/>
        <v>9.6868129999999997E-2</v>
      </c>
      <c r="Q38" s="39"/>
      <c r="R38" s="39">
        <f t="shared" si="4"/>
        <v>0.10872047</v>
      </c>
      <c r="S38" s="39"/>
      <c r="T38" s="39">
        <f t="shared" si="4"/>
        <v>0.10952069</v>
      </c>
      <c r="U38" s="39"/>
      <c r="V38" s="40">
        <f t="shared" si="4"/>
        <v>9.6100149999999995E-2</v>
      </c>
    </row>
    <row r="39" spans="1:24" x14ac:dyDescent="0.35"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</row>
    <row r="40" spans="1:24" x14ac:dyDescent="0.35">
      <c r="A40" s="5"/>
      <c r="B40" s="14"/>
      <c r="C40" s="42"/>
      <c r="D40" s="5"/>
      <c r="E40" s="18"/>
      <c r="F40" s="14"/>
      <c r="G40" s="14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</row>
    <row r="41" spans="1:24" x14ac:dyDescent="0.35">
      <c r="A41" s="43" t="s">
        <v>24</v>
      </c>
      <c r="B41" s="8"/>
    </row>
    <row r="42" spans="1:24" x14ac:dyDescent="0.35">
      <c r="A42" s="8"/>
      <c r="B42" s="8"/>
    </row>
    <row r="43" spans="1:24" x14ac:dyDescent="0.35"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</row>
    <row r="44" spans="1:24" x14ac:dyDescent="0.35"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</row>
    <row r="45" spans="1:24" x14ac:dyDescent="0.35">
      <c r="A45" s="2"/>
      <c r="B45" s="2"/>
      <c r="C45" s="2"/>
      <c r="D45" s="2"/>
      <c r="E45" s="2"/>
      <c r="F45" s="2"/>
      <c r="G45" s="2"/>
      <c r="H45" s="2"/>
      <c r="I45" s="2"/>
      <c r="J45" s="1"/>
      <c r="K45" s="2"/>
      <c r="L45" s="1"/>
      <c r="M45" s="2"/>
      <c r="N45" s="1"/>
      <c r="O45" s="2"/>
      <c r="P45" s="1"/>
      <c r="Q45" s="2"/>
      <c r="R45" s="1"/>
      <c r="S45" s="2"/>
      <c r="T45" s="1"/>
      <c r="U45" s="2"/>
      <c r="V45" s="1"/>
    </row>
    <row r="46" spans="1:24" x14ac:dyDescent="0.35"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</row>
    <row r="47" spans="1:24" x14ac:dyDescent="0.35"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</row>
    <row r="48" spans="1:24" x14ac:dyDescent="0.35"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</row>
    <row r="49" spans="10:22" x14ac:dyDescent="0.35"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</row>
    <row r="50" spans="10:22" x14ac:dyDescent="0.35"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</row>
    <row r="51" spans="10:22" x14ac:dyDescent="0.35"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</row>
  </sheetData>
  <mergeCells count="5">
    <mergeCell ref="A1:V1"/>
    <mergeCell ref="A4:V4"/>
    <mergeCell ref="A6:V6"/>
    <mergeCell ref="A7:V7"/>
    <mergeCell ref="A8:V8"/>
  </mergeCells>
  <phoneticPr fontId="2" type="noConversion"/>
  <printOptions horizontalCentered="1"/>
  <pageMargins left="0.125" right="0.125" top="1.875" bottom="0.75" header="0.875" footer="0.375"/>
  <pageSetup scale="80" pageOrder="overThenDown" orientation="landscape" r:id="rId1"/>
  <headerFooter alignWithMargins="0">
    <oddHeader xml:space="preserve">&amp;C&amp;"Century Schoolbook,Bold"&amp;16Big Rivers Electric Corporation
Case No. 2019-00172
&amp;15Calculation of Total E(m) and Jurisdictional Surcharge Billing Factor
For the Expense Months: June 2018 to January 2019
</oddHeader>
    <oddFooter>&amp;L&amp;"Century Schoolbook,Bold"&amp;14Case No. 2019-00172
Attachment for Response to Staff's First Request Item 1
Witness: Nicholas R. Castlen
Page &amp;P of  &amp;N</oddFooter>
  </headerFooter>
  <rowBreaks count="1" manualBreakCount="1">
    <brk id="3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Item 1 Attachment</vt:lpstr>
      <vt:lpstr>'Item 1 Attachment'!Print_Area</vt:lpstr>
      <vt:lpstr>'Item 1 Attachment'!Print_Titles</vt:lpstr>
    </vt:vector>
  </TitlesOfParts>
  <Company>BREC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mdavishq</dc:creator>
  <cp:lastModifiedBy>Hickman, Roger</cp:lastModifiedBy>
  <cp:lastPrinted>2019-07-09T14:45:16Z</cp:lastPrinted>
  <dcterms:created xsi:type="dcterms:W3CDTF">2010-05-27T13:28:58Z</dcterms:created>
  <dcterms:modified xsi:type="dcterms:W3CDTF">2019-07-09T14:45:42Z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