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Regulatory Services\02_Cases\2019 Cases\2019-000XX ES 6 Month Review\"/>
    </mc:Choice>
  </mc:AlternateContent>
  <bookViews>
    <workbookView xWindow="0" yWindow="0" windowWidth="28800" windowHeight="14565"/>
  </bookViews>
  <sheets>
    <sheet name="ES-OSS Allocation" sheetId="4" r:id="rId1"/>
    <sheet name="Accts by Month" sheetId="3" r:id="rId2"/>
  </sheets>
  <definedNames>
    <definedName name="_xlnm._FilterDatabase" localSheetId="1" hidden="1">'Accts by Month'!$A$1:$F$13</definedName>
  </definedNames>
  <calcPr calcId="162913"/>
</workbook>
</file>

<file path=xl/calcChain.xml><?xml version="1.0" encoding="utf-8"?>
<calcChain xmlns="http://schemas.openxmlformats.org/spreadsheetml/2006/main">
  <c r="F18" i="4" l="1"/>
  <c r="H18" i="4" s="1"/>
  <c r="F17" i="4"/>
  <c r="H17" i="4" s="1"/>
  <c r="J17" i="4" s="1"/>
  <c r="F16" i="4"/>
  <c r="H16" i="4"/>
  <c r="L16" i="4" s="1"/>
  <c r="F15" i="4"/>
  <c r="H15" i="4"/>
  <c r="L15" i="4" s="1"/>
  <c r="F14" i="4"/>
  <c r="H14" i="4" s="1"/>
  <c r="F13" i="4"/>
  <c r="H13" i="4" s="1"/>
  <c r="J13" i="4" s="1"/>
  <c r="F12" i="4"/>
  <c r="H12" i="4" s="1"/>
  <c r="F11" i="4"/>
  <c r="H11" i="4" s="1"/>
  <c r="J11" i="4" s="1"/>
  <c r="F10" i="4"/>
  <c r="H10" i="4" s="1"/>
  <c r="F9" i="4"/>
  <c r="H9" i="4" s="1"/>
  <c r="J9" i="4" s="1"/>
  <c r="F8" i="4"/>
  <c r="H8" i="4" s="1"/>
  <c r="F7" i="4"/>
  <c r="H7" i="4" s="1"/>
  <c r="J7" i="4" s="1"/>
  <c r="L7" i="4" s="1"/>
  <c r="F6" i="4"/>
  <c r="H6" i="4" s="1"/>
  <c r="J6" i="4" s="1"/>
  <c r="L6" i="4" s="1"/>
  <c r="C3" i="4"/>
  <c r="D3" i="4" s="1"/>
  <c r="E3" i="4" s="1"/>
  <c r="F3" i="4" s="1"/>
  <c r="G3" i="4" s="1"/>
  <c r="H3" i="4" s="1"/>
  <c r="I3" i="4" s="1"/>
  <c r="J3" i="4" s="1"/>
  <c r="K3" i="4" s="1"/>
  <c r="L3" i="4" s="1"/>
  <c r="F5" i="4"/>
  <c r="H5" i="4" s="1"/>
  <c r="J5" i="4" s="1"/>
  <c r="J15" i="4" l="1"/>
  <c r="L12" i="4"/>
  <c r="J12" i="4"/>
  <c r="L8" i="4"/>
  <c r="J8" i="4"/>
  <c r="L11" i="4"/>
  <c r="J16" i="4"/>
  <c r="L18" i="4"/>
  <c r="J18" i="4"/>
  <c r="L10" i="4"/>
  <c r="J10" i="4"/>
  <c r="L5" i="4"/>
  <c r="L14" i="4"/>
  <c r="J14" i="4"/>
  <c r="L13" i="4"/>
  <c r="L17" i="4"/>
  <c r="L9" i="4"/>
  <c r="J19" i="4" l="1"/>
  <c r="L19" i="4"/>
</calcChain>
</file>

<file path=xl/sharedStrings.xml><?xml version="1.0" encoding="utf-8"?>
<sst xmlns="http://schemas.openxmlformats.org/spreadsheetml/2006/main" count="54" uniqueCount="52">
  <si>
    <t>Expense Month</t>
  </si>
  <si>
    <t>Non-Associated Utilities Percentage of Total Revenues</t>
  </si>
  <si>
    <t xml:space="preserve"> Non-Associated Utilities Under/(Over) Recovery</t>
  </si>
  <si>
    <t>1540022</t>
  </si>
  <si>
    <t>M&amp;S-Lime &amp; Limestone Intransit</t>
  </si>
  <si>
    <t>1540023</t>
  </si>
  <si>
    <t>M&amp;S Inv - Urea In-Transit</t>
  </si>
  <si>
    <t>1540013</t>
  </si>
  <si>
    <t>Transportation Inventory</t>
  </si>
  <si>
    <t>Account Number</t>
  </si>
  <si>
    <t>Account Description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</si>
  <si>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</si>
  <si>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</si>
  <si>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</si>
  <si>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</si>
  <si>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</si>
  <si>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</si>
  <si>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</si>
  <si>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</si>
  <si>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</si>
  <si>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</si>
  <si>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</si>
  <si>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</si>
  <si>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Total Under/(Over) Recovery For Accounts 1540022 and 1540023</t>
  </si>
  <si>
    <t>February 2018</t>
  </si>
  <si>
    <t>March 2018</t>
  </si>
  <si>
    <t>April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</si>
  <si>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</si>
  <si>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</si>
  <si>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</si>
  <si>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</si>
  <si>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</si>
  <si>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</si>
  <si>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</si>
  <si>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1-17 2018</t>
  </si>
  <si>
    <t>January 18-31 2018</t>
  </si>
  <si>
    <t>January 2019</t>
  </si>
  <si>
    <t>Total ES Retail  Under/(Over) Recovery</t>
  </si>
  <si>
    <t>Monthly Weighted Avg. Cost of Capital</t>
  </si>
  <si>
    <t>Under/(Over) Recovery For Accounts 1540022 and 1540023</t>
  </si>
  <si>
    <t>=(5)*(6)</t>
  </si>
  <si>
    <t>=(7)*(8)</t>
  </si>
  <si>
    <t>Jan 2019</t>
  </si>
  <si>
    <t>=(4)+(3)-(2)</t>
  </si>
  <si>
    <t>Urea Collected in ES
Account 1540013</t>
  </si>
  <si>
    <t>Correct Urea Amount
Account 1540023</t>
  </si>
  <si>
    <t>Limestone Uncollected
Account 1540022</t>
  </si>
  <si>
    <t>ES Retail Jurisdictional Percentage of Total Revenues</t>
  </si>
  <si>
    <t>=(7)*(10)</t>
  </si>
  <si>
    <t>*</t>
  </si>
  <si>
    <t>Omitted from the August 15, 2018 System Sales Clause filing was $241 of the $697 non-associated utilities under-recovery.  The omission was immaterial and did not affect the System Sales Clause rate.</t>
  </si>
  <si>
    <t>Current Review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</si>
</sst>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9"/>
      <color indexed="64"/>
      <name val="Segoe UI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indexed="64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indexed="64"/>
      <name val="Times New Roman"/>
      <family val="1"/>
    </font>
    <font>
      <sz val="10"/>
      <color indexed="64"/>
      <name val="Times New Roman"/>
      <family val="1"/>
    </font>
    <font>
      <b/>
      <i/>
      <sz val="10"/>
      <color indexed="64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09">
    <xf numFmtId="0" fontId="0" fillId="0" borderId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0" fontId="8" fillId="0" borderId="1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</cellStyleXfs>
  <cellXfs count="75">
    <xf numFmtId="0" fontId="0" fillId="0" borderId="0" xfId="0"/>
    <xf numFmtId="0" fontId="15" fillId="0" borderId="0" xfId="416" applyFont="1"/>
    <xf numFmtId="49" fontId="15" fillId="0" borderId="0" xfId="416" applyNumberFormat="1" applyFont="1"/>
    <xf numFmtId="0" fontId="15" fillId="0" borderId="0" xfId="416" applyNumberFormat="1" applyFont="1"/>
    <xf numFmtId="43" fontId="15" fillId="0" borderId="0" xfId="1" applyFont="1"/>
    <xf numFmtId="43" fontId="16" fillId="0" borderId="0" xfId="416" applyNumberFormat="1" applyFont="1"/>
    <xf numFmtId="49" fontId="2" fillId="0" borderId="1" xfId="363" applyNumberFormat="1" applyFont="1" applyBorder="1" applyAlignment="1"/>
    <xf numFmtId="0" fontId="5" fillId="0" borderId="0" xfId="363" applyFont="1" applyAlignment="1"/>
    <xf numFmtId="0" fontId="15" fillId="0" borderId="0" xfId="416" quotePrefix="1" applyFont="1"/>
    <xf numFmtId="9" fontId="15" fillId="0" borderId="0" xfId="432" applyFont="1"/>
    <xf numFmtId="10" fontId="15" fillId="0" borderId="0" xfId="432" applyNumberFormat="1" applyFont="1"/>
    <xf numFmtId="43" fontId="15" fillId="0" borderId="0" xfId="416" applyNumberFormat="1" applyFont="1"/>
    <xf numFmtId="49" fontId="16" fillId="0" borderId="0" xfId="416" applyNumberFormat="1" applyFont="1"/>
    <xf numFmtId="0" fontId="16" fillId="0" borderId="0" xfId="416" applyNumberFormat="1" applyFont="1"/>
    <xf numFmtId="0" fontId="16" fillId="0" borderId="0" xfId="416" applyFont="1"/>
    <xf numFmtId="40" fontId="3" fillId="3" borderId="0" xfId="0" applyNumberFormat="1" applyFont="1" applyFill="1" applyAlignment="1">
      <alignment horizontal="left" indent="1"/>
    </xf>
    <xf numFmtId="43" fontId="3" fillId="4" borderId="0" xfId="2" applyFont="1" applyFill="1"/>
    <xf numFmtId="43" fontId="3" fillId="4" borderId="2" xfId="2" applyFont="1" applyFill="1" applyBorder="1"/>
    <xf numFmtId="43" fontId="3" fillId="4" borderId="3" xfId="2" applyFont="1" applyFill="1" applyBorder="1"/>
    <xf numFmtId="49" fontId="2" fillId="0" borderId="1" xfId="363" applyNumberFormat="1" applyFont="1" applyBorder="1" applyAlignment="1">
      <alignment horizontal="left"/>
    </xf>
    <xf numFmtId="49" fontId="15" fillId="0" borderId="0" xfId="416" applyNumberFormat="1" applyFont="1" applyAlignment="1">
      <alignment horizontal="left"/>
    </xf>
    <xf numFmtId="49" fontId="16" fillId="0" borderId="0" xfId="416" applyNumberFormat="1" applyFont="1" applyAlignment="1">
      <alignment horizontal="left"/>
    </xf>
    <xf numFmtId="40" fontId="3" fillId="3" borderId="0" xfId="0" applyNumberFormat="1" applyFont="1" applyFill="1" applyAlignment="1"/>
    <xf numFmtId="41" fontId="9" fillId="0" borderId="4" xfId="0" applyNumberFormat="1" applyFont="1" applyBorder="1" applyAlignment="1">
      <alignment horizontal="center"/>
    </xf>
    <xf numFmtId="41" fontId="9" fillId="0" borderId="5" xfId="0" applyNumberFormat="1" applyFont="1" applyBorder="1" applyAlignment="1">
      <alignment horizontal="center"/>
    </xf>
    <xf numFmtId="41" fontId="9" fillId="0" borderId="6" xfId="0" applyNumberFormat="1" applyFont="1" applyBorder="1" applyAlignment="1">
      <alignment horizontal="center"/>
    </xf>
    <xf numFmtId="0" fontId="11" fillId="0" borderId="0" xfId="363" applyFont="1"/>
    <xf numFmtId="44" fontId="10" fillId="0" borderId="0" xfId="363" quotePrefix="1" applyNumberFormat="1" applyFont="1"/>
    <xf numFmtId="164" fontId="12" fillId="0" borderId="0" xfId="432" applyNumberFormat="1" applyFont="1"/>
    <xf numFmtId="41" fontId="9" fillId="0" borderId="6" xfId="0" quotePrefix="1" applyNumberFormat="1" applyFont="1" applyBorder="1" applyAlignment="1">
      <alignment horizontal="center"/>
    </xf>
    <xf numFmtId="165" fontId="11" fillId="0" borderId="0" xfId="363" applyNumberFormat="1" applyFont="1" applyFill="1" applyBorder="1"/>
    <xf numFmtId="10" fontId="11" fillId="0" borderId="0" xfId="432" applyNumberFormat="1" applyFont="1" applyFill="1" applyBorder="1" applyAlignment="1">
      <alignment horizontal="center"/>
    </xf>
    <xf numFmtId="164" fontId="11" fillId="0" borderId="0" xfId="432" applyNumberFormat="1" applyFont="1" applyFill="1" applyBorder="1" applyAlignment="1">
      <alignment horizontal="center"/>
    </xf>
    <xf numFmtId="165" fontId="11" fillId="0" borderId="7" xfId="363" applyNumberFormat="1" applyFont="1" applyFill="1" applyBorder="1"/>
    <xf numFmtId="164" fontId="11" fillId="0" borderId="8" xfId="432" applyNumberFormat="1" applyFont="1" applyFill="1" applyBorder="1" applyAlignment="1">
      <alignment horizontal="center"/>
    </xf>
    <xf numFmtId="165" fontId="11" fillId="0" borderId="1" xfId="363" applyNumberFormat="1" applyFont="1" applyFill="1" applyBorder="1"/>
    <xf numFmtId="10" fontId="11" fillId="0" borderId="1" xfId="432" applyNumberFormat="1" applyFont="1" applyFill="1" applyBorder="1" applyAlignment="1">
      <alignment horizontal="center"/>
    </xf>
    <xf numFmtId="164" fontId="11" fillId="0" borderId="1" xfId="432" applyNumberFormat="1" applyFont="1" applyFill="1" applyBorder="1" applyAlignment="1">
      <alignment horizontal="center"/>
    </xf>
    <xf numFmtId="165" fontId="11" fillId="0" borderId="9" xfId="363" applyNumberFormat="1" applyFont="1" applyFill="1" applyBorder="1"/>
    <xf numFmtId="164" fontId="11" fillId="0" borderId="10" xfId="432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8" fillId="0" borderId="11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wrapText="1"/>
    </xf>
    <xf numFmtId="37" fontId="18" fillId="0" borderId="8" xfId="0" applyNumberFormat="1" applyFont="1" applyFill="1" applyBorder="1" applyAlignment="1">
      <alignment horizontal="center" wrapText="1"/>
    </xf>
    <xf numFmtId="37" fontId="18" fillId="0" borderId="0" xfId="0" applyNumberFormat="1" applyFont="1" applyFill="1" applyBorder="1" applyAlignment="1">
      <alignment horizontal="center" wrapText="1"/>
    </xf>
    <xf numFmtId="37" fontId="18" fillId="0" borderId="7" xfId="0" applyNumberFormat="1" applyFont="1" applyFill="1" applyBorder="1" applyAlignment="1">
      <alignment horizontal="center" wrapText="1"/>
    </xf>
    <xf numFmtId="37" fontId="18" fillId="0" borderId="0" xfId="0" quotePrefix="1" applyNumberFormat="1" applyFont="1" applyFill="1" applyBorder="1" applyAlignment="1">
      <alignment horizontal="center" wrapText="1"/>
    </xf>
    <xf numFmtId="37" fontId="18" fillId="0" borderId="7" xfId="0" quotePrefix="1" applyNumberFormat="1" applyFont="1" applyFill="1" applyBorder="1" applyAlignment="1">
      <alignment horizontal="center" wrapText="1"/>
    </xf>
    <xf numFmtId="0" fontId="19" fillId="0" borderId="0" xfId="0" applyFont="1"/>
    <xf numFmtId="0" fontId="18" fillId="0" borderId="0" xfId="0" applyFont="1"/>
    <xf numFmtId="0" fontId="20" fillId="0" borderId="0" xfId="0" applyFont="1" applyFill="1"/>
    <xf numFmtId="0" fontId="18" fillId="0" borderId="13" xfId="0" applyFont="1" applyBorder="1" applyAlignment="1">
      <alignment horizontal="center" wrapText="1"/>
    </xf>
    <xf numFmtId="0" fontId="10" fillId="0" borderId="11" xfId="363" applyFont="1" applyFill="1" applyBorder="1" applyAlignment="1">
      <alignment horizontal="center" wrapText="1"/>
    </xf>
    <xf numFmtId="37" fontId="18" fillId="0" borderId="8" xfId="0" applyNumberFormat="1" applyFont="1" applyBorder="1" applyAlignment="1">
      <alignment horizontal="center" wrapText="1"/>
    </xf>
    <xf numFmtId="44" fontId="11" fillId="0" borderId="8" xfId="363" quotePrefix="1" applyNumberFormat="1" applyFont="1" applyBorder="1"/>
    <xf numFmtId="44" fontId="11" fillId="0" borderId="10" xfId="363" quotePrefix="1" applyNumberFormat="1" applyFont="1" applyBorder="1"/>
    <xf numFmtId="165" fontId="10" fillId="0" borderId="0" xfId="363" applyNumberFormat="1" applyFont="1"/>
    <xf numFmtId="165" fontId="18" fillId="0" borderId="0" xfId="0" applyNumberFormat="1" applyFont="1"/>
    <xf numFmtId="44" fontId="11" fillId="5" borderId="8" xfId="363" quotePrefix="1" applyNumberFormat="1" applyFont="1" applyFill="1" applyBorder="1"/>
    <xf numFmtId="165" fontId="11" fillId="5" borderId="0" xfId="363" applyNumberFormat="1" applyFont="1" applyFill="1" applyBorder="1"/>
    <xf numFmtId="10" fontId="11" fillId="5" borderId="0" xfId="432" applyNumberFormat="1" applyFont="1" applyFill="1" applyBorder="1" applyAlignment="1">
      <alignment horizontal="center"/>
    </xf>
    <xf numFmtId="164" fontId="11" fillId="5" borderId="0" xfId="432" applyNumberFormat="1" applyFont="1" applyFill="1" applyBorder="1" applyAlignment="1">
      <alignment horizontal="center"/>
    </xf>
    <xf numFmtId="164" fontId="11" fillId="5" borderId="8" xfId="432" applyNumberFormat="1" applyFont="1" applyFill="1" applyBorder="1" applyAlignment="1">
      <alignment horizontal="center"/>
    </xf>
    <xf numFmtId="165" fontId="11" fillId="5" borderId="7" xfId="363" applyNumberFormat="1" applyFont="1" applyFill="1" applyBorder="1"/>
    <xf numFmtId="0" fontId="17" fillId="0" borderId="0" xfId="0" applyFont="1" applyAlignment="1">
      <alignment horizontal="right"/>
    </xf>
    <xf numFmtId="165" fontId="11" fillId="6" borderId="0" xfId="363" applyNumberFormat="1" applyFont="1" applyFill="1" applyBorder="1"/>
    <xf numFmtId="10" fontId="11" fillId="6" borderId="0" xfId="432" applyNumberFormat="1" applyFont="1" applyFill="1" applyBorder="1" applyAlignment="1">
      <alignment horizontal="center"/>
    </xf>
    <xf numFmtId="164" fontId="11" fillId="6" borderId="0" xfId="432" applyNumberFormat="1" applyFont="1" applyFill="1" applyBorder="1" applyAlignment="1">
      <alignment horizontal="center"/>
    </xf>
    <xf numFmtId="164" fontId="11" fillId="6" borderId="8" xfId="432" applyNumberFormat="1" applyFont="1" applyFill="1" applyBorder="1" applyAlignment="1">
      <alignment horizontal="center"/>
    </xf>
    <xf numFmtId="165" fontId="11" fillId="6" borderId="7" xfId="363" applyNumberFormat="1" applyFont="1" applyFill="1" applyBorder="1"/>
    <xf numFmtId="44" fontId="11" fillId="6" borderId="8" xfId="363" quotePrefix="1" applyNumberFormat="1" applyFont="1" applyFill="1" applyBorder="1"/>
    <xf numFmtId="165" fontId="17" fillId="0" borderId="0" xfId="0" applyNumberFormat="1" applyFont="1"/>
    <xf numFmtId="0" fontId="17" fillId="6" borderId="7" xfId="0" applyFont="1" applyFill="1" applyBorder="1" applyAlignment="1">
      <alignment horizontal="center" vertical="center" wrapText="1"/>
    </xf>
  </cellXfs>
  <cellStyles count="809">
    <cellStyle name="Comma" xfId="1" builtinId="3"/>
    <cellStyle name="Comma 10" xfId="2"/>
    <cellStyle name="Comma 10 2" xfId="3"/>
    <cellStyle name="Comma 10 3" xfId="4"/>
    <cellStyle name="Comma 10 3 2" xfId="5"/>
    <cellStyle name="Comma 10 3 3" xfId="6"/>
    <cellStyle name="Comma 10 4" xfId="7"/>
    <cellStyle name="Comma 10 4 2" xfId="8"/>
    <cellStyle name="Comma 10 4 3" xfId="9"/>
    <cellStyle name="Comma 10 4 4" xfId="10"/>
    <cellStyle name="Comma 10 5" xfId="11"/>
    <cellStyle name="Comma 10 5 2" xfId="12"/>
    <cellStyle name="Comma 10 5 2 2" xfId="13"/>
    <cellStyle name="Comma 10 5 2 3" xfId="14"/>
    <cellStyle name="Comma 10 5 2 3 2" xfId="15"/>
    <cellStyle name="Comma 10 5 3" xfId="16"/>
    <cellStyle name="Comma 10 6" xfId="17"/>
    <cellStyle name="Comma 10 6 2" xfId="18"/>
    <cellStyle name="Comma 10 6 3" xfId="19"/>
    <cellStyle name="Comma 10 6 3 2" xfId="20"/>
    <cellStyle name="Comma 10 7" xfId="21"/>
    <cellStyle name="Comma 10 8" xfId="22"/>
    <cellStyle name="Comma 10 8 2" xfId="23"/>
    <cellStyle name="Comma 11" xfId="24"/>
    <cellStyle name="Comma 11 10" xfId="25"/>
    <cellStyle name="Comma 11 11" xfId="26"/>
    <cellStyle name="Comma 11 11 2" xfId="27"/>
    <cellStyle name="Comma 11 11 2 2" xfId="28"/>
    <cellStyle name="Comma 11 11 2 3" xfId="29"/>
    <cellStyle name="Comma 11 11 2 3 2" xfId="30"/>
    <cellStyle name="Comma 11 12" xfId="31"/>
    <cellStyle name="Comma 11 13" xfId="32"/>
    <cellStyle name="Comma 11 13 2" xfId="33"/>
    <cellStyle name="Comma 11 13 2 2" xfId="34"/>
    <cellStyle name="Comma 11 13 2 3" xfId="35"/>
    <cellStyle name="Comma 11 13 2 3 2" xfId="36"/>
    <cellStyle name="Comma 11 2" xfId="37"/>
    <cellStyle name="Comma 11 3" xfId="38"/>
    <cellStyle name="Comma 11 4" xfId="39"/>
    <cellStyle name="Comma 11 5" xfId="40"/>
    <cellStyle name="Comma 11 6" xfId="41"/>
    <cellStyle name="Comma 11 7" xfId="42"/>
    <cellStyle name="Comma 11 7 2" xfId="43"/>
    <cellStyle name="Comma 11 7 2 2" xfId="44"/>
    <cellStyle name="Comma 11 7 2 3" xfId="45"/>
    <cellStyle name="Comma 11 8" xfId="46"/>
    <cellStyle name="Comma 11 9" xfId="47"/>
    <cellStyle name="Comma 12" xfId="48"/>
    <cellStyle name="Comma 12 10" xfId="49"/>
    <cellStyle name="Comma 12 10 2" xfId="50"/>
    <cellStyle name="Comma 12 10 2 2" xfId="51"/>
    <cellStyle name="Comma 12 10 2 3" xfId="52"/>
    <cellStyle name="Comma 12 10 2 3 2" xfId="53"/>
    <cellStyle name="Comma 12 11" xfId="54"/>
    <cellStyle name="Comma 12 12" xfId="55"/>
    <cellStyle name="Comma 12 12 2" xfId="56"/>
    <cellStyle name="Comma 12 12 2 2" xfId="57"/>
    <cellStyle name="Comma 12 12 2 3" xfId="58"/>
    <cellStyle name="Comma 12 12 2 3 2" xfId="59"/>
    <cellStyle name="Comma 12 2" xfId="60"/>
    <cellStyle name="Comma 12 3" xfId="61"/>
    <cellStyle name="Comma 12 4" xfId="62"/>
    <cellStyle name="Comma 12 5" xfId="63"/>
    <cellStyle name="Comma 12 6" xfId="64"/>
    <cellStyle name="Comma 12 6 2" xfId="65"/>
    <cellStyle name="Comma 12 6 2 2" xfId="66"/>
    <cellStyle name="Comma 12 6 2 3" xfId="67"/>
    <cellStyle name="Comma 12 7" xfId="68"/>
    <cellStyle name="Comma 12 8" xfId="69"/>
    <cellStyle name="Comma 12 9" xfId="70"/>
    <cellStyle name="Comma 13" xfId="71"/>
    <cellStyle name="Comma 13 2" xfId="72"/>
    <cellStyle name="Comma 13 3" xfId="73"/>
    <cellStyle name="Comma 13 4" xfId="74"/>
    <cellStyle name="Comma 13 5" xfId="75"/>
    <cellStyle name="Comma 13 6" xfId="76"/>
    <cellStyle name="Comma 14" xfId="77"/>
    <cellStyle name="Comma 14 2" xfId="78"/>
    <cellStyle name="Comma 14 3" xfId="79"/>
    <cellStyle name="Comma 14 4" xfId="80"/>
    <cellStyle name="Comma 14 5" xfId="81"/>
    <cellStyle name="Comma 15" xfId="82"/>
    <cellStyle name="Comma 15 2" xfId="83"/>
    <cellStyle name="Comma 15 3" xfId="84"/>
    <cellStyle name="Comma 15 4" xfId="85"/>
    <cellStyle name="Comma 15 5" xfId="86"/>
    <cellStyle name="Comma 16" xfId="87"/>
    <cellStyle name="Comma 16 2" xfId="88"/>
    <cellStyle name="Comma 16 3" xfId="89"/>
    <cellStyle name="Comma 16 3 2" xfId="90"/>
    <cellStyle name="Comma 16 3 3" xfId="91"/>
    <cellStyle name="Comma 16 3 3 2" xfId="92"/>
    <cellStyle name="Comma 17" xfId="93"/>
    <cellStyle name="Comma 17 2" xfId="94"/>
    <cellStyle name="Comma 17 3" xfId="95"/>
    <cellStyle name="Comma 17 3 2" xfId="96"/>
    <cellStyle name="Comma 18" xfId="97"/>
    <cellStyle name="Comma 18 2" xfId="98"/>
    <cellStyle name="Comma 18 3" xfId="99"/>
    <cellStyle name="Comma 18 3 2" xfId="100"/>
    <cellStyle name="Comma 19" xfId="101"/>
    <cellStyle name="Comma 19 2" xfId="102"/>
    <cellStyle name="Comma 19 3" xfId="103"/>
    <cellStyle name="Comma 19 3 2" xfId="104"/>
    <cellStyle name="Comma 2" xfId="105"/>
    <cellStyle name="Comma 2 2" xfId="106"/>
    <cellStyle name="Comma 2 2 2" xfId="107"/>
    <cellStyle name="Comma 2 2 3" xfId="108"/>
    <cellStyle name="Comma 2 2 4" xfId="109"/>
    <cellStyle name="Comma 2 2 5" xfId="110"/>
    <cellStyle name="Comma 2 2 6" xfId="111"/>
    <cellStyle name="Comma 2 2 6 2" xfId="112"/>
    <cellStyle name="Comma 2 2 7" xfId="113"/>
    <cellStyle name="Comma 2 3" xfId="114"/>
    <cellStyle name="Comma 2 3 2" xfId="115"/>
    <cellStyle name="Comma 2 3 3" xfId="116"/>
    <cellStyle name="Comma 2 3 4" xfId="117"/>
    <cellStyle name="Comma 2 3 4 2" xfId="118"/>
    <cellStyle name="Comma 2 3 4 2 2" xfId="119"/>
    <cellStyle name="Comma 2 3 4 3" xfId="120"/>
    <cellStyle name="Comma 2 3 4 4" xfId="121"/>
    <cellStyle name="Comma 2 3 4 5" xfId="122"/>
    <cellStyle name="Comma 2 3 4 5 2" xfId="123"/>
    <cellStyle name="Comma 2 3 5" xfId="124"/>
    <cellStyle name="Comma 2 4" xfId="125"/>
    <cellStyle name="Comma 2 5" xfId="126"/>
    <cellStyle name="Comma 20" xfId="127"/>
    <cellStyle name="Comma 20 2" xfId="128"/>
    <cellStyle name="Comma 20 3" xfId="129"/>
    <cellStyle name="Comma 20 3 2" xfId="130"/>
    <cellStyle name="Comma 21" xfId="131"/>
    <cellStyle name="Comma 21 2" xfId="132"/>
    <cellStyle name="Comma 21 3" xfId="133"/>
    <cellStyle name="Comma 21 3 2" xfId="134"/>
    <cellStyle name="Comma 22" xfId="135"/>
    <cellStyle name="Comma 22 2" xfId="136"/>
    <cellStyle name="Comma 22 3" xfId="137"/>
    <cellStyle name="Comma 22 3 2" xfId="138"/>
    <cellStyle name="Comma 23" xfId="139"/>
    <cellStyle name="Comma 23 2" xfId="140"/>
    <cellStyle name="Comma 23 3" xfId="141"/>
    <cellStyle name="Comma 23 3 2" xfId="142"/>
    <cellStyle name="Comma 24" xfId="143"/>
    <cellStyle name="Comma 24 2" xfId="144"/>
    <cellStyle name="Comma 24 3" xfId="145"/>
    <cellStyle name="Comma 24 3 2" xfId="146"/>
    <cellStyle name="Comma 25" xfId="147"/>
    <cellStyle name="Comma 25 2" xfId="148"/>
    <cellStyle name="Comma 25 3" xfId="149"/>
    <cellStyle name="Comma 25 3 2" xfId="150"/>
    <cellStyle name="Comma 26" xfId="151"/>
    <cellStyle name="Comma 26 2" xfId="152"/>
    <cellStyle name="Comma 26 3" xfId="153"/>
    <cellStyle name="Comma 26 3 2" xfId="154"/>
    <cellStyle name="Comma 27" xfId="155"/>
    <cellStyle name="Comma 27 2" xfId="156"/>
    <cellStyle name="Comma 27 3" xfId="157"/>
    <cellStyle name="Comma 27 3 2" xfId="158"/>
    <cellStyle name="Comma 28" xfId="159"/>
    <cellStyle name="Comma 28 2" xfId="160"/>
    <cellStyle name="Comma 29" xfId="161"/>
    <cellStyle name="Comma 29 2" xfId="162"/>
    <cellStyle name="Comma 3" xfId="163"/>
    <cellStyle name="Comma 3 2" xfId="164"/>
    <cellStyle name="Comma 3 3" xfId="165"/>
    <cellStyle name="Comma 3 3 2" xfId="166"/>
    <cellStyle name="Comma 3 3 2 2" xfId="167"/>
    <cellStyle name="Comma 3 3 3" xfId="168"/>
    <cellStyle name="Comma 3 4" xfId="169"/>
    <cellStyle name="Comma 3 5" xfId="170"/>
    <cellStyle name="Comma 3 5 2" xfId="171"/>
    <cellStyle name="Comma 3 6" xfId="172"/>
    <cellStyle name="Comma 30" xfId="173"/>
    <cellStyle name="Comma 31" xfId="174"/>
    <cellStyle name="Comma 31 2" xfId="175"/>
    <cellStyle name="Comma 31 3" xfId="176"/>
    <cellStyle name="Comma 31 3 2" xfId="177"/>
    <cellStyle name="Comma 32" xfId="178"/>
    <cellStyle name="Comma 32 2" xfId="179"/>
    <cellStyle name="Comma 32 2 2" xfId="180"/>
    <cellStyle name="Comma 32 3" xfId="181"/>
    <cellStyle name="Comma 32 4" xfId="182"/>
    <cellStyle name="Comma 32 4 2" xfId="183"/>
    <cellStyle name="Comma 33" xfId="184"/>
    <cellStyle name="Comma 33 2" xfId="185"/>
    <cellStyle name="Comma 33 3" xfId="186"/>
    <cellStyle name="Comma 33 3 2" xfId="187"/>
    <cellStyle name="Comma 34" xfId="188"/>
    <cellStyle name="Comma 35" xfId="189"/>
    <cellStyle name="Comma 35 2" xfId="190"/>
    <cellStyle name="Comma 36" xfId="191"/>
    <cellStyle name="Comma 36 2" xfId="192"/>
    <cellStyle name="Comma 37" xfId="193"/>
    <cellStyle name="Comma 37 2" xfId="194"/>
    <cellStyle name="Comma 38" xfId="195"/>
    <cellStyle name="Comma 38 2" xfId="196"/>
    <cellStyle name="Comma 39" xfId="197"/>
    <cellStyle name="Comma 39 2" xfId="198"/>
    <cellStyle name="Comma 4" xfId="199"/>
    <cellStyle name="Comma 4 2" xfId="200"/>
    <cellStyle name="Comma 4 3" xfId="201"/>
    <cellStyle name="Comma 4 4" xfId="202"/>
    <cellStyle name="Comma 4 5" xfId="203"/>
    <cellStyle name="Comma 40" xfId="204"/>
    <cellStyle name="Comma 5" xfId="205"/>
    <cellStyle name="Comma 5 2" xfId="206"/>
    <cellStyle name="Comma 5 3" xfId="207"/>
    <cellStyle name="Comma 5 4" xfId="208"/>
    <cellStyle name="Comma 5 5" xfId="209"/>
    <cellStyle name="Comma 5 6" xfId="210"/>
    <cellStyle name="Comma 6" xfId="211"/>
    <cellStyle name="Comma 6 2" xfId="212"/>
    <cellStyle name="Comma 6 3" xfId="213"/>
    <cellStyle name="Comma 6 4" xfId="214"/>
    <cellStyle name="Comma 6 4 2" xfId="215"/>
    <cellStyle name="Comma 6 4 2 2" xfId="216"/>
    <cellStyle name="Comma 6 4 3" xfId="217"/>
    <cellStyle name="Comma 6 4 4" xfId="218"/>
    <cellStyle name="Comma 6 4 5" xfId="219"/>
    <cellStyle name="Comma 6 4 5 2" xfId="220"/>
    <cellStyle name="Comma 6 5" xfId="221"/>
    <cellStyle name="Comma 7" xfId="222"/>
    <cellStyle name="Comma 7 2" xfId="223"/>
    <cellStyle name="Comma 7 2 2" xfId="224"/>
    <cellStyle name="Comma 7 2 2 2" xfId="225"/>
    <cellStyle name="Comma 7 2 2 2 2" xfId="226"/>
    <cellStyle name="Comma 7 2 2 3" xfId="227"/>
    <cellStyle name="Comma 7 2 2 3 2" xfId="228"/>
    <cellStyle name="Comma 7 2 2 3 2 2" xfId="229"/>
    <cellStyle name="Comma 7 2 2 3 3" xfId="230"/>
    <cellStyle name="Comma 7 2 2 4" xfId="231"/>
    <cellStyle name="Comma 7 2 3" xfId="232"/>
    <cellStyle name="Comma 7 3" xfId="233"/>
    <cellStyle name="Comma 7 3 2" xfId="234"/>
    <cellStyle name="Comma 7 3 2 2" xfId="235"/>
    <cellStyle name="Comma 7 3 3" xfId="236"/>
    <cellStyle name="Comma 7 3 3 2" xfId="237"/>
    <cellStyle name="Comma 7 3 3 2 2" xfId="238"/>
    <cellStyle name="Comma 7 3 3 3" xfId="239"/>
    <cellStyle name="Comma 7 3 4" xfId="240"/>
    <cellStyle name="Comma 7 4" xfId="241"/>
    <cellStyle name="Comma 7 4 2" xfId="242"/>
    <cellStyle name="Comma 7 5" xfId="243"/>
    <cellStyle name="Comma 7 5 2" xfId="244"/>
    <cellStyle name="Comma 7 5 2 2" xfId="245"/>
    <cellStyle name="Comma 7 5 3" xfId="246"/>
    <cellStyle name="Comma 7 6" xfId="247"/>
    <cellStyle name="Comma 8" xfId="248"/>
    <cellStyle name="Comma 8 2" xfId="249"/>
    <cellStyle name="Comma 8 2 2" xfId="250"/>
    <cellStyle name="Comma 8 2 3" xfId="251"/>
    <cellStyle name="Comma 8 2 4" xfId="252"/>
    <cellStyle name="Comma 8 2 4 10" xfId="253"/>
    <cellStyle name="Comma 8 2 4 11" xfId="254"/>
    <cellStyle name="Comma 8 2 4 11 2" xfId="255"/>
    <cellStyle name="Comma 8 2 4 11 2 2" xfId="256"/>
    <cellStyle name="Comma 8 2 4 11 2 3" xfId="257"/>
    <cellStyle name="Comma 8 2 4 11 2 3 2" xfId="258"/>
    <cellStyle name="Comma 8 2 4 2" xfId="259"/>
    <cellStyle name="Comma 8 2 4 3" xfId="260"/>
    <cellStyle name="Comma 8 2 4 4" xfId="261"/>
    <cellStyle name="Comma 8 2 4 5" xfId="262"/>
    <cellStyle name="Comma 8 2 4 5 2" xfId="263"/>
    <cellStyle name="Comma 8 2 4 5 2 2" xfId="264"/>
    <cellStyle name="Comma 8 2 4 5 2 3" xfId="265"/>
    <cellStyle name="Comma 8 2 4 6" xfId="266"/>
    <cellStyle name="Comma 8 2 4 7" xfId="267"/>
    <cellStyle name="Comma 8 2 4 8" xfId="268"/>
    <cellStyle name="Comma 8 2 4 9" xfId="269"/>
    <cellStyle name="Comma 8 2 4 9 2" xfId="270"/>
    <cellStyle name="Comma 8 2 4 9 2 2" xfId="271"/>
    <cellStyle name="Comma 8 2 4 9 2 3" xfId="272"/>
    <cellStyle name="Comma 8 2 4 9 2 3 2" xfId="273"/>
    <cellStyle name="Comma 8 2 5" xfId="274"/>
    <cellStyle name="Comma 8 2 5 2" xfId="275"/>
    <cellStyle name="Comma 8 2 5 3" xfId="276"/>
    <cellStyle name="Comma 8 2 5 4" xfId="277"/>
    <cellStyle name="Comma 8 2 6" xfId="278"/>
    <cellStyle name="Comma 8 2 6 2" xfId="279"/>
    <cellStyle name="Comma 8 2 6 2 2" xfId="280"/>
    <cellStyle name="Comma 8 2 6 2 3" xfId="281"/>
    <cellStyle name="Comma 8 2 6 2 3 2" xfId="282"/>
    <cellStyle name="Comma 8 2 6 3" xfId="283"/>
    <cellStyle name="Comma 8 2 7" xfId="284"/>
    <cellStyle name="Comma 8 2 7 2" xfId="285"/>
    <cellStyle name="Comma 8 2 7 3" xfId="286"/>
    <cellStyle name="Comma 8 2 7 3 2" xfId="287"/>
    <cellStyle name="Comma 8 2 8" xfId="288"/>
    <cellStyle name="Comma 8 2 9" xfId="289"/>
    <cellStyle name="Comma 8 2 9 2" xfId="290"/>
    <cellStyle name="Comma 8 3" xfId="291"/>
    <cellStyle name="Comma 8 4" xfId="292"/>
    <cellStyle name="Comma 8 5" xfId="293"/>
    <cellStyle name="Comma 8 5 2" xfId="294"/>
    <cellStyle name="Comma 8 6" xfId="295"/>
    <cellStyle name="Comma 8 6 2" xfId="296"/>
    <cellStyle name="Comma 9" xfId="297"/>
    <cellStyle name="Comma 9 2" xfId="298"/>
    <cellStyle name="Comma 9 2 2" xfId="299"/>
    <cellStyle name="Comma 9 2 3" xfId="300"/>
    <cellStyle name="Comma 9 2 3 2" xfId="301"/>
    <cellStyle name="Comma 9 2 3 3" xfId="302"/>
    <cellStyle name="Comma 9 2 3 4" xfId="303"/>
    <cellStyle name="Comma 9 2 4" xfId="304"/>
    <cellStyle name="Comma 9 2 4 2" xfId="305"/>
    <cellStyle name="Comma 9 2 4 2 2" xfId="306"/>
    <cellStyle name="Comma 9 2 4 2 3" xfId="307"/>
    <cellStyle name="Comma 9 2 4 2 3 2" xfId="308"/>
    <cellStyle name="Comma 9 2 4 3" xfId="309"/>
    <cellStyle name="Comma 9 2 5" xfId="310"/>
    <cellStyle name="Comma 9 2 5 2" xfId="311"/>
    <cellStyle name="Comma 9 2 5 3" xfId="312"/>
    <cellStyle name="Comma 9 2 5 3 2" xfId="313"/>
    <cellStyle name="Comma 9 2 6" xfId="314"/>
    <cellStyle name="Comma 9 2 7" xfId="315"/>
    <cellStyle name="Comma 9 2 7 2" xfId="316"/>
    <cellStyle name="Comma 9 3" xfId="317"/>
    <cellStyle name="Comma 9 4" xfId="318"/>
    <cellStyle name="Comma 9 5" xfId="319"/>
    <cellStyle name="Comma 9 6" xfId="320"/>
    <cellStyle name="Comma 9 6 10" xfId="321"/>
    <cellStyle name="Comma 9 6 11" xfId="322"/>
    <cellStyle name="Comma 9 6 11 2" xfId="323"/>
    <cellStyle name="Comma 9 6 11 2 2" xfId="324"/>
    <cellStyle name="Comma 9 6 11 2 3" xfId="325"/>
    <cellStyle name="Comma 9 6 11 2 3 2" xfId="326"/>
    <cellStyle name="Comma 9 6 2" xfId="327"/>
    <cellStyle name="Comma 9 6 3" xfId="328"/>
    <cellStyle name="Comma 9 6 4" xfId="329"/>
    <cellStyle name="Comma 9 6 5" xfId="330"/>
    <cellStyle name="Comma 9 6 5 2" xfId="331"/>
    <cellStyle name="Comma 9 6 5 2 2" xfId="332"/>
    <cellStyle name="Comma 9 6 5 2 3" xfId="333"/>
    <cellStyle name="Comma 9 6 6" xfId="334"/>
    <cellStyle name="Comma 9 6 7" xfId="335"/>
    <cellStyle name="Comma 9 6 8" xfId="336"/>
    <cellStyle name="Comma 9 6 9" xfId="337"/>
    <cellStyle name="Comma 9 6 9 2" xfId="338"/>
    <cellStyle name="Comma 9 6 9 2 2" xfId="339"/>
    <cellStyle name="Comma 9 6 9 2 3" xfId="340"/>
    <cellStyle name="Comma 9 6 9 2 3 2" xfId="341"/>
    <cellStyle name="Currency 10" xfId="342"/>
    <cellStyle name="Currency 2" xfId="343"/>
    <cellStyle name="Currency 3" xfId="344"/>
    <cellStyle name="Currency 3 2" xfId="345"/>
    <cellStyle name="Currency 3 2 2" xfId="346"/>
    <cellStyle name="Currency 3 3" xfId="347"/>
    <cellStyle name="Currency 4" xfId="348"/>
    <cellStyle name="Currency 4 2" xfId="349"/>
    <cellStyle name="Currency 4 3" xfId="350"/>
    <cellStyle name="Currency 4 3 2" xfId="351"/>
    <cellStyle name="Currency 5" xfId="352"/>
    <cellStyle name="Currency 5 2" xfId="353"/>
    <cellStyle name="Currency 5 3" xfId="354"/>
    <cellStyle name="Currency 5 3 2" xfId="355"/>
    <cellStyle name="Currency 6" xfId="356"/>
    <cellStyle name="Currency 7" xfId="357"/>
    <cellStyle name="Currency 7 2" xfId="358"/>
    <cellStyle name="Currency 8" xfId="359"/>
    <cellStyle name="Currency 8 2" xfId="360"/>
    <cellStyle name="Currency 9" xfId="361"/>
    <cellStyle name="Currency 9 2" xfId="362"/>
    <cellStyle name="Normal" xfId="0" builtinId="0"/>
    <cellStyle name="Normal 10" xfId="363"/>
    <cellStyle name="Normal 10 2" xfId="364"/>
    <cellStyle name="Normal 11" xfId="365"/>
    <cellStyle name="Normal 11 2" xfId="366"/>
    <cellStyle name="Normal 12" xfId="367"/>
    <cellStyle name="Normal 12 2" xfId="368"/>
    <cellStyle name="Normal 13" xfId="369"/>
    <cellStyle name="Normal 13 2" xfId="370"/>
    <cellStyle name="Normal 14" xfId="371"/>
    <cellStyle name="Normal 14 2" xfId="372"/>
    <cellStyle name="Normal 15" xfId="373"/>
    <cellStyle name="Normal 16" xfId="374"/>
    <cellStyle name="Normal 2" xfId="375"/>
    <cellStyle name="Normal 2 2" xfId="376"/>
    <cellStyle name="Normal 2 2 2" xfId="377"/>
    <cellStyle name="Normal 2 2 3" xfId="378"/>
    <cellStyle name="Normal 2 2 4" xfId="379"/>
    <cellStyle name="Normal 2 2 4 2" xfId="380"/>
    <cellStyle name="Normal 2 2 4 2 2" xfId="381"/>
    <cellStyle name="Normal 2 2 4 3" xfId="382"/>
    <cellStyle name="Normal 2 2 4 4" xfId="383"/>
    <cellStyle name="Normal 2 2 4 5" xfId="384"/>
    <cellStyle name="Normal 2 2 4 5 2" xfId="385"/>
    <cellStyle name="Normal 2 2 5" xfId="386"/>
    <cellStyle name="Normal 2 2 6" xfId="387"/>
    <cellStyle name="Normal 2 2 6 2" xfId="388"/>
    <cellStyle name="Normal 2 2 6 2 2" xfId="389"/>
    <cellStyle name="Normal 2 2 6 3" xfId="390"/>
    <cellStyle name="Normal 2 3" xfId="391"/>
    <cellStyle name="Normal 2 3 2" xfId="392"/>
    <cellStyle name="Normal 2 3 2 2" xfId="393"/>
    <cellStyle name="Normal 2 3 3" xfId="394"/>
    <cellStyle name="Normal 2 4" xfId="395"/>
    <cellStyle name="Normal 3" xfId="396"/>
    <cellStyle name="Normal 3 2" xfId="397"/>
    <cellStyle name="Normal 3 2 2" xfId="398"/>
    <cellStyle name="Normal 3 3" xfId="399"/>
    <cellStyle name="Normal 3 3 2" xfId="400"/>
    <cellStyle name="Normal 3 4" xfId="401"/>
    <cellStyle name="Normal 3 4 2" xfId="402"/>
    <cellStyle name="Normal 3 4 2 2" xfId="403"/>
    <cellStyle name="Normal 3 4 3" xfId="404"/>
    <cellStyle name="Normal 4" xfId="405"/>
    <cellStyle name="Normal 4 2" xfId="406"/>
    <cellStyle name="Normal 4 3" xfId="407"/>
    <cellStyle name="Normal 4 3 2" xfId="408"/>
    <cellStyle name="Normal 4 3 2 2" xfId="409"/>
    <cellStyle name="Normal 4 3 2 2 2" xfId="410"/>
    <cellStyle name="Normal 4 3 2 3" xfId="411"/>
    <cellStyle name="Normal 4 3 3" xfId="412"/>
    <cellStyle name="Normal 4 4" xfId="413"/>
    <cellStyle name="Normal 4 4 2" xfId="414"/>
    <cellStyle name="Normal 4 5" xfId="415"/>
    <cellStyle name="Normal 5" xfId="416"/>
    <cellStyle name="Normal 5 2" xfId="417"/>
    <cellStyle name="Normal 5 2 2" xfId="418"/>
    <cellStyle name="Normal 5 2 3" xfId="419"/>
    <cellStyle name="Normal 5 2 3 2" xfId="420"/>
    <cellStyle name="Normal 5 3" xfId="421"/>
    <cellStyle name="Normal 5 4" xfId="422"/>
    <cellStyle name="Normal 6" xfId="423"/>
    <cellStyle name="Normal 6 2" xfId="424"/>
    <cellStyle name="Normal 7" xfId="425"/>
    <cellStyle name="Normal 7 2" xfId="426"/>
    <cellStyle name="Normal 7 3" xfId="427"/>
    <cellStyle name="Normal 7 3 2" xfId="428"/>
    <cellStyle name="Normal 8" xfId="429"/>
    <cellStyle name="Normal 9" xfId="430"/>
    <cellStyle name="Normal 9 2" xfId="431"/>
    <cellStyle name="Percent" xfId="432" builtinId="5"/>
    <cellStyle name="Percent 10" xfId="433"/>
    <cellStyle name="Percent 10 2" xfId="434"/>
    <cellStyle name="Percent 10 3" xfId="435"/>
    <cellStyle name="Percent 10 3 2" xfId="436"/>
    <cellStyle name="Percent 10 3 3" xfId="437"/>
    <cellStyle name="Percent 10 3 3 2" xfId="438"/>
    <cellStyle name="Percent 11" xfId="439"/>
    <cellStyle name="Percent 11 2" xfId="440"/>
    <cellStyle name="Percent 11 3" xfId="441"/>
    <cellStyle name="Percent 11 3 2" xfId="442"/>
    <cellStyle name="Percent 12" xfId="443"/>
    <cellStyle name="Percent 12 2" xfId="444"/>
    <cellStyle name="Percent 12 3" xfId="445"/>
    <cellStyle name="Percent 12 3 2" xfId="446"/>
    <cellStyle name="Percent 13" xfId="447"/>
    <cellStyle name="Percent 13 2" xfId="448"/>
    <cellStyle name="Percent 13 3" xfId="449"/>
    <cellStyle name="Percent 13 3 2" xfId="450"/>
    <cellStyle name="Percent 14" xfId="451"/>
    <cellStyle name="Percent 14 2" xfId="452"/>
    <cellStyle name="Percent 14 3" xfId="453"/>
    <cellStyle name="Percent 14 3 2" xfId="454"/>
    <cellStyle name="Percent 15" xfId="455"/>
    <cellStyle name="Percent 15 2" xfId="456"/>
    <cellStyle name="Percent 15 3" xfId="457"/>
    <cellStyle name="Percent 15 3 2" xfId="458"/>
    <cellStyle name="Percent 16" xfId="459"/>
    <cellStyle name="Percent 16 2" xfId="460"/>
    <cellStyle name="Percent 16 3" xfId="461"/>
    <cellStyle name="Percent 16 3 2" xfId="462"/>
    <cellStyle name="Percent 17" xfId="463"/>
    <cellStyle name="Percent 17 2" xfId="464"/>
    <cellStyle name="Percent 17 3" xfId="465"/>
    <cellStyle name="Percent 17 3 2" xfId="466"/>
    <cellStyle name="Percent 18" xfId="467"/>
    <cellStyle name="Percent 18 2" xfId="468"/>
    <cellStyle name="Percent 18 3" xfId="469"/>
    <cellStyle name="Percent 18 3 2" xfId="470"/>
    <cellStyle name="Percent 19" xfId="471"/>
    <cellStyle name="Percent 19 2" xfId="472"/>
    <cellStyle name="Percent 19 3" xfId="473"/>
    <cellStyle name="Percent 19 3 2" xfId="474"/>
    <cellStyle name="Percent 2" xfId="475"/>
    <cellStyle name="Percent 2 2" xfId="476"/>
    <cellStyle name="Percent 2 2 2" xfId="477"/>
    <cellStyle name="Percent 2 2 2 2" xfId="478"/>
    <cellStyle name="Percent 2 2 2 3" xfId="479"/>
    <cellStyle name="Percent 2 2 2 3 2" xfId="480"/>
    <cellStyle name="Percent 2 2 2 3 3" xfId="481"/>
    <cellStyle name="Percent 2 2 2 3 3 2" xfId="482"/>
    <cellStyle name="Percent 2 2 2 3 3 3" xfId="483"/>
    <cellStyle name="Percent 2 2 2 3 3 4" xfId="484"/>
    <cellStyle name="Percent 2 2 2 3 4" xfId="485"/>
    <cellStyle name="Percent 2 2 2 3 4 2" xfId="486"/>
    <cellStyle name="Percent 2 2 2 3 4 2 2" xfId="487"/>
    <cellStyle name="Percent 2 2 2 3 4 2 3" xfId="488"/>
    <cellStyle name="Percent 2 2 2 3 4 2 3 2" xfId="489"/>
    <cellStyle name="Percent 2 2 2 3 4 3" xfId="490"/>
    <cellStyle name="Percent 2 2 2 3 5" xfId="491"/>
    <cellStyle name="Percent 2 2 2 3 5 2" xfId="492"/>
    <cellStyle name="Percent 2 2 2 3 5 3" xfId="493"/>
    <cellStyle name="Percent 2 2 2 3 5 3 2" xfId="494"/>
    <cellStyle name="Percent 2 2 2 3 6" xfId="495"/>
    <cellStyle name="Percent 2 2 2 3 7" xfId="496"/>
    <cellStyle name="Percent 2 2 2 3 7 2" xfId="497"/>
    <cellStyle name="Percent 2 2 2 4" xfId="498"/>
    <cellStyle name="Percent 2 2 2 4 2" xfId="499"/>
    <cellStyle name="Percent 2 2 2 4 2 2" xfId="500"/>
    <cellStyle name="Percent 2 2 2 4 2 3" xfId="501"/>
    <cellStyle name="Percent 2 2 2 4 2 3 2" xfId="502"/>
    <cellStyle name="Percent 2 2 2 4 3" xfId="503"/>
    <cellStyle name="Percent 2 2 2 5" xfId="504"/>
    <cellStyle name="Percent 2 2 2 5 2" xfId="505"/>
    <cellStyle name="Percent 2 2 2 5 3" xfId="506"/>
    <cellStyle name="Percent 2 2 2 5 3 2" xfId="507"/>
    <cellStyle name="Percent 2 2 2 6" xfId="508"/>
    <cellStyle name="Percent 2 2 2 6 2" xfId="509"/>
    <cellStyle name="Percent 2 2 3" xfId="510"/>
    <cellStyle name="Percent 2 2 3 2" xfId="511"/>
    <cellStyle name="Percent 2 2 3 3" xfId="512"/>
    <cellStyle name="Percent 2 2 3 4" xfId="513"/>
    <cellStyle name="Percent 2 3" xfId="514"/>
    <cellStyle name="Percent 2 4" xfId="515"/>
    <cellStyle name="Percent 2 4 10" xfId="516"/>
    <cellStyle name="Percent 2 4 11" xfId="517"/>
    <cellStyle name="Percent 2 4 11 2" xfId="518"/>
    <cellStyle name="Percent 2 4 11 2 2" xfId="519"/>
    <cellStyle name="Percent 2 4 11 2 3" xfId="520"/>
    <cellStyle name="Percent 2 4 11 2 3 2" xfId="521"/>
    <cellStyle name="Percent 2 4 2" xfId="522"/>
    <cellStyle name="Percent 2 4 3" xfId="523"/>
    <cellStyle name="Percent 2 4 4" xfId="524"/>
    <cellStyle name="Percent 2 4 5" xfId="525"/>
    <cellStyle name="Percent 2 4 5 2" xfId="526"/>
    <cellStyle name="Percent 2 4 5 2 2" xfId="527"/>
    <cellStyle name="Percent 2 4 5 2 3" xfId="528"/>
    <cellStyle name="Percent 2 4 6" xfId="529"/>
    <cellStyle name="Percent 2 4 7" xfId="530"/>
    <cellStyle name="Percent 2 4 8" xfId="531"/>
    <cellStyle name="Percent 2 4 9" xfId="532"/>
    <cellStyle name="Percent 2 4 9 2" xfId="533"/>
    <cellStyle name="Percent 2 4 9 2 2" xfId="534"/>
    <cellStyle name="Percent 2 4 9 2 3" xfId="535"/>
    <cellStyle name="Percent 2 4 9 2 3 2" xfId="536"/>
    <cellStyle name="Percent 2 5" xfId="537"/>
    <cellStyle name="Percent 2 5 2" xfId="538"/>
    <cellStyle name="Percent 2 5 2 2" xfId="539"/>
    <cellStyle name="Percent 2 5 3" xfId="540"/>
    <cellStyle name="Percent 20" xfId="541"/>
    <cellStyle name="Percent 20 2" xfId="542"/>
    <cellStyle name="Percent 20 3" xfId="543"/>
    <cellStyle name="Percent 20 3 2" xfId="544"/>
    <cellStyle name="Percent 21" xfId="545"/>
    <cellStyle name="Percent 21 2" xfId="546"/>
    <cellStyle name="Percent 21 3" xfId="547"/>
    <cellStyle name="Percent 21 3 2" xfId="548"/>
    <cellStyle name="Percent 22" xfId="549"/>
    <cellStyle name="Percent 22 2" xfId="550"/>
    <cellStyle name="Percent 23" xfId="551"/>
    <cellStyle name="Percent 23 2" xfId="552"/>
    <cellStyle name="Percent 24" xfId="553"/>
    <cellStyle name="Percent 25" xfId="554"/>
    <cellStyle name="Percent 25 2" xfId="555"/>
    <cellStyle name="Percent 25 3" xfId="556"/>
    <cellStyle name="Percent 25 3 2" xfId="557"/>
    <cellStyle name="Percent 26" xfId="558"/>
    <cellStyle name="Percent 27" xfId="559"/>
    <cellStyle name="Percent 27 2" xfId="560"/>
    <cellStyle name="Percent 28" xfId="561"/>
    <cellStyle name="Percent 28 2" xfId="562"/>
    <cellStyle name="Percent 29" xfId="563"/>
    <cellStyle name="Percent 3" xfId="564"/>
    <cellStyle name="Percent 3 2" xfId="565"/>
    <cellStyle name="Percent 3 2 2" xfId="566"/>
    <cellStyle name="Percent 3 2 3" xfId="567"/>
    <cellStyle name="Percent 3 2 3 2" xfId="568"/>
    <cellStyle name="Percent 3 2 3 3" xfId="569"/>
    <cellStyle name="Percent 3 2 3 4" xfId="570"/>
    <cellStyle name="Percent 3 2 4" xfId="571"/>
    <cellStyle name="Percent 3 2 4 2" xfId="572"/>
    <cellStyle name="Percent 3 2 4 2 2" xfId="573"/>
    <cellStyle name="Percent 3 2 4 2 3" xfId="574"/>
    <cellStyle name="Percent 3 2 4 2 3 2" xfId="575"/>
    <cellStyle name="Percent 3 2 4 3" xfId="576"/>
    <cellStyle name="Percent 3 2 5" xfId="577"/>
    <cellStyle name="Percent 3 2 5 2" xfId="578"/>
    <cellStyle name="Percent 3 2 5 3" xfId="579"/>
    <cellStyle name="Percent 3 2 5 3 2" xfId="580"/>
    <cellStyle name="Percent 3 2 6" xfId="581"/>
    <cellStyle name="Percent 3 2 7" xfId="582"/>
    <cellStyle name="Percent 3 2 7 2" xfId="583"/>
    <cellStyle name="Percent 3 3" xfId="584"/>
    <cellStyle name="Percent 3 4" xfId="585"/>
    <cellStyle name="Percent 3 5" xfId="586"/>
    <cellStyle name="Percent 3 5 2" xfId="587"/>
    <cellStyle name="Percent 3 5 3" xfId="588"/>
    <cellStyle name="Percent 3 5 4" xfId="589"/>
    <cellStyle name="Percent 3 6" xfId="590"/>
    <cellStyle name="Percent 3 6 2" xfId="591"/>
    <cellStyle name="Percent 3 7" xfId="592"/>
    <cellStyle name="Percent 4" xfId="593"/>
    <cellStyle name="Percent 4 2" xfId="594"/>
    <cellStyle name="Percent 4 3" xfId="595"/>
    <cellStyle name="Percent 4 3 2" xfId="596"/>
    <cellStyle name="Percent 4 3 3" xfId="597"/>
    <cellStyle name="Percent 4 3 4" xfId="598"/>
    <cellStyle name="Percent 4 4" xfId="599"/>
    <cellStyle name="Percent 4 4 2" xfId="600"/>
    <cellStyle name="Percent 4 4 2 2" xfId="601"/>
    <cellStyle name="Percent 4 4 2 3" xfId="602"/>
    <cellStyle name="Percent 4 4 2 3 2" xfId="603"/>
    <cellStyle name="Percent 4 4 3" xfId="604"/>
    <cellStyle name="Percent 4 5" xfId="605"/>
    <cellStyle name="Percent 4 5 2" xfId="606"/>
    <cellStyle name="Percent 4 5 3" xfId="607"/>
    <cellStyle name="Percent 4 5 3 2" xfId="608"/>
    <cellStyle name="Percent 4 6" xfId="609"/>
    <cellStyle name="Percent 4 7" xfId="610"/>
    <cellStyle name="Percent 4 7 2" xfId="611"/>
    <cellStyle name="Percent 5" xfId="612"/>
    <cellStyle name="Percent 5 2" xfId="613"/>
    <cellStyle name="Percent 5 3" xfId="614"/>
    <cellStyle name="Percent 5 3 2" xfId="615"/>
    <cellStyle name="Percent 5 3 3" xfId="616"/>
    <cellStyle name="Percent 5 4" xfId="617"/>
    <cellStyle name="Percent 5 4 2" xfId="618"/>
    <cellStyle name="Percent 5 4 3" xfId="619"/>
    <cellStyle name="Percent 5 4 4" xfId="620"/>
    <cellStyle name="Percent 5 5" xfId="621"/>
    <cellStyle name="Percent 5 5 2" xfId="622"/>
    <cellStyle name="Percent 5 5 2 2" xfId="623"/>
    <cellStyle name="Percent 5 5 2 3" xfId="624"/>
    <cellStyle name="Percent 5 5 2 3 2" xfId="625"/>
    <cellStyle name="Percent 5 5 3" xfId="626"/>
    <cellStyle name="Percent 5 6" xfId="627"/>
    <cellStyle name="Percent 5 6 2" xfId="628"/>
    <cellStyle name="Percent 5 6 3" xfId="629"/>
    <cellStyle name="Percent 5 6 3 2" xfId="630"/>
    <cellStyle name="Percent 5 7" xfId="631"/>
    <cellStyle name="Percent 5 8" xfId="632"/>
    <cellStyle name="Percent 5 8 2" xfId="633"/>
    <cellStyle name="Percent 5 9" xfId="634"/>
    <cellStyle name="Percent 5 9 2" xfId="635"/>
    <cellStyle name="Percent 5 9 3" xfId="636"/>
    <cellStyle name="Percent 5 9 3 2" xfId="637"/>
    <cellStyle name="Percent 6" xfId="638"/>
    <cellStyle name="Percent 6 10" xfId="639"/>
    <cellStyle name="Percent 6 11" xfId="640"/>
    <cellStyle name="Percent 6 11 2" xfId="641"/>
    <cellStyle name="Percent 6 11 2 2" xfId="642"/>
    <cellStyle name="Percent 6 11 2 3" xfId="643"/>
    <cellStyle name="Percent 6 11 2 3 2" xfId="644"/>
    <cellStyle name="Percent 6 12" xfId="645"/>
    <cellStyle name="Percent 6 13" xfId="646"/>
    <cellStyle name="Percent 6 13 2" xfId="647"/>
    <cellStyle name="Percent 6 13 2 2" xfId="648"/>
    <cellStyle name="Percent 6 13 2 3" xfId="649"/>
    <cellStyle name="Percent 6 13 2 3 2" xfId="650"/>
    <cellStyle name="Percent 6 14" xfId="651"/>
    <cellStyle name="Percent 6 14 2" xfId="652"/>
    <cellStyle name="Percent 6 15" xfId="653"/>
    <cellStyle name="Percent 6 16" xfId="654"/>
    <cellStyle name="Percent 6 16 2" xfId="655"/>
    <cellStyle name="Percent 6 2" xfId="656"/>
    <cellStyle name="Percent 6 3" xfId="657"/>
    <cellStyle name="Percent 6 4" xfId="658"/>
    <cellStyle name="Percent 6 5" xfId="659"/>
    <cellStyle name="Percent 6 6" xfId="660"/>
    <cellStyle name="Percent 6 7" xfId="661"/>
    <cellStyle name="Percent 6 7 2" xfId="662"/>
    <cellStyle name="Percent 6 7 2 2" xfId="663"/>
    <cellStyle name="Percent 6 7 2 3" xfId="664"/>
    <cellStyle name="Percent 6 8" xfId="665"/>
    <cellStyle name="Percent 6 9" xfId="666"/>
    <cellStyle name="Percent 7" xfId="667"/>
    <cellStyle name="Percent 7 10" xfId="668"/>
    <cellStyle name="Percent 7 11" xfId="669"/>
    <cellStyle name="Percent 7 11 2" xfId="670"/>
    <cellStyle name="Percent 7 11 2 2" xfId="671"/>
    <cellStyle name="Percent 7 11 2 3" xfId="672"/>
    <cellStyle name="Percent 7 11 2 3 2" xfId="673"/>
    <cellStyle name="Percent 7 12" xfId="674"/>
    <cellStyle name="Percent 7 12 2" xfId="675"/>
    <cellStyle name="Percent 7 13" xfId="676"/>
    <cellStyle name="Percent 7 14" xfId="677"/>
    <cellStyle name="Percent 7 14 2" xfId="678"/>
    <cellStyle name="Percent 7 2" xfId="679"/>
    <cellStyle name="Percent 7 3" xfId="680"/>
    <cellStyle name="Percent 7 4" xfId="681"/>
    <cellStyle name="Percent 7 5" xfId="682"/>
    <cellStyle name="Percent 7 5 2" xfId="683"/>
    <cellStyle name="Percent 7 5 2 2" xfId="684"/>
    <cellStyle name="Percent 7 5 2 3" xfId="685"/>
    <cellStyle name="Percent 7 5 2 4" xfId="686"/>
    <cellStyle name="Percent 7 6" xfId="687"/>
    <cellStyle name="Percent 7 7" xfId="688"/>
    <cellStyle name="Percent 7 8" xfId="689"/>
    <cellStyle name="Percent 7 9" xfId="690"/>
    <cellStyle name="Percent 7 9 2" xfId="691"/>
    <cellStyle name="Percent 7 9 2 2" xfId="692"/>
    <cellStyle name="Percent 7 9 2 3" xfId="693"/>
    <cellStyle name="Percent 7 9 2 3 2" xfId="694"/>
    <cellStyle name="Percent 8" xfId="695"/>
    <cellStyle name="Percent 8 2" xfId="696"/>
    <cellStyle name="Percent 8 3" xfId="697"/>
    <cellStyle name="Percent 8 4" xfId="698"/>
    <cellStyle name="Percent 8 5" xfId="699"/>
    <cellStyle name="Percent 9" xfId="700"/>
    <cellStyle name="Percent 9 2" xfId="701"/>
    <cellStyle name="Percent 9 3" xfId="702"/>
    <cellStyle name="Percent 9 4" xfId="703"/>
    <cellStyle name="Percent 9 5" xfId="704"/>
    <cellStyle name="PSChar" xfId="705"/>
    <cellStyle name="PSChar 2" xfId="706"/>
    <cellStyle name="PSChar 2 2" xfId="707"/>
    <cellStyle name="PSChar 2 2 2" xfId="708"/>
    <cellStyle name="PSChar 3" xfId="709"/>
    <cellStyle name="PSChar 3 2" xfId="710"/>
    <cellStyle name="PSChar 4" xfId="711"/>
    <cellStyle name="PSChar 4 2" xfId="712"/>
    <cellStyle name="PSChar 5" xfId="713"/>
    <cellStyle name="PSChar 5 2" xfId="714"/>
    <cellStyle name="PSChar 5 3" xfId="715"/>
    <cellStyle name="PSChar 5 3 2" xfId="716"/>
    <cellStyle name="PSChar 6" xfId="717"/>
    <cellStyle name="PSChar 6 2" xfId="718"/>
    <cellStyle name="PSChar 7" xfId="719"/>
    <cellStyle name="PSChar 8" xfId="720"/>
    <cellStyle name="PSChar 8 2" xfId="721"/>
    <cellStyle name="PSChar 9" xfId="722"/>
    <cellStyle name="PSChar 9 2" xfId="723"/>
    <cellStyle name="PSDate" xfId="724"/>
    <cellStyle name="PSDate 2" xfId="725"/>
    <cellStyle name="PSDate 2 2" xfId="726"/>
    <cellStyle name="PSDate 2 2 2" xfId="727"/>
    <cellStyle name="PSDate 3" xfId="728"/>
    <cellStyle name="PSDate 3 2" xfId="729"/>
    <cellStyle name="PSDate 4" xfId="730"/>
    <cellStyle name="PSDate 4 2" xfId="731"/>
    <cellStyle name="PSDate 5" xfId="732"/>
    <cellStyle name="PSDate 5 2" xfId="733"/>
    <cellStyle name="PSDate 5 3" xfId="734"/>
    <cellStyle name="PSDate 5 3 2" xfId="735"/>
    <cellStyle name="PSDate 6" xfId="736"/>
    <cellStyle name="PSDate 6 2" xfId="737"/>
    <cellStyle name="PSDate 7" xfId="738"/>
    <cellStyle name="PSDate 8" xfId="739"/>
    <cellStyle name="PSDate 8 2" xfId="740"/>
    <cellStyle name="PSDec" xfId="741"/>
    <cellStyle name="PSDec 2" xfId="742"/>
    <cellStyle name="PSDec 2 2" xfId="743"/>
    <cellStyle name="PSDec 2 2 2" xfId="744"/>
    <cellStyle name="PSDec 3" xfId="745"/>
    <cellStyle name="PSDec 3 2" xfId="746"/>
    <cellStyle name="PSDec 4" xfId="747"/>
    <cellStyle name="PSDec 4 2" xfId="748"/>
    <cellStyle name="PSDec 5" xfId="749"/>
    <cellStyle name="PSDec 5 2" xfId="750"/>
    <cellStyle name="PSDec 5 3" xfId="751"/>
    <cellStyle name="PSDec 5 3 2" xfId="752"/>
    <cellStyle name="PSDec 6" xfId="753"/>
    <cellStyle name="PSDec 6 2" xfId="754"/>
    <cellStyle name="PSDec 7" xfId="755"/>
    <cellStyle name="PSDec 8" xfId="756"/>
    <cellStyle name="PSDec 8 2" xfId="757"/>
    <cellStyle name="PSDec 9" xfId="758"/>
    <cellStyle name="PSDec 9 2" xfId="759"/>
    <cellStyle name="PSHeading" xfId="760"/>
    <cellStyle name="PSHeading 2" xfId="761"/>
    <cellStyle name="PSHeading 2 2" xfId="762"/>
    <cellStyle name="PSHeading 2 2 2" xfId="763"/>
    <cellStyle name="PSHeading 2 2 3" xfId="764"/>
    <cellStyle name="PSHeading 2 2 3 2" xfId="765"/>
    <cellStyle name="PSHeading 3" xfId="766"/>
    <cellStyle name="PSHeading 3 2" xfId="767"/>
    <cellStyle name="PSHeading 3 3" xfId="768"/>
    <cellStyle name="PSHeading 3 3 2" xfId="769"/>
    <cellStyle name="PSHeading 4" xfId="770"/>
    <cellStyle name="PSHeading 4 2" xfId="771"/>
    <cellStyle name="PSHeading 5" xfId="772"/>
    <cellStyle name="PSHeading 5 2" xfId="773"/>
    <cellStyle name="PSInt" xfId="774"/>
    <cellStyle name="PSInt 2" xfId="775"/>
    <cellStyle name="PSInt 2 2" xfId="776"/>
    <cellStyle name="PSInt 2 2 2" xfId="777"/>
    <cellStyle name="PSInt 3" xfId="778"/>
    <cellStyle name="PSInt 3 2" xfId="779"/>
    <cellStyle name="PSInt 4" xfId="780"/>
    <cellStyle name="PSInt 4 2" xfId="781"/>
    <cellStyle name="PSInt 5" xfId="782"/>
    <cellStyle name="PSInt 5 2" xfId="783"/>
    <cellStyle name="PSInt 5 3" xfId="784"/>
    <cellStyle name="PSInt 5 3 2" xfId="785"/>
    <cellStyle name="PSInt 6" xfId="786"/>
    <cellStyle name="PSInt 6 2" xfId="787"/>
    <cellStyle name="PSInt 7" xfId="788"/>
    <cellStyle name="PSInt 8" xfId="789"/>
    <cellStyle name="PSInt 8 2" xfId="790"/>
    <cellStyle name="PSInt 9" xfId="791"/>
    <cellStyle name="PSInt 9 2" xfId="792"/>
    <cellStyle name="PSSpacer" xfId="793"/>
    <cellStyle name="PSSpacer 2" xfId="794"/>
    <cellStyle name="PSSpacer 2 2" xfId="795"/>
    <cellStyle name="PSSpacer 3" xfId="796"/>
    <cellStyle name="PSSpacer 3 2" xfId="797"/>
    <cellStyle name="PSSpacer 4" xfId="798"/>
    <cellStyle name="PSSpacer 4 2" xfId="799"/>
    <cellStyle name="PSSpacer 5" xfId="800"/>
    <cellStyle name="PSSpacer 5 2" xfId="801"/>
    <cellStyle name="PSSpacer 5 3" xfId="802"/>
    <cellStyle name="PSSpacer 5 3 2" xfId="803"/>
    <cellStyle name="PSSpacer 6" xfId="804"/>
    <cellStyle name="PSSpacer 6 2" xfId="805"/>
    <cellStyle name="PSSpacer 7" xfId="806"/>
    <cellStyle name="PSSpacer 8" xfId="807"/>
    <cellStyle name="PSSpacer 8 2" xfId="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Normal="100" workbookViewId="0">
      <selection activeCell="I30" sqref="I30"/>
    </sheetView>
  </sheetViews>
  <sheetFormatPr defaultRowHeight="12.75" x14ac:dyDescent="0.2"/>
  <cols>
    <col min="1" max="1" width="9.140625" style="40"/>
    <col min="2" max="2" width="18" style="40" customWidth="1"/>
    <col min="3" max="3" width="15.85546875" style="26" customWidth="1"/>
    <col min="4" max="12" width="15.85546875" style="40" customWidth="1"/>
    <col min="13" max="16384" width="9.140625" style="40"/>
  </cols>
  <sheetData>
    <row r="1" spans="1:13" ht="13.5" thickBot="1" x14ac:dyDescent="0.25"/>
    <row r="2" spans="1:13" s="41" customFormat="1" ht="72.75" customHeight="1" x14ac:dyDescent="0.2">
      <c r="B2" s="53" t="s">
        <v>0</v>
      </c>
      <c r="C2" s="54" t="s">
        <v>44</v>
      </c>
      <c r="D2" s="42" t="s">
        <v>45</v>
      </c>
      <c r="E2" s="42" t="s">
        <v>46</v>
      </c>
      <c r="F2" s="42" t="s">
        <v>39</v>
      </c>
      <c r="G2" s="42" t="s">
        <v>38</v>
      </c>
      <c r="H2" s="42" t="s">
        <v>23</v>
      </c>
      <c r="I2" s="42" t="s">
        <v>47</v>
      </c>
      <c r="J2" s="42" t="s">
        <v>37</v>
      </c>
      <c r="K2" s="44" t="s">
        <v>1</v>
      </c>
      <c r="L2" s="43" t="s">
        <v>2</v>
      </c>
    </row>
    <row r="3" spans="1:13" s="41" customFormat="1" x14ac:dyDescent="0.2">
      <c r="B3" s="55">
        <v>-1</v>
      </c>
      <c r="C3" s="46">
        <f>B3-1</f>
        <v>-2</v>
      </c>
      <c r="D3" s="46">
        <f t="shared" ref="D3:L3" si="0">C3-1</f>
        <v>-3</v>
      </c>
      <c r="E3" s="46">
        <f t="shared" si="0"/>
        <v>-4</v>
      </c>
      <c r="F3" s="46">
        <f t="shared" si="0"/>
        <v>-5</v>
      </c>
      <c r="G3" s="46">
        <f t="shared" si="0"/>
        <v>-6</v>
      </c>
      <c r="H3" s="46">
        <f t="shared" si="0"/>
        <v>-7</v>
      </c>
      <c r="I3" s="46">
        <f t="shared" si="0"/>
        <v>-8</v>
      </c>
      <c r="J3" s="46">
        <f t="shared" si="0"/>
        <v>-9</v>
      </c>
      <c r="K3" s="45">
        <f t="shared" si="0"/>
        <v>-10</v>
      </c>
      <c r="L3" s="47">
        <f t="shared" si="0"/>
        <v>-11</v>
      </c>
    </row>
    <row r="4" spans="1:13" s="41" customFormat="1" x14ac:dyDescent="0.2">
      <c r="B4" s="55"/>
      <c r="C4" s="46"/>
      <c r="D4" s="46"/>
      <c r="E4" s="46"/>
      <c r="F4" s="48" t="s">
        <v>43</v>
      </c>
      <c r="G4" s="46"/>
      <c r="H4" s="48" t="s">
        <v>40</v>
      </c>
      <c r="I4" s="46"/>
      <c r="J4" s="48" t="s">
        <v>41</v>
      </c>
      <c r="K4" s="45"/>
      <c r="L4" s="49" t="s">
        <v>48</v>
      </c>
    </row>
    <row r="5" spans="1:13" x14ac:dyDescent="0.2">
      <c r="B5" s="60" t="s">
        <v>34</v>
      </c>
      <c r="C5" s="61">
        <v>0</v>
      </c>
      <c r="D5" s="61">
        <v>0</v>
      </c>
      <c r="E5" s="61">
        <v>0</v>
      </c>
      <c r="F5" s="61">
        <f>D5+E5-C5</f>
        <v>0</v>
      </c>
      <c r="G5" s="62">
        <v>7.4000000000000003E-3</v>
      </c>
      <c r="H5" s="61">
        <f>G5*F5</f>
        <v>0</v>
      </c>
      <c r="I5" s="63">
        <v>0.89</v>
      </c>
      <c r="J5" s="61">
        <f>ROUND(H5*I5,2)</f>
        <v>0</v>
      </c>
      <c r="K5" s="64">
        <v>0.1</v>
      </c>
      <c r="L5" s="65">
        <f>J5*K5</f>
        <v>0</v>
      </c>
      <c r="M5" s="41"/>
    </row>
    <row r="6" spans="1:13" x14ac:dyDescent="0.2">
      <c r="B6" s="60" t="s">
        <v>35</v>
      </c>
      <c r="C6" s="61">
        <v>495956</v>
      </c>
      <c r="D6" s="61">
        <v>495956</v>
      </c>
      <c r="E6" s="61">
        <v>0</v>
      </c>
      <c r="F6" s="61">
        <f>D6+E6-C6</f>
        <v>0</v>
      </c>
      <c r="G6" s="62">
        <v>6.6E-3</v>
      </c>
      <c r="H6" s="61">
        <f t="shared" ref="H6:H18" si="1">G6*F6</f>
        <v>0</v>
      </c>
      <c r="I6" s="63">
        <v>0.89</v>
      </c>
      <c r="J6" s="61">
        <f t="shared" ref="J6:J18" si="2">ROUND(H6*I6,2)</f>
        <v>0</v>
      </c>
      <c r="K6" s="64">
        <v>0.1</v>
      </c>
      <c r="L6" s="65">
        <f>J6*K6</f>
        <v>0</v>
      </c>
      <c r="M6" s="41"/>
    </row>
    <row r="7" spans="1:13" x14ac:dyDescent="0.2">
      <c r="B7" s="60" t="s">
        <v>24</v>
      </c>
      <c r="C7" s="61">
        <v>337696.11</v>
      </c>
      <c r="D7" s="61">
        <v>337696.11</v>
      </c>
      <c r="E7" s="61">
        <v>0</v>
      </c>
      <c r="F7" s="61">
        <f t="shared" ref="F7:F18" si="3">D7+E7-C7</f>
        <v>0</v>
      </c>
      <c r="G7" s="62">
        <v>6.6E-3</v>
      </c>
      <c r="H7" s="61">
        <f t="shared" si="1"/>
        <v>0</v>
      </c>
      <c r="I7" s="63">
        <v>0.96899999999999997</v>
      </c>
      <c r="J7" s="61">
        <f t="shared" si="2"/>
        <v>0</v>
      </c>
      <c r="K7" s="64">
        <v>2.3E-2</v>
      </c>
      <c r="L7" s="65">
        <f>J7*K7</f>
        <v>0</v>
      </c>
      <c r="M7" s="41"/>
    </row>
    <row r="8" spans="1:13" x14ac:dyDescent="0.2">
      <c r="B8" s="56" t="s">
        <v>25</v>
      </c>
      <c r="C8" s="30">
        <v>204995.72</v>
      </c>
      <c r="D8" s="30">
        <v>512024.63</v>
      </c>
      <c r="E8" s="30">
        <v>0</v>
      </c>
      <c r="F8" s="30">
        <f t="shared" si="3"/>
        <v>307028.91000000003</v>
      </c>
      <c r="G8" s="31">
        <v>6.6E-3</v>
      </c>
      <c r="H8" s="30">
        <f t="shared" si="1"/>
        <v>2026.3908060000001</v>
      </c>
      <c r="I8" s="32">
        <v>0.98699999999999999</v>
      </c>
      <c r="J8" s="30">
        <f t="shared" si="2"/>
        <v>2000.05</v>
      </c>
      <c r="K8" s="34">
        <v>5.0000000000000001E-3</v>
      </c>
      <c r="L8" s="33">
        <f>H8*K8</f>
        <v>10.131954030000001</v>
      </c>
      <c r="M8" s="41"/>
    </row>
    <row r="9" spans="1:13" x14ac:dyDescent="0.2">
      <c r="B9" s="56" t="s">
        <v>26</v>
      </c>
      <c r="C9" s="30">
        <v>204995.72</v>
      </c>
      <c r="D9" s="30">
        <v>512024.63</v>
      </c>
      <c r="E9" s="30">
        <v>0</v>
      </c>
      <c r="F9" s="30">
        <f t="shared" si="3"/>
        <v>307028.91000000003</v>
      </c>
      <c r="G9" s="31">
        <v>6.6E-3</v>
      </c>
      <c r="H9" s="30">
        <f t="shared" si="1"/>
        <v>2026.3908060000001</v>
      </c>
      <c r="I9" s="32">
        <v>0.97799999999999998</v>
      </c>
      <c r="J9" s="30">
        <f t="shared" si="2"/>
        <v>1981.81</v>
      </c>
      <c r="K9" s="34">
        <v>1.2999999999999999E-2</v>
      </c>
      <c r="L9" s="33">
        <f t="shared" ref="L9:L18" si="4">H9*K9</f>
        <v>26.343080478000001</v>
      </c>
      <c r="M9" s="41"/>
    </row>
    <row r="10" spans="1:13" x14ac:dyDescent="0.2">
      <c r="A10" s="74" t="s">
        <v>51</v>
      </c>
      <c r="B10" s="72" t="s">
        <v>15</v>
      </c>
      <c r="C10" s="67">
        <v>204995.72</v>
      </c>
      <c r="D10" s="67">
        <v>512024.63</v>
      </c>
      <c r="E10" s="67">
        <v>0</v>
      </c>
      <c r="F10" s="67">
        <f t="shared" si="3"/>
        <v>307028.91000000003</v>
      </c>
      <c r="G10" s="68">
        <v>6.6E-3</v>
      </c>
      <c r="H10" s="67">
        <f t="shared" si="1"/>
        <v>2026.3908060000001</v>
      </c>
      <c r="I10" s="69">
        <v>0.92</v>
      </c>
      <c r="J10" s="67">
        <f t="shared" si="2"/>
        <v>1864.28</v>
      </c>
      <c r="K10" s="70">
        <v>6.5000000000000002E-2</v>
      </c>
      <c r="L10" s="71">
        <f t="shared" si="4"/>
        <v>131.71540239000001</v>
      </c>
      <c r="M10" s="41"/>
    </row>
    <row r="11" spans="1:13" s="50" customFormat="1" x14ac:dyDescent="0.2">
      <c r="A11" s="74"/>
      <c r="B11" s="72" t="s">
        <v>27</v>
      </c>
      <c r="C11" s="67">
        <v>204995.72</v>
      </c>
      <c r="D11" s="67">
        <v>342179.63</v>
      </c>
      <c r="E11" s="67">
        <v>117838.38</v>
      </c>
      <c r="F11" s="67">
        <f t="shared" si="3"/>
        <v>255022.29</v>
      </c>
      <c r="G11" s="68">
        <v>6.6E-3</v>
      </c>
      <c r="H11" s="67">
        <f t="shared" si="1"/>
        <v>1683.1471140000001</v>
      </c>
      <c r="I11" s="69">
        <v>0.94799999999999995</v>
      </c>
      <c r="J11" s="67">
        <f t="shared" si="2"/>
        <v>1595.62</v>
      </c>
      <c r="K11" s="70">
        <v>4.2999999999999997E-2</v>
      </c>
      <c r="L11" s="71">
        <f t="shared" si="4"/>
        <v>72.375325902</v>
      </c>
      <c r="M11" s="41"/>
    </row>
    <row r="12" spans="1:13" x14ac:dyDescent="0.2">
      <c r="A12" s="74"/>
      <c r="B12" s="72" t="s">
        <v>28</v>
      </c>
      <c r="C12" s="67">
        <v>204995.72</v>
      </c>
      <c r="D12" s="67">
        <v>174328.52</v>
      </c>
      <c r="E12" s="67">
        <v>220149.73</v>
      </c>
      <c r="F12" s="67">
        <f t="shared" si="3"/>
        <v>189482.53</v>
      </c>
      <c r="G12" s="68">
        <v>6.6E-3</v>
      </c>
      <c r="H12" s="67">
        <f t="shared" si="1"/>
        <v>1250.5846979999999</v>
      </c>
      <c r="I12" s="69">
        <v>0.877</v>
      </c>
      <c r="J12" s="67">
        <f t="shared" si="2"/>
        <v>1096.76</v>
      </c>
      <c r="K12" s="70">
        <v>0.115</v>
      </c>
      <c r="L12" s="71">
        <f t="shared" si="4"/>
        <v>143.81724026999999</v>
      </c>
    </row>
    <row r="13" spans="1:13" x14ac:dyDescent="0.2">
      <c r="A13" s="74"/>
      <c r="B13" s="72" t="s">
        <v>29</v>
      </c>
      <c r="C13" s="67">
        <v>204995.72</v>
      </c>
      <c r="D13" s="67">
        <v>375940.31</v>
      </c>
      <c r="E13" s="67">
        <v>156861.6</v>
      </c>
      <c r="F13" s="67">
        <f t="shared" si="3"/>
        <v>327806.19000000006</v>
      </c>
      <c r="G13" s="68">
        <v>6.6E-3</v>
      </c>
      <c r="H13" s="67">
        <f t="shared" si="1"/>
        <v>2163.5208540000003</v>
      </c>
      <c r="I13" s="69">
        <v>0.85899999999999999</v>
      </c>
      <c r="J13" s="67">
        <f t="shared" si="2"/>
        <v>1858.46</v>
      </c>
      <c r="K13" s="70">
        <v>0.13100000000000001</v>
      </c>
      <c r="L13" s="71">
        <f t="shared" si="4"/>
        <v>283.42123187400006</v>
      </c>
    </row>
    <row r="14" spans="1:13" x14ac:dyDescent="0.2">
      <c r="A14" s="74"/>
      <c r="B14" s="72" t="s">
        <v>30</v>
      </c>
      <c r="C14" s="67">
        <v>204995.72</v>
      </c>
      <c r="D14" s="67">
        <v>201611.79</v>
      </c>
      <c r="E14" s="67">
        <v>249876.80000000002</v>
      </c>
      <c r="F14" s="67">
        <f t="shared" si="3"/>
        <v>246492.87000000002</v>
      </c>
      <c r="G14" s="68">
        <v>6.6E-3</v>
      </c>
      <c r="H14" s="67">
        <f t="shared" si="1"/>
        <v>1626.8529420000002</v>
      </c>
      <c r="I14" s="69">
        <v>0.92200000000000004</v>
      </c>
      <c r="J14" s="67">
        <f t="shared" si="2"/>
        <v>1499.96</v>
      </c>
      <c r="K14" s="70">
        <v>6.9000000000000006E-2</v>
      </c>
      <c r="L14" s="71">
        <f t="shared" si="4"/>
        <v>112.25285299800002</v>
      </c>
    </row>
    <row r="15" spans="1:13" x14ac:dyDescent="0.2">
      <c r="A15" s="74"/>
      <c r="B15" s="72" t="s">
        <v>31</v>
      </c>
      <c r="C15" s="67">
        <v>204995.72</v>
      </c>
      <c r="D15" s="67">
        <v>0</v>
      </c>
      <c r="E15" s="67">
        <v>74496.38</v>
      </c>
      <c r="F15" s="67">
        <f t="shared" si="3"/>
        <v>-130499.34</v>
      </c>
      <c r="G15" s="68">
        <v>6.6E-3</v>
      </c>
      <c r="H15" s="67">
        <f t="shared" si="1"/>
        <v>-861.29564399999992</v>
      </c>
      <c r="I15" s="69">
        <v>0.90500000000000003</v>
      </c>
      <c r="J15" s="67">
        <f t="shared" si="2"/>
        <v>-779.47</v>
      </c>
      <c r="K15" s="70">
        <v>8.5000000000000006E-2</v>
      </c>
      <c r="L15" s="71">
        <f t="shared" si="4"/>
        <v>-73.210129739999999</v>
      </c>
      <c r="M15" s="73"/>
    </row>
    <row r="16" spans="1:13" x14ac:dyDescent="0.2">
      <c r="B16" s="56" t="s">
        <v>32</v>
      </c>
      <c r="C16" s="30">
        <v>204995.72</v>
      </c>
      <c r="D16" s="30">
        <v>209849.49</v>
      </c>
      <c r="E16" s="30">
        <v>56853.85</v>
      </c>
      <c r="F16" s="30">
        <f t="shared" si="3"/>
        <v>61707.619999999966</v>
      </c>
      <c r="G16" s="31">
        <v>6.6E-3</v>
      </c>
      <c r="H16" s="30">
        <f t="shared" si="1"/>
        <v>407.27029199999976</v>
      </c>
      <c r="I16" s="32">
        <v>0.97399999999999998</v>
      </c>
      <c r="J16" s="30">
        <f t="shared" si="2"/>
        <v>396.68</v>
      </c>
      <c r="K16" s="34">
        <v>1.4999999999999999E-2</v>
      </c>
      <c r="L16" s="33">
        <f t="shared" si="4"/>
        <v>6.1090543799999963</v>
      </c>
    </row>
    <row r="17" spans="2:13" x14ac:dyDescent="0.2">
      <c r="B17" s="56" t="s">
        <v>33</v>
      </c>
      <c r="C17" s="30">
        <v>204995.72</v>
      </c>
      <c r="D17" s="30">
        <v>209849.49</v>
      </c>
      <c r="E17" s="30">
        <v>0</v>
      </c>
      <c r="F17" s="30">
        <f t="shared" si="3"/>
        <v>4853.7699999999895</v>
      </c>
      <c r="G17" s="31">
        <v>6.6E-3</v>
      </c>
      <c r="H17" s="30">
        <f t="shared" si="1"/>
        <v>32.034881999999932</v>
      </c>
      <c r="I17" s="32">
        <v>0.97899999999999998</v>
      </c>
      <c r="J17" s="30">
        <f t="shared" si="2"/>
        <v>31.36</v>
      </c>
      <c r="K17" s="34">
        <v>1.0999999999999999E-2</v>
      </c>
      <c r="L17" s="33">
        <f t="shared" si="4"/>
        <v>0.35238370199999924</v>
      </c>
    </row>
    <row r="18" spans="2:13" ht="13.5" thickBot="1" x14ac:dyDescent="0.25">
      <c r="B18" s="57" t="s">
        <v>36</v>
      </c>
      <c r="C18" s="35">
        <v>253709</v>
      </c>
      <c r="D18" s="35">
        <v>209849.49</v>
      </c>
      <c r="E18" s="35">
        <v>0</v>
      </c>
      <c r="F18" s="35">
        <f t="shared" si="3"/>
        <v>-43859.510000000009</v>
      </c>
      <c r="G18" s="36">
        <v>6.6E-3</v>
      </c>
      <c r="H18" s="35">
        <f t="shared" si="1"/>
        <v>-289.47276600000004</v>
      </c>
      <c r="I18" s="37">
        <v>0.93500000000000005</v>
      </c>
      <c r="J18" s="35">
        <f t="shared" si="2"/>
        <v>-270.66000000000003</v>
      </c>
      <c r="K18" s="39">
        <v>5.6000000000000001E-2</v>
      </c>
      <c r="L18" s="38">
        <f t="shared" si="4"/>
        <v>-16.210474896000001</v>
      </c>
    </row>
    <row r="19" spans="2:13" s="51" customFormat="1" ht="18" customHeight="1" x14ac:dyDescent="0.25">
      <c r="B19" s="27"/>
      <c r="C19" s="58"/>
      <c r="D19" s="59"/>
      <c r="E19" s="59"/>
      <c r="I19" s="28"/>
      <c r="J19" s="59">
        <f>SUM(J5:J18)</f>
        <v>11274.85</v>
      </c>
      <c r="L19" s="59">
        <f>SUM(L5:L18)</f>
        <v>697.09792138799992</v>
      </c>
      <c r="M19" s="51" t="s">
        <v>49</v>
      </c>
    </row>
    <row r="21" spans="2:13" x14ac:dyDescent="0.2">
      <c r="L21" s="52"/>
    </row>
    <row r="22" spans="2:13" x14ac:dyDescent="0.2">
      <c r="B22" s="66" t="s">
        <v>49</v>
      </c>
      <c r="C22" s="26" t="s">
        <v>50</v>
      </c>
    </row>
  </sheetData>
  <mergeCells count="1">
    <mergeCell ref="A10:A15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3"/>
  <sheetViews>
    <sheetView zoomScale="110" zoomScaleNormal="110" workbookViewId="0">
      <pane ySplit="1" topLeftCell="A2" activePane="bottomLeft" state="frozen"/>
      <selection pane="bottomLeft" activeCell="E3" sqref="E3:O3"/>
    </sheetView>
  </sheetViews>
  <sheetFormatPr defaultRowHeight="15" x14ac:dyDescent="0.25"/>
  <cols>
    <col min="1" max="1" width="17.140625" style="2" bestFit="1" customWidth="1"/>
    <col min="2" max="2" width="28.42578125" style="20" bestFit="1" customWidth="1"/>
    <col min="3" max="4" width="11.5703125" style="2" bestFit="1" customWidth="1"/>
    <col min="5" max="6" width="11.5703125" style="3" bestFit="1" customWidth="1"/>
    <col min="7" max="15" width="11.5703125" style="1" bestFit="1" customWidth="1"/>
    <col min="16" max="16384" width="9.140625" style="1"/>
  </cols>
  <sheetData>
    <row r="1" spans="1:15" s="7" customFormat="1" ht="13.5" thickBot="1" x14ac:dyDescent="0.25">
      <c r="A1" s="6" t="s">
        <v>9</v>
      </c>
      <c r="B1" s="19" t="s">
        <v>10</v>
      </c>
      <c r="C1" s="23" t="s">
        <v>11</v>
      </c>
      <c r="D1" s="24" t="s">
        <v>12</v>
      </c>
      <c r="E1" s="24" t="s">
        <v>13</v>
      </c>
      <c r="F1" s="24" t="s">
        <v>14</v>
      </c>
      <c r="G1" s="24" t="s">
        <v>15</v>
      </c>
      <c r="H1" s="24" t="s">
        <v>16</v>
      </c>
      <c r="I1" s="24" t="s">
        <v>17</v>
      </c>
      <c r="J1" s="24" t="s">
        <v>18</v>
      </c>
      <c r="K1" s="24" t="s">
        <v>19</v>
      </c>
      <c r="L1" s="24" t="s">
        <v>20</v>
      </c>
      <c r="M1" s="24" t="s">
        <v>21</v>
      </c>
      <c r="N1" s="25" t="s">
        <v>22</v>
      </c>
      <c r="O1" s="29" t="s">
        <v>42</v>
      </c>
    </row>
    <row r="2" spans="1:15" x14ac:dyDescent="0.25">
      <c r="A2" s="15" t="s">
        <v>7</v>
      </c>
      <c r="B2" s="22" t="s">
        <v>8</v>
      </c>
      <c r="C2" s="17">
        <v>204995.72</v>
      </c>
      <c r="D2" s="16">
        <v>204995.72</v>
      </c>
      <c r="E2" s="16">
        <v>204995.72</v>
      </c>
      <c r="F2" s="16">
        <v>204995.72</v>
      </c>
      <c r="G2" s="16">
        <v>204995.72</v>
      </c>
      <c r="H2" s="16">
        <v>204995.72</v>
      </c>
      <c r="I2" s="16">
        <v>204995.72</v>
      </c>
      <c r="J2" s="16">
        <v>204995.72</v>
      </c>
      <c r="K2" s="16">
        <v>204995.72</v>
      </c>
      <c r="L2" s="16">
        <v>204995.72</v>
      </c>
      <c r="M2" s="16">
        <v>204995.72</v>
      </c>
      <c r="N2" s="18">
        <v>204995.72</v>
      </c>
      <c r="O2" s="18">
        <v>253708.59</v>
      </c>
    </row>
    <row r="3" spans="1:15" x14ac:dyDescent="0.25">
      <c r="A3" s="15" t="s">
        <v>3</v>
      </c>
      <c r="B3" s="22" t="s">
        <v>4</v>
      </c>
      <c r="C3" s="17">
        <v>0</v>
      </c>
      <c r="D3" s="16">
        <v>0</v>
      </c>
      <c r="E3" s="16">
        <v>0</v>
      </c>
      <c r="F3" s="16">
        <v>0</v>
      </c>
      <c r="G3" s="16">
        <v>0</v>
      </c>
      <c r="H3" s="16">
        <v>117838.38</v>
      </c>
      <c r="I3" s="16">
        <v>220149.73</v>
      </c>
      <c r="J3" s="16">
        <v>156861.6</v>
      </c>
      <c r="K3" s="16">
        <v>249876.80000000002</v>
      </c>
      <c r="L3" s="16">
        <v>74496.38</v>
      </c>
      <c r="M3" s="16">
        <v>56853.85</v>
      </c>
      <c r="N3" s="18">
        <v>0</v>
      </c>
      <c r="O3" s="18">
        <v>0</v>
      </c>
    </row>
    <row r="4" spans="1:15" x14ac:dyDescent="0.25">
      <c r="A4" s="15" t="s">
        <v>5</v>
      </c>
      <c r="B4" s="22" t="s">
        <v>6</v>
      </c>
      <c r="C4" s="17">
        <v>495955.53</v>
      </c>
      <c r="D4" s="16">
        <v>337696.11</v>
      </c>
      <c r="E4" s="16">
        <v>512024.63</v>
      </c>
      <c r="F4" s="16">
        <v>512024.63</v>
      </c>
      <c r="G4" s="16">
        <v>512024.63</v>
      </c>
      <c r="H4" s="16">
        <v>342179.63</v>
      </c>
      <c r="I4" s="16">
        <v>174328.52</v>
      </c>
      <c r="J4" s="16">
        <v>375940.31</v>
      </c>
      <c r="K4" s="16">
        <v>201611.79</v>
      </c>
      <c r="L4" s="16">
        <v>0</v>
      </c>
      <c r="M4" s="16">
        <v>209849.49</v>
      </c>
      <c r="N4" s="18">
        <v>209849.49</v>
      </c>
      <c r="O4" s="18">
        <v>209849.49</v>
      </c>
    </row>
    <row r="5" spans="1:15" x14ac:dyDescent="0.25">
      <c r="F5" s="4"/>
      <c r="G5" s="3"/>
      <c r="H5" s="8"/>
      <c r="I5" s="10"/>
      <c r="J5" s="11"/>
      <c r="K5" s="11"/>
      <c r="M5" s="11"/>
      <c r="N5" s="9"/>
      <c r="O5" s="9"/>
    </row>
    <row r="6" spans="1:15" x14ac:dyDescent="0.25">
      <c r="F6" s="4"/>
      <c r="G6" s="3"/>
      <c r="H6" s="8"/>
      <c r="I6" s="10"/>
      <c r="J6" s="11"/>
      <c r="K6" s="11"/>
      <c r="M6" s="11"/>
      <c r="N6" s="9"/>
      <c r="O6" s="9"/>
    </row>
    <row r="7" spans="1:15" x14ac:dyDescent="0.25">
      <c r="F7" s="4"/>
      <c r="G7" s="3"/>
      <c r="H7" s="8"/>
      <c r="I7" s="10"/>
      <c r="J7" s="11"/>
      <c r="K7" s="11"/>
      <c r="M7" s="11"/>
      <c r="N7" s="9"/>
      <c r="O7" s="9"/>
    </row>
    <row r="8" spans="1:15" x14ac:dyDescent="0.25">
      <c r="F8" s="4"/>
      <c r="G8" s="3"/>
      <c r="H8" s="8"/>
      <c r="I8" s="10"/>
      <c r="J8" s="11"/>
      <c r="N8" s="9"/>
      <c r="O8" s="9"/>
    </row>
    <row r="9" spans="1:15" x14ac:dyDescent="0.25">
      <c r="F9" s="4"/>
      <c r="G9" s="3"/>
      <c r="H9" s="8"/>
      <c r="I9" s="10"/>
      <c r="J9" s="11"/>
      <c r="N9" s="9"/>
      <c r="O9" s="9"/>
    </row>
    <row r="10" spans="1:15" x14ac:dyDescent="0.25">
      <c r="F10" s="4"/>
      <c r="G10" s="3"/>
      <c r="H10" s="8"/>
      <c r="I10" s="10"/>
      <c r="J10" s="11"/>
      <c r="N10" s="9"/>
      <c r="O10" s="9"/>
    </row>
    <row r="11" spans="1:15" x14ac:dyDescent="0.25">
      <c r="F11" s="4"/>
      <c r="G11" s="3"/>
      <c r="H11" s="8"/>
      <c r="I11" s="10"/>
      <c r="J11" s="11"/>
      <c r="N11" s="9"/>
      <c r="O11" s="9"/>
    </row>
    <row r="12" spans="1:15" x14ac:dyDescent="0.25">
      <c r="F12" s="4"/>
      <c r="G12" s="3"/>
      <c r="H12" s="8"/>
      <c r="I12" s="10"/>
      <c r="J12" s="11"/>
      <c r="N12" s="9"/>
      <c r="O12" s="9"/>
    </row>
    <row r="13" spans="1:15" ht="13.9" customHeight="1" x14ac:dyDescent="0.25">
      <c r="F13" s="4"/>
      <c r="G13" s="3"/>
      <c r="H13" s="8"/>
      <c r="I13" s="10"/>
      <c r="J13" s="11"/>
      <c r="K13" s="11"/>
      <c r="M13" s="11"/>
      <c r="N13" s="9"/>
      <c r="O13" s="9"/>
    </row>
    <row r="14" spans="1:15" ht="13.9" customHeight="1" x14ac:dyDescent="0.25">
      <c r="F14" s="4"/>
      <c r="G14" s="3"/>
      <c r="H14" s="8"/>
      <c r="I14" s="10"/>
      <c r="J14" s="11"/>
      <c r="K14" s="11"/>
      <c r="M14" s="11"/>
      <c r="N14" s="9"/>
      <c r="O14" s="9"/>
    </row>
    <row r="15" spans="1:15" ht="13.9" customHeight="1" x14ac:dyDescent="0.25">
      <c r="F15" s="4"/>
      <c r="G15" s="3"/>
      <c r="H15" s="8"/>
      <c r="I15" s="10"/>
      <c r="J15" s="11"/>
      <c r="K15" s="11"/>
      <c r="M15" s="11"/>
      <c r="N15" s="9"/>
      <c r="O15" s="9"/>
    </row>
    <row r="16" spans="1:15" ht="13.9" customHeight="1" x14ac:dyDescent="0.25">
      <c r="F16" s="4"/>
      <c r="G16" s="3"/>
      <c r="H16" s="8"/>
      <c r="I16" s="10"/>
      <c r="J16" s="11"/>
      <c r="K16" s="11"/>
      <c r="M16" s="11"/>
      <c r="N16" s="9"/>
      <c r="O16" s="9"/>
    </row>
    <row r="17" spans="1:15" ht="13.9" customHeight="1" x14ac:dyDescent="0.25">
      <c r="F17" s="4"/>
      <c r="G17" s="3"/>
      <c r="H17" s="8"/>
      <c r="I17" s="10"/>
      <c r="J17" s="11"/>
      <c r="K17" s="11"/>
      <c r="M17" s="11"/>
      <c r="N17" s="9"/>
      <c r="O17" s="9"/>
    </row>
    <row r="18" spans="1:15" ht="13.9" customHeight="1" x14ac:dyDescent="0.25">
      <c r="F18" s="4"/>
      <c r="G18" s="3"/>
      <c r="H18" s="8"/>
      <c r="I18" s="10"/>
      <c r="J18" s="11"/>
      <c r="K18" s="11"/>
      <c r="M18" s="11"/>
      <c r="N18" s="9"/>
      <c r="O18" s="9"/>
    </row>
    <row r="19" spans="1:15" ht="13.9" customHeight="1" x14ac:dyDescent="0.25">
      <c r="F19" s="4"/>
      <c r="G19" s="3"/>
      <c r="H19" s="8"/>
      <c r="I19" s="10"/>
      <c r="J19" s="11"/>
      <c r="K19" s="11"/>
      <c r="M19" s="11"/>
      <c r="N19" s="9"/>
      <c r="O19" s="9"/>
    </row>
    <row r="20" spans="1:15" ht="13.9" customHeight="1" x14ac:dyDescent="0.25">
      <c r="F20" s="4"/>
      <c r="G20" s="3"/>
      <c r="H20" s="8"/>
      <c r="I20" s="10"/>
      <c r="J20" s="11"/>
      <c r="K20" s="11"/>
      <c r="M20" s="11"/>
      <c r="N20" s="9"/>
      <c r="O20" s="9"/>
    </row>
    <row r="21" spans="1:15" ht="25.15" customHeight="1" x14ac:dyDescent="0.25">
      <c r="F21" s="4"/>
      <c r="G21" s="3"/>
      <c r="H21" s="8"/>
      <c r="I21" s="10"/>
      <c r="J21" s="11"/>
      <c r="K21" s="11"/>
      <c r="M21" s="11"/>
      <c r="N21" s="9"/>
      <c r="O21" s="9"/>
    </row>
    <row r="22" spans="1:15" x14ac:dyDescent="0.25">
      <c r="I22" s="9"/>
    </row>
    <row r="23" spans="1:15" s="14" customFormat="1" x14ac:dyDescent="0.25">
      <c r="A23" s="12"/>
      <c r="B23" s="21"/>
      <c r="C23" s="12"/>
      <c r="D23" s="12"/>
      <c r="E23" s="13"/>
      <c r="F23" s="5"/>
      <c r="J23" s="5"/>
      <c r="K23" s="5"/>
      <c r="M23" s="5"/>
    </row>
  </sheetData>
  <pageMargins left="0.8" right="0.8" top="1" bottom="1" header="0.5" footer="0.5"/>
  <pageSetup firstPageNumber="42949672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c5f8eb12-5b27-439d-aaa6-3402af626fa3" value=""/>
  <element uid="c64218ab-b8d1-40b6-a478-cb8be1e10ecc" value=""/>
</sisl>
</file>

<file path=customXml/itemProps1.xml><?xml version="1.0" encoding="utf-8"?>
<ds:datastoreItem xmlns:ds="http://schemas.openxmlformats.org/officeDocument/2006/customXml" ds:itemID="{302F95B3-4925-4576-821C-5643B7D5CB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ES-OSS Allocation</vt:lpstr>
      <vt:lpstr>Accts by Month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>AEP Public</cp:keywords>
  <cp:lastModifiedBy>s290792</cp:lastModifiedBy>
  <cp:lastPrinted>2019-03-22T16:33:52Z</cp:lastPrinted>
  <dcterms:created xsi:type="dcterms:W3CDTF">2016-09-13T12:26:15Z</dcterms:created>
  <dcterms:modified xsi:type="dcterms:W3CDTF">2019-04-25T18:20:24Z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1fd575de-eb88-450a-9b2f-a415bbc9f8c4</vt:lpwstr>
  </property>
  <property fmtid="{D5CDD505-2E9C-101B-9397-08002B2CF9AE}" pid="3" name="bjSaver">
    <vt:lpwstr>Yzo6iu4RCOp5VcJWjy40zzIEO7NbA0wx</vt:lpwstr>
  </property>
  <property fmtid="{D5CDD505-2E9C-101B-9397-08002B2CF9AE}" pid="4" name="bjDocumentSecurityLabel">
    <vt:lpwstr>AEP 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uid="c5f8eb12-5b27-439d-aaa6-3402af626fa3"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