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ellen.wimberly\Desktop\"/>
    </mc:Choice>
  </mc:AlternateContent>
  <xr:revisionPtr revIDLastSave="0" documentId="8_{519B0F9B-80D9-4D25-AEE4-FC4EA08E1C1C}" xr6:coauthVersionLast="36" xr6:coauthVersionMax="36" xr10:uidLastSave="{00000000-0000-0000-0000-000000000000}"/>
  <bookViews>
    <workbookView xWindow="120" yWindow="630" windowWidth="17235" windowHeight="6690" xr2:uid="{00000000-000D-0000-FFFF-FFFF00000000}"/>
  </bookViews>
  <sheets>
    <sheet name="Test Results" sheetId="8" r:id="rId1"/>
    <sheet name="Maximum" sheetId="7" r:id="rId2"/>
    <sheet name="Intermediate" sheetId="4" r:id="rId3"/>
    <sheet name="Minimum" sheetId="14" r:id="rId4"/>
  </sheet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4" l="1"/>
  <c r="D5" i="14"/>
  <c r="D19" i="4"/>
  <c r="D21" i="4" s="1"/>
  <c r="D6" i="4"/>
  <c r="D5" i="4"/>
  <c r="D7" i="4" s="1"/>
  <c r="D6" i="7"/>
  <c r="D5" i="7"/>
  <c r="D11" i="4" l="1"/>
  <c r="D8" i="4"/>
  <c r="D9" i="4" s="1"/>
  <c r="D10" i="4" s="1"/>
  <c r="D14" i="4" s="1"/>
  <c r="D15" i="4" l="1"/>
  <c r="D11" i="14"/>
  <c r="D17" i="14"/>
  <c r="D7" i="14" l="1"/>
  <c r="D8" i="14" s="1"/>
  <c r="D9" i="14" s="1"/>
  <c r="D10" i="14" s="1"/>
  <c r="D13" i="14" s="1"/>
  <c r="D19" i="7" l="1"/>
  <c r="D21" i="7" s="1"/>
  <c r="D11" i="7"/>
  <c r="D7" i="7" l="1"/>
  <c r="D8" i="7" s="1"/>
  <c r="D9" i="7" s="1"/>
  <c r="D10" i="7" s="1"/>
  <c r="D15" i="7" s="1"/>
  <c r="D14" i="7" l="1"/>
</calcChain>
</file>

<file path=xl/sharedStrings.xml><?xml version="1.0" encoding="utf-8"?>
<sst xmlns="http://schemas.openxmlformats.org/spreadsheetml/2006/main" count="63" uniqueCount="30">
  <si>
    <t>Sample Size: n</t>
  </si>
  <si>
    <t>Sum of Measurements</t>
  </si>
  <si>
    <t>Sum of Squared Measurements</t>
  </si>
  <si>
    <t>Correction Factor (CF)</t>
  </si>
  <si>
    <t>Corrected Sum of Squares (SS)</t>
  </si>
  <si>
    <t>Variance (V)</t>
  </si>
  <si>
    <t>Estimate of Lot Standard Deviation</t>
  </si>
  <si>
    <t>Sample Mean</t>
  </si>
  <si>
    <t>Upper Specification Limit</t>
  </si>
  <si>
    <t>Lower Specification Limit</t>
  </si>
  <si>
    <t>Total Est. Percent NcF in Lot (p)</t>
  </si>
  <si>
    <t>Max. Allowable Percent NcF (M)</t>
  </si>
  <si>
    <t>Acceptability Criterion (to accept, P&lt;M)</t>
  </si>
  <si>
    <t>ANSI Standard Table B-5 used to derive values below</t>
  </si>
  <si>
    <t>Intermediate</t>
  </si>
  <si>
    <t>Maximum</t>
  </si>
  <si>
    <t>ANSI Standard for Maximum Flow</t>
  </si>
  <si>
    <t>Minimum</t>
  </si>
  <si>
    <t>Quality Index: QU (upper)</t>
  </si>
  <si>
    <t>Quality Index: QL (lower)</t>
  </si>
  <si>
    <t>Est. of Lot Percent NcF above Upper</t>
  </si>
  <si>
    <t>Est. of Lot Percent NcF below Lower</t>
  </si>
  <si>
    <t>Serial No.</t>
  </si>
  <si>
    <t>Est. of Lot Percent NcF</t>
  </si>
  <si>
    <t>ANSI Standard for Minimum Flow</t>
  </si>
  <si>
    <t>Total Water Flow</t>
  </si>
  <si>
    <t>Testing Date</t>
  </si>
  <si>
    <t>ANSI Standard for Intermediate Flow</t>
  </si>
  <si>
    <t>Test Results</t>
  </si>
  <si>
    <t>Test Results of 2008 Sample Meters - Year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</si>
</sst>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0.0"/>
    <numFmt numFmtId="166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164" fontId="0" fillId="0" borderId="7" xfId="0" applyNumberFormat="1" applyBorder="1"/>
    <xf numFmtId="0" fontId="1" fillId="0" borderId="7" xfId="0" applyFont="1" applyBorder="1"/>
    <xf numFmtId="0" fontId="0" fillId="0" borderId="0" xfId="0" applyFont="1" applyFill="1" applyBorder="1"/>
    <xf numFmtId="0" fontId="1" fillId="0" borderId="0" xfId="0" applyFont="1" applyFill="1" applyBorder="1"/>
    <xf numFmtId="166" fontId="0" fillId="0" borderId="0" xfId="0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5" fontId="0" fillId="0" borderId="7" xfId="0" applyNumberFormat="1" applyBorder="1"/>
    <xf numFmtId="2" fontId="0" fillId="0" borderId="7" xfId="0" applyNumberFormat="1" applyFont="1" applyFill="1" applyBorder="1"/>
    <xf numFmtId="165" fontId="0" fillId="0" borderId="0" xfId="0" applyNumberFormat="1" applyFont="1" applyFill="1" applyBorder="1"/>
    <xf numFmtId="2" fontId="0" fillId="0" borderId="0" xfId="0" applyNumberFormat="1" applyFont="1" applyFill="1" applyBorder="1"/>
    <xf numFmtId="2" fontId="1" fillId="0" borderId="0" xfId="0" applyNumberFormat="1" applyFont="1" applyFill="1" applyBorder="1"/>
    <xf numFmtId="14" fontId="0" fillId="0" borderId="0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center"/>
    </xf>
    <xf numFmtId="1" fontId="0" fillId="0" borderId="7" xfId="1" applyNumberFormat="1" applyFont="1" applyFill="1" applyBorder="1"/>
    <xf numFmtId="166" fontId="0" fillId="0" borderId="7" xfId="0" applyNumberFormat="1" applyFont="1" applyFill="1" applyBorder="1" applyAlignment="1">
      <alignment horizontal="right"/>
    </xf>
    <xf numFmtId="14" fontId="0" fillId="0" borderId="7" xfId="0" applyNumberFormat="1" applyFont="1" applyFill="1" applyBorder="1" applyAlignment="1">
      <alignment horizontal="right"/>
    </xf>
    <xf numFmtId="166" fontId="0" fillId="0" borderId="7" xfId="0" applyNumberFormat="1" applyFont="1" applyFill="1" applyBorder="1"/>
    <xf numFmtId="1" fontId="0" fillId="0" borderId="7" xfId="0" applyNumberFormat="1" applyFill="1" applyBorder="1"/>
    <xf numFmtId="0" fontId="3" fillId="0" borderId="7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1" fillId="0" borderId="2" xfId="0" applyFont="1" applyFill="1" applyBorder="1"/>
    <xf numFmtId="2" fontId="1" fillId="0" borderId="2" xfId="0" applyNumberFormat="1" applyFont="1" applyFill="1" applyBorder="1"/>
    <xf numFmtId="2" fontId="0" fillId="0" borderId="2" xfId="0" applyNumberFormat="1" applyFont="1" applyFill="1" applyBorder="1"/>
    <xf numFmtId="166" fontId="0" fillId="0" borderId="2" xfId="0" applyNumberFormat="1" applyFont="1" applyFill="1" applyBorder="1"/>
    <xf numFmtId="14" fontId="0" fillId="0" borderId="2" xfId="0" applyNumberFormat="1" applyFont="1" applyFill="1" applyBorder="1" applyAlignment="1">
      <alignment horizontal="right"/>
    </xf>
    <xf numFmtId="0" fontId="0" fillId="0" borderId="3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4" xfId="0" applyFont="1" applyFill="1" applyBorder="1"/>
    <xf numFmtId="0" fontId="1" fillId="0" borderId="5" xfId="0" applyFont="1" applyFill="1" applyBorder="1"/>
    <xf numFmtId="2" fontId="1" fillId="0" borderId="5" xfId="0" applyNumberFormat="1" applyFont="1" applyFill="1" applyBorder="1"/>
    <xf numFmtId="2" fontId="0" fillId="0" borderId="5" xfId="0" applyNumberFormat="1" applyFont="1" applyFill="1" applyBorder="1"/>
    <xf numFmtId="166" fontId="0" fillId="0" borderId="5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0" fontId="0" fillId="0" borderId="6" xfId="0" applyFont="1" applyFill="1" applyBorder="1"/>
    <xf numFmtId="2" fontId="0" fillId="0" borderId="7" xfId="0" applyNumberForma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3" borderId="7" xfId="1" applyNumberFormat="1" applyFont="1" applyFill="1" applyBorder="1"/>
    <xf numFmtId="1" fontId="0" fillId="3" borderId="7" xfId="0" applyNumberFormat="1" applyFill="1" applyBorder="1"/>
    <xf numFmtId="0" fontId="3" fillId="3" borderId="7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6" workbookViewId="0">
      <selection activeCell="B37" sqref="B37"/>
    </sheetView>
  </sheetViews>
  <sheetFormatPr defaultColWidth="9.140625" defaultRowHeight="15" x14ac:dyDescent="0.25"/>
  <cols>
    <col min="1" max="1" width="2.7109375" style="13" customWidth="1"/>
    <col min="2" max="2" width="11.5703125" style="14" bestFit="1" customWidth="1"/>
    <col min="3" max="3" width="10" style="21" customWidth="1"/>
    <col min="4" max="4" width="12.42578125" style="20" customWidth="1"/>
    <col min="5" max="5" width="10.28515625" style="20" customWidth="1"/>
    <col min="6" max="6" width="19.5703125" style="15" customWidth="1"/>
    <col min="7" max="7" width="17.42578125" style="22" customWidth="1"/>
    <col min="8" max="8" width="3.42578125" style="13" customWidth="1"/>
    <col min="9" max="16384" width="9.140625" style="13"/>
  </cols>
  <sheetData>
    <row r="1" spans="1:8" x14ac:dyDescent="0.25">
      <c r="A1" s="30"/>
      <c r="B1" s="31"/>
      <c r="C1" s="32"/>
      <c r="D1" s="33"/>
      <c r="E1" s="33"/>
      <c r="F1" s="34"/>
      <c r="G1" s="35"/>
      <c r="H1" s="36"/>
    </row>
    <row r="2" spans="1:8" x14ac:dyDescent="0.25">
      <c r="A2" s="37"/>
      <c r="B2" s="48" t="s">
        <v>29</v>
      </c>
      <c r="C2" s="48"/>
      <c r="D2" s="48"/>
      <c r="E2" s="48"/>
      <c r="F2" s="48"/>
      <c r="G2" s="48"/>
      <c r="H2" s="38"/>
    </row>
    <row r="3" spans="1:8" x14ac:dyDescent="0.25">
      <c r="A3" s="37"/>
      <c r="H3" s="38"/>
    </row>
    <row r="4" spans="1:8" x14ac:dyDescent="0.25">
      <c r="A4" s="37"/>
      <c r="B4" s="47" t="s">
        <v>22</v>
      </c>
      <c r="C4" s="21" t="s">
        <v>15</v>
      </c>
      <c r="D4" s="21" t="s">
        <v>14</v>
      </c>
      <c r="E4" s="21" t="s">
        <v>17</v>
      </c>
      <c r="F4" s="16" t="s">
        <v>25</v>
      </c>
      <c r="G4" s="23" t="s">
        <v>26</v>
      </c>
      <c r="H4" s="38"/>
    </row>
    <row r="5" spans="1:8" x14ac:dyDescent="0.25">
      <c r="A5" s="37"/>
      <c r="B5" s="24">
        <v>235123516</v>
      </c>
      <c r="C5" s="18">
        <v>99.3</v>
      </c>
      <c r="D5" s="18">
        <v>101</v>
      </c>
      <c r="E5" s="18">
        <v>98</v>
      </c>
      <c r="F5" s="25">
        <v>34858.1</v>
      </c>
      <c r="G5" s="26">
        <v>44533</v>
      </c>
      <c r="H5" s="38"/>
    </row>
    <row r="6" spans="1:8" x14ac:dyDescent="0.25">
      <c r="A6" s="37"/>
      <c r="B6" s="53">
        <v>234986564</v>
      </c>
      <c r="C6" s="18">
        <v>98.6</v>
      </c>
      <c r="D6" s="18">
        <v>101</v>
      </c>
      <c r="E6" s="18">
        <v>98</v>
      </c>
      <c r="F6" s="27">
        <v>2322475.5499999998</v>
      </c>
      <c r="G6" s="26">
        <v>44531</v>
      </c>
      <c r="H6" s="38"/>
    </row>
    <row r="7" spans="1:8" x14ac:dyDescent="0.25">
      <c r="A7" s="37"/>
      <c r="B7" s="24">
        <v>235123346</v>
      </c>
      <c r="C7" s="18">
        <v>99.4</v>
      </c>
      <c r="D7" s="18">
        <v>101</v>
      </c>
      <c r="E7" s="18">
        <v>99</v>
      </c>
      <c r="F7" s="27">
        <v>624991.69999999995</v>
      </c>
      <c r="G7" s="26">
        <v>44533</v>
      </c>
      <c r="H7" s="38"/>
    </row>
    <row r="8" spans="1:8" x14ac:dyDescent="0.25">
      <c r="A8" s="37"/>
      <c r="B8" s="24">
        <v>235123423</v>
      </c>
      <c r="C8" s="18">
        <v>99.4</v>
      </c>
      <c r="D8" s="18">
        <v>100</v>
      </c>
      <c r="E8" s="18">
        <v>99</v>
      </c>
      <c r="F8" s="25">
        <v>287523.40000000002</v>
      </c>
      <c r="G8" s="26">
        <v>44533</v>
      </c>
      <c r="H8" s="38"/>
    </row>
    <row r="9" spans="1:8" x14ac:dyDescent="0.25">
      <c r="A9" s="37"/>
      <c r="B9" s="28">
        <v>234824550</v>
      </c>
      <c r="C9" s="18">
        <v>99.1</v>
      </c>
      <c r="D9" s="18">
        <v>100</v>
      </c>
      <c r="E9" s="18">
        <v>98</v>
      </c>
      <c r="F9" s="27">
        <v>498689</v>
      </c>
      <c r="G9" s="26">
        <v>44533</v>
      </c>
      <c r="H9" s="38"/>
    </row>
    <row r="10" spans="1:8" x14ac:dyDescent="0.25">
      <c r="A10" s="37"/>
      <c r="B10" s="54">
        <v>234986519</v>
      </c>
      <c r="C10" s="18">
        <v>98.8</v>
      </c>
      <c r="D10" s="18">
        <v>101</v>
      </c>
      <c r="E10" s="18">
        <v>99</v>
      </c>
      <c r="F10" s="27">
        <v>744001.9</v>
      </c>
      <c r="G10" s="26">
        <v>44531</v>
      </c>
      <c r="H10" s="38"/>
    </row>
    <row r="11" spans="1:8" x14ac:dyDescent="0.25">
      <c r="A11" s="37"/>
      <c r="B11" s="28">
        <v>234986482</v>
      </c>
      <c r="C11" s="18">
        <v>99.6</v>
      </c>
      <c r="D11" s="18">
        <v>101</v>
      </c>
      <c r="E11" s="18">
        <v>100</v>
      </c>
      <c r="F11" s="27">
        <v>374674.2</v>
      </c>
      <c r="G11" s="26">
        <v>44531</v>
      </c>
      <c r="H11" s="38"/>
    </row>
    <row r="12" spans="1:8" x14ac:dyDescent="0.25">
      <c r="A12" s="37"/>
      <c r="B12" s="28">
        <v>234986585</v>
      </c>
      <c r="C12" s="18">
        <v>99.3</v>
      </c>
      <c r="D12" s="18">
        <v>100</v>
      </c>
      <c r="E12" s="18">
        <v>98</v>
      </c>
      <c r="F12" s="27">
        <v>530986.4</v>
      </c>
      <c r="G12" s="26">
        <v>44533</v>
      </c>
      <c r="H12" s="38"/>
    </row>
    <row r="13" spans="1:8" x14ac:dyDescent="0.25">
      <c r="A13" s="37"/>
      <c r="B13" s="28">
        <v>235123666</v>
      </c>
      <c r="C13" s="18">
        <v>99.4</v>
      </c>
      <c r="D13" s="18">
        <v>100</v>
      </c>
      <c r="E13" s="18">
        <v>99</v>
      </c>
      <c r="F13" s="27">
        <v>756381.4</v>
      </c>
      <c r="G13" s="26">
        <v>44533</v>
      </c>
      <c r="H13" s="38"/>
    </row>
    <row r="14" spans="1:8" x14ac:dyDescent="0.25">
      <c r="A14" s="37"/>
      <c r="B14" s="28">
        <v>235123401</v>
      </c>
      <c r="C14" s="18">
        <v>99.3</v>
      </c>
      <c r="D14" s="18">
        <v>101</v>
      </c>
      <c r="E14" s="18">
        <v>99</v>
      </c>
      <c r="F14" s="27">
        <v>584428.80000000005</v>
      </c>
      <c r="G14" s="26">
        <v>44531</v>
      </c>
      <c r="H14" s="38"/>
    </row>
    <row r="15" spans="1:8" x14ac:dyDescent="0.25">
      <c r="A15" s="37"/>
      <c r="B15" s="28">
        <v>235123315</v>
      </c>
      <c r="C15" s="18">
        <v>99.1</v>
      </c>
      <c r="D15" s="18">
        <v>101</v>
      </c>
      <c r="E15" s="18">
        <v>99</v>
      </c>
      <c r="F15" s="27">
        <v>125404.4</v>
      </c>
      <c r="G15" s="26">
        <v>44531</v>
      </c>
      <c r="H15" s="38"/>
    </row>
    <row r="16" spans="1:8" x14ac:dyDescent="0.25">
      <c r="A16" s="37"/>
      <c r="B16" s="54">
        <v>234824517</v>
      </c>
      <c r="C16" s="18">
        <v>99.2</v>
      </c>
      <c r="D16" s="18">
        <v>100</v>
      </c>
      <c r="E16" s="18">
        <v>98</v>
      </c>
      <c r="F16" s="27">
        <v>870950.40000000002</v>
      </c>
      <c r="G16" s="26">
        <v>44531</v>
      </c>
      <c r="H16" s="38"/>
    </row>
    <row r="17" spans="1:8" x14ac:dyDescent="0.25">
      <c r="A17" s="37"/>
      <c r="B17" s="28">
        <v>234986550</v>
      </c>
      <c r="C17" s="18">
        <v>99.4</v>
      </c>
      <c r="D17" s="18">
        <v>101</v>
      </c>
      <c r="E17" s="18">
        <v>100</v>
      </c>
      <c r="F17" s="27">
        <v>615333.5</v>
      </c>
      <c r="G17" s="26">
        <v>44533</v>
      </c>
      <c r="H17" s="38"/>
    </row>
    <row r="18" spans="1:8" x14ac:dyDescent="0.25">
      <c r="A18" s="37"/>
      <c r="B18" s="28">
        <v>234824501</v>
      </c>
      <c r="C18" s="18">
        <v>99.8</v>
      </c>
      <c r="D18" s="18">
        <v>101</v>
      </c>
      <c r="E18" s="18">
        <v>97</v>
      </c>
      <c r="F18" s="27">
        <v>321322.90000000002</v>
      </c>
      <c r="G18" s="26">
        <v>44531</v>
      </c>
      <c r="H18" s="38"/>
    </row>
    <row r="19" spans="1:8" x14ac:dyDescent="0.25">
      <c r="A19" s="37"/>
      <c r="B19" s="28">
        <v>234824704</v>
      </c>
      <c r="C19" s="18">
        <v>98.9</v>
      </c>
      <c r="D19" s="18">
        <v>100</v>
      </c>
      <c r="E19" s="18">
        <v>98</v>
      </c>
      <c r="F19" s="27">
        <v>782051.2</v>
      </c>
      <c r="G19" s="26">
        <v>44531</v>
      </c>
      <c r="H19" s="38"/>
    </row>
    <row r="20" spans="1:8" x14ac:dyDescent="0.25">
      <c r="A20" s="37"/>
      <c r="B20" s="28">
        <v>234986351</v>
      </c>
      <c r="C20" s="18">
        <v>99.5</v>
      </c>
      <c r="D20" s="18">
        <v>101</v>
      </c>
      <c r="E20" s="18">
        <v>100</v>
      </c>
      <c r="F20" s="27">
        <v>101136.6</v>
      </c>
      <c r="G20" s="26">
        <v>44533</v>
      </c>
      <c r="H20" s="38"/>
    </row>
    <row r="21" spans="1:8" x14ac:dyDescent="0.25">
      <c r="A21" s="37"/>
      <c r="B21" s="28">
        <v>235123243</v>
      </c>
      <c r="C21" s="18">
        <v>99.2</v>
      </c>
      <c r="D21" s="18">
        <v>100</v>
      </c>
      <c r="E21" s="18">
        <v>99</v>
      </c>
      <c r="F21" s="27">
        <v>717787.2</v>
      </c>
      <c r="G21" s="26">
        <v>44533</v>
      </c>
      <c r="H21" s="38"/>
    </row>
    <row r="22" spans="1:8" x14ac:dyDescent="0.25">
      <c r="A22" s="37"/>
      <c r="B22" s="28">
        <v>235123128</v>
      </c>
      <c r="C22" s="18">
        <v>99.2</v>
      </c>
      <c r="D22" s="18">
        <v>101</v>
      </c>
      <c r="E22" s="18">
        <v>99</v>
      </c>
      <c r="F22" s="27">
        <v>834511.6</v>
      </c>
      <c r="G22" s="26">
        <v>44533</v>
      </c>
      <c r="H22" s="38"/>
    </row>
    <row r="23" spans="1:8" x14ac:dyDescent="0.25">
      <c r="A23" s="37"/>
      <c r="B23" s="28">
        <v>235123343</v>
      </c>
      <c r="C23" s="18">
        <v>99.4</v>
      </c>
      <c r="D23" s="18">
        <v>101</v>
      </c>
      <c r="E23" s="18">
        <v>98</v>
      </c>
      <c r="F23" s="27">
        <v>361644.4</v>
      </c>
      <c r="G23" s="26">
        <v>44533</v>
      </c>
      <c r="H23" s="38"/>
    </row>
    <row r="24" spans="1:8" x14ac:dyDescent="0.25">
      <c r="A24" s="37"/>
      <c r="B24" s="28">
        <v>234986393</v>
      </c>
      <c r="C24" s="18">
        <v>98.8</v>
      </c>
      <c r="D24" s="18">
        <v>100</v>
      </c>
      <c r="E24" s="18">
        <v>97</v>
      </c>
      <c r="F24" s="27">
        <v>286027.2</v>
      </c>
      <c r="G24" s="26">
        <v>44512</v>
      </c>
      <c r="H24" s="38"/>
    </row>
    <row r="25" spans="1:8" x14ac:dyDescent="0.25">
      <c r="A25" s="37"/>
      <c r="B25" s="28">
        <v>235123297</v>
      </c>
      <c r="C25" s="18">
        <v>99.4</v>
      </c>
      <c r="D25" s="18">
        <v>101</v>
      </c>
      <c r="E25" s="18">
        <v>98</v>
      </c>
      <c r="F25" s="27">
        <v>237850.2</v>
      </c>
      <c r="G25" s="26">
        <v>44512</v>
      </c>
      <c r="H25" s="38"/>
    </row>
    <row r="26" spans="1:8" x14ac:dyDescent="0.25">
      <c r="A26" s="37"/>
      <c r="B26" s="28">
        <v>235123535</v>
      </c>
      <c r="C26" s="18">
        <v>99.6</v>
      </c>
      <c r="D26" s="18">
        <v>101</v>
      </c>
      <c r="E26" s="18">
        <v>100</v>
      </c>
      <c r="F26" s="27">
        <v>392433.85</v>
      </c>
      <c r="G26" s="26">
        <v>44531</v>
      </c>
      <c r="H26" s="38"/>
    </row>
    <row r="27" spans="1:8" x14ac:dyDescent="0.25">
      <c r="A27" s="37"/>
      <c r="B27" s="54">
        <v>234986571</v>
      </c>
      <c r="C27" s="18">
        <v>99.2</v>
      </c>
      <c r="D27" s="18">
        <v>100</v>
      </c>
      <c r="E27" s="18">
        <v>99</v>
      </c>
      <c r="F27" s="27">
        <v>647141.19999999995</v>
      </c>
      <c r="G27" s="26">
        <v>44531</v>
      </c>
      <c r="H27" s="38"/>
    </row>
    <row r="28" spans="1:8" x14ac:dyDescent="0.25">
      <c r="A28" s="37"/>
      <c r="B28" s="28">
        <v>234824746</v>
      </c>
      <c r="C28" s="18">
        <v>98.9</v>
      </c>
      <c r="D28" s="18">
        <v>100</v>
      </c>
      <c r="E28" s="18">
        <v>96</v>
      </c>
      <c r="F28" s="27">
        <v>799360</v>
      </c>
      <c r="G28" s="26">
        <v>44512</v>
      </c>
      <c r="H28" s="38"/>
    </row>
    <row r="29" spans="1:8" x14ac:dyDescent="0.25">
      <c r="A29" s="37"/>
      <c r="B29" s="54">
        <v>234824744</v>
      </c>
      <c r="C29" s="18">
        <v>98.9</v>
      </c>
      <c r="D29" s="18">
        <v>101</v>
      </c>
      <c r="E29" s="18">
        <v>97</v>
      </c>
      <c r="F29" s="27">
        <v>677136.1</v>
      </c>
      <c r="G29" s="26">
        <v>44512</v>
      </c>
      <c r="H29" s="38"/>
    </row>
    <row r="30" spans="1:8" x14ac:dyDescent="0.25">
      <c r="A30" s="37"/>
      <c r="B30" s="28">
        <v>234986454</v>
      </c>
      <c r="C30" s="18">
        <v>99</v>
      </c>
      <c r="D30" s="18">
        <v>101</v>
      </c>
      <c r="E30" s="18">
        <v>98</v>
      </c>
      <c r="F30" s="27">
        <v>667096.80000000005</v>
      </c>
      <c r="G30" s="26">
        <v>44512</v>
      </c>
      <c r="H30" s="38"/>
    </row>
    <row r="31" spans="1:8" x14ac:dyDescent="0.25">
      <c r="A31" s="37"/>
      <c r="B31" s="28">
        <v>234986383</v>
      </c>
      <c r="C31" s="18">
        <v>98.7</v>
      </c>
      <c r="D31" s="18">
        <v>101</v>
      </c>
      <c r="E31" s="18">
        <v>96</v>
      </c>
      <c r="F31" s="27">
        <v>834038</v>
      </c>
      <c r="G31" s="26">
        <v>44512</v>
      </c>
      <c r="H31" s="38"/>
    </row>
    <row r="32" spans="1:8" x14ac:dyDescent="0.25">
      <c r="A32" s="37"/>
      <c r="B32" s="28">
        <v>235123355</v>
      </c>
      <c r="C32" s="18">
        <v>99.6</v>
      </c>
      <c r="D32" s="18">
        <v>100</v>
      </c>
      <c r="E32" s="18">
        <v>100</v>
      </c>
      <c r="F32" s="27">
        <v>183543.9</v>
      </c>
      <c r="G32" s="26">
        <v>44533</v>
      </c>
      <c r="H32" s="38"/>
    </row>
    <row r="33" spans="1:8" x14ac:dyDescent="0.25">
      <c r="A33" s="37"/>
      <c r="B33" s="28">
        <v>234824680</v>
      </c>
      <c r="C33" s="18">
        <v>99</v>
      </c>
      <c r="D33" s="18">
        <v>100</v>
      </c>
      <c r="E33" s="18">
        <v>97</v>
      </c>
      <c r="F33" s="27">
        <v>225991.4</v>
      </c>
      <c r="G33" s="26">
        <v>44512</v>
      </c>
      <c r="H33" s="38"/>
    </row>
    <row r="34" spans="1:8" x14ac:dyDescent="0.25">
      <c r="A34" s="37"/>
      <c r="B34" s="28">
        <v>235123628</v>
      </c>
      <c r="C34" s="18">
        <v>99.1</v>
      </c>
      <c r="D34" s="18">
        <v>100</v>
      </c>
      <c r="E34" s="18">
        <v>97</v>
      </c>
      <c r="F34" s="27">
        <v>8567285.4000000004</v>
      </c>
      <c r="G34" s="26">
        <v>44531</v>
      </c>
      <c r="H34" s="38"/>
    </row>
    <row r="35" spans="1:8" x14ac:dyDescent="0.25">
      <c r="A35" s="37"/>
      <c r="B35" s="28">
        <v>234986587</v>
      </c>
      <c r="C35" s="18">
        <v>99.6</v>
      </c>
      <c r="D35" s="18">
        <v>101</v>
      </c>
      <c r="E35" s="18">
        <v>98</v>
      </c>
      <c r="F35" s="27">
        <v>414569.4</v>
      </c>
      <c r="G35" s="26">
        <v>44512</v>
      </c>
      <c r="H35" s="38"/>
    </row>
    <row r="36" spans="1:8" x14ac:dyDescent="0.25">
      <c r="A36" s="37"/>
      <c r="B36" s="29">
        <v>234824582</v>
      </c>
      <c r="C36" s="18">
        <v>99.6</v>
      </c>
      <c r="D36" s="18">
        <v>100</v>
      </c>
      <c r="E36" s="18">
        <v>97</v>
      </c>
      <c r="F36" s="27">
        <v>817752.8</v>
      </c>
      <c r="G36" s="26">
        <v>44531</v>
      </c>
      <c r="H36" s="38"/>
    </row>
    <row r="37" spans="1:8" x14ac:dyDescent="0.25">
      <c r="A37" s="37"/>
      <c r="B37" s="55">
        <v>234824597</v>
      </c>
      <c r="C37" s="18">
        <v>98.7</v>
      </c>
      <c r="D37" s="18">
        <v>100</v>
      </c>
      <c r="E37" s="18">
        <v>98</v>
      </c>
      <c r="F37" s="27">
        <v>193716.2</v>
      </c>
      <c r="G37" s="26">
        <v>44531</v>
      </c>
      <c r="H37" s="38"/>
    </row>
    <row r="38" spans="1:8" x14ac:dyDescent="0.25">
      <c r="A38" s="37"/>
      <c r="B38" s="29">
        <v>234824752</v>
      </c>
      <c r="C38" s="18">
        <v>98.6</v>
      </c>
      <c r="D38" s="18">
        <v>100</v>
      </c>
      <c r="E38" s="18">
        <v>97</v>
      </c>
      <c r="F38" s="27">
        <v>309275.65000000002</v>
      </c>
      <c r="G38" s="26">
        <v>44531</v>
      </c>
      <c r="H38" s="38"/>
    </row>
    <row r="39" spans="1:8" x14ac:dyDescent="0.25">
      <c r="A39" s="37"/>
      <c r="B39" s="55">
        <v>234986418</v>
      </c>
      <c r="C39" s="18">
        <v>98.7</v>
      </c>
      <c r="D39" s="18">
        <v>100</v>
      </c>
      <c r="E39" s="18">
        <v>97</v>
      </c>
      <c r="F39" s="27">
        <v>1197630</v>
      </c>
      <c r="G39" s="26">
        <v>44531</v>
      </c>
      <c r="H39" s="38"/>
    </row>
    <row r="40" spans="1:8" x14ac:dyDescent="0.25">
      <c r="A40" s="39"/>
      <c r="B40" s="40"/>
      <c r="C40" s="41"/>
      <c r="D40" s="42"/>
      <c r="E40" s="42"/>
      <c r="F40" s="43"/>
      <c r="G40" s="44"/>
      <c r="H40" s="45"/>
    </row>
  </sheetData>
  <mergeCells count="1">
    <mergeCell ref="B2:G2"/>
  </mergeCells>
  <conditionalFormatting sqref="B5:B39">
    <cfRule type="duplicateValues" dxfId="0" priority="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D19" sqref="D19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49" t="s">
        <v>16</v>
      </c>
      <c r="C2" s="49"/>
      <c r="D2" s="49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28</v>
      </c>
    </row>
    <row r="4" spans="1:7" x14ac:dyDescent="0.25">
      <c r="A4" s="7"/>
      <c r="B4" s="10">
        <v>1</v>
      </c>
      <c r="C4" s="10" t="s">
        <v>0</v>
      </c>
      <c r="D4" s="10">
        <v>35</v>
      </c>
      <c r="E4" s="8"/>
      <c r="F4" s="19"/>
      <c r="G4" s="18">
        <v>99.3</v>
      </c>
    </row>
    <row r="5" spans="1:7" x14ac:dyDescent="0.25">
      <c r="A5" s="7"/>
      <c r="B5" s="10">
        <v>2</v>
      </c>
      <c r="C5" s="10" t="s">
        <v>1</v>
      </c>
      <c r="D5" s="17">
        <f>SUM($G$4:$G$38)</f>
        <v>3471.2999999999988</v>
      </c>
      <c r="E5" s="8"/>
      <c r="F5" s="19"/>
      <c r="G5" s="18">
        <v>98.6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+($G$11*$G$11)+($G$12*$G$12)+($G$13*$G$13)+($G$14*$G$14)+($G$15*$G$15)+($G$16*$G$16)+($G$17*$G$17)+($G$18*$G$18)+($G$19*$G$19)+($G$20*$G$20)+($G$21*$G$21)+($G$22*$G$22)+($G$23*$G$23)+($G$24*$G$24)+($G$25*$G$25)+($G$26*$G$26)+($G$27*$G$27)+($G$28*$G$28)+($G$29*$G$29)+($G$30*$G$30)+($G$31*$G$31)+($G$32*$G$32)+($G$33*$G$33)+($G$34*$G$34)+($G$35*$G$35)+($G$36*$G$36)+($G$37*$G$37)+($G$38*$G$38)</f>
        <v>344287.20999999996</v>
      </c>
      <c r="E6" s="8"/>
      <c r="F6" s="19"/>
      <c r="G6" s="18">
        <v>99.4</v>
      </c>
    </row>
    <row r="7" spans="1:7" x14ac:dyDescent="0.25">
      <c r="A7" s="7"/>
      <c r="B7" s="10">
        <v>4</v>
      </c>
      <c r="C7" s="10" t="s">
        <v>3</v>
      </c>
      <c r="D7" s="10">
        <f>(D5*D5)/D4</f>
        <v>344283.53399999975</v>
      </c>
      <c r="E7" s="8"/>
      <c r="F7" s="19"/>
      <c r="G7" s="18">
        <v>99.4</v>
      </c>
    </row>
    <row r="8" spans="1:7" x14ac:dyDescent="0.25">
      <c r="A8" s="7"/>
      <c r="B8" s="10">
        <v>5</v>
      </c>
      <c r="C8" s="10" t="s">
        <v>4</v>
      </c>
      <c r="D8" s="10">
        <f>D6-D7</f>
        <v>3.6760000002104789</v>
      </c>
      <c r="E8" s="8"/>
      <c r="F8" s="19"/>
      <c r="G8" s="18">
        <v>99.1</v>
      </c>
    </row>
    <row r="9" spans="1:7" x14ac:dyDescent="0.25">
      <c r="A9" s="7"/>
      <c r="B9" s="10">
        <v>6</v>
      </c>
      <c r="C9" s="10" t="s">
        <v>5</v>
      </c>
      <c r="D9" s="10">
        <f>D8/(D4-1)</f>
        <v>0.10811764706501409</v>
      </c>
      <c r="E9" s="8"/>
      <c r="F9" s="19"/>
      <c r="G9" s="18">
        <v>98.8</v>
      </c>
    </row>
    <row r="10" spans="1:7" x14ac:dyDescent="0.25">
      <c r="A10" s="7"/>
      <c r="B10" s="10">
        <v>7</v>
      </c>
      <c r="C10" s="10" t="s">
        <v>6</v>
      </c>
      <c r="D10" s="10">
        <f>SQRT(D9)</f>
        <v>0.328812480093159</v>
      </c>
      <c r="E10" s="8"/>
      <c r="F10" s="19"/>
      <c r="G10" s="18">
        <v>99.6</v>
      </c>
    </row>
    <row r="11" spans="1:7" x14ac:dyDescent="0.25">
      <c r="A11" s="7"/>
      <c r="B11" s="10">
        <v>8</v>
      </c>
      <c r="C11" s="10" t="s">
        <v>7</v>
      </c>
      <c r="D11" s="10">
        <f>D5/D4</f>
        <v>99.179999999999964</v>
      </c>
      <c r="E11" s="8"/>
      <c r="F11" s="19"/>
      <c r="G11" s="18">
        <v>99.3</v>
      </c>
    </row>
    <row r="12" spans="1:7" x14ac:dyDescent="0.25">
      <c r="A12" s="7"/>
      <c r="B12" s="10">
        <v>9</v>
      </c>
      <c r="C12" s="10" t="s">
        <v>8</v>
      </c>
      <c r="D12" s="10">
        <v>101.5</v>
      </c>
      <c r="E12" s="8"/>
      <c r="F12" s="19"/>
      <c r="G12" s="18">
        <v>99.4</v>
      </c>
    </row>
    <row r="13" spans="1:7" x14ac:dyDescent="0.25">
      <c r="A13" s="7"/>
      <c r="B13" s="10">
        <v>10</v>
      </c>
      <c r="C13" s="10" t="s">
        <v>9</v>
      </c>
      <c r="D13" s="10">
        <v>98.5</v>
      </c>
      <c r="E13" s="8"/>
      <c r="F13" s="19"/>
      <c r="G13" s="18">
        <v>99.3</v>
      </c>
    </row>
    <row r="14" spans="1:7" x14ac:dyDescent="0.25">
      <c r="A14" s="7"/>
      <c r="B14" s="10">
        <v>11</v>
      </c>
      <c r="C14" s="10" t="s">
        <v>18</v>
      </c>
      <c r="D14" s="10">
        <f>(D12-D11)/D10</f>
        <v>7.0556932612251657</v>
      </c>
      <c r="E14" s="8"/>
      <c r="F14" s="19"/>
      <c r="G14" s="18">
        <v>99.1</v>
      </c>
    </row>
    <row r="15" spans="1:7" x14ac:dyDescent="0.25">
      <c r="A15" s="7"/>
      <c r="B15" s="10">
        <v>12</v>
      </c>
      <c r="C15" s="10" t="s">
        <v>19</v>
      </c>
      <c r="D15" s="10">
        <f>(D11-D13)/D10</f>
        <v>2.0680480248417181</v>
      </c>
      <c r="E15" s="8"/>
      <c r="F15" s="19"/>
      <c r="G15" s="18">
        <v>99.2</v>
      </c>
    </row>
    <row r="16" spans="1:7" x14ac:dyDescent="0.25">
      <c r="A16" s="7"/>
      <c r="B16" s="50" t="s">
        <v>13</v>
      </c>
      <c r="C16" s="51"/>
      <c r="D16" s="52"/>
      <c r="E16" s="8"/>
      <c r="F16" s="19"/>
      <c r="G16" s="18">
        <v>99.4</v>
      </c>
    </row>
    <row r="17" spans="1:7" x14ac:dyDescent="0.25">
      <c r="A17" s="7"/>
      <c r="B17" s="10">
        <v>13</v>
      </c>
      <c r="C17" s="10" t="s">
        <v>20</v>
      </c>
      <c r="D17" s="11">
        <v>0</v>
      </c>
      <c r="E17" s="8"/>
      <c r="F17" s="19"/>
      <c r="G17" s="18">
        <v>99.8</v>
      </c>
    </row>
    <row r="18" spans="1:7" x14ac:dyDescent="0.25">
      <c r="A18" s="7"/>
      <c r="B18" s="10">
        <v>14</v>
      </c>
      <c r="C18" s="10" t="s">
        <v>21</v>
      </c>
      <c r="D18" s="11">
        <v>1.6799999999999999E-2</v>
      </c>
      <c r="E18" s="8"/>
      <c r="F18" s="19"/>
      <c r="G18" s="18">
        <v>98.9</v>
      </c>
    </row>
    <row r="19" spans="1:7" x14ac:dyDescent="0.25">
      <c r="A19" s="7"/>
      <c r="B19" s="10">
        <v>15</v>
      </c>
      <c r="C19" s="10" t="s">
        <v>10</v>
      </c>
      <c r="D19" s="11">
        <f>D17+D18</f>
        <v>1.6799999999999999E-2</v>
      </c>
      <c r="E19" s="8"/>
      <c r="F19" s="19"/>
      <c r="G19" s="18">
        <v>99.5</v>
      </c>
    </row>
    <row r="20" spans="1:7" x14ac:dyDescent="0.25">
      <c r="A20" s="7"/>
      <c r="B20" s="10">
        <v>16</v>
      </c>
      <c r="C20" s="10" t="s">
        <v>11</v>
      </c>
      <c r="D20" s="11">
        <v>5.5800000000000002E-2</v>
      </c>
      <c r="E20" s="8"/>
      <c r="F20" s="19"/>
      <c r="G20" s="18">
        <v>99.2</v>
      </c>
    </row>
    <row r="21" spans="1:7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19"/>
      <c r="G21" s="18">
        <v>99.2</v>
      </c>
    </row>
    <row r="22" spans="1:7" x14ac:dyDescent="0.25">
      <c r="A22" s="4"/>
      <c r="B22" s="5"/>
      <c r="C22" s="5"/>
      <c r="D22" s="5"/>
      <c r="E22" s="6"/>
      <c r="F22" s="19"/>
      <c r="G22" s="18">
        <v>99.4</v>
      </c>
    </row>
    <row r="23" spans="1:7" x14ac:dyDescent="0.25">
      <c r="F23" s="19"/>
      <c r="G23" s="18">
        <v>98.8</v>
      </c>
    </row>
    <row r="24" spans="1:7" x14ac:dyDescent="0.25">
      <c r="F24" s="19"/>
      <c r="G24" s="18">
        <v>99.4</v>
      </c>
    </row>
    <row r="25" spans="1:7" x14ac:dyDescent="0.25">
      <c r="F25" s="19"/>
      <c r="G25" s="18">
        <v>99.6</v>
      </c>
    </row>
    <row r="26" spans="1:7" x14ac:dyDescent="0.25">
      <c r="F26" s="19"/>
      <c r="G26" s="18">
        <v>99.2</v>
      </c>
    </row>
    <row r="27" spans="1:7" x14ac:dyDescent="0.25">
      <c r="F27" s="19"/>
      <c r="G27" s="18">
        <v>98.9</v>
      </c>
    </row>
    <row r="28" spans="1:7" x14ac:dyDescent="0.25">
      <c r="F28" s="19"/>
      <c r="G28" s="18">
        <v>98.9</v>
      </c>
    </row>
    <row r="29" spans="1:7" x14ac:dyDescent="0.25">
      <c r="F29" s="19"/>
      <c r="G29" s="18">
        <v>99</v>
      </c>
    </row>
    <row r="30" spans="1:7" x14ac:dyDescent="0.25">
      <c r="F30" s="19"/>
      <c r="G30" s="18">
        <v>98.7</v>
      </c>
    </row>
    <row r="31" spans="1:7" x14ac:dyDescent="0.25">
      <c r="F31" s="19"/>
      <c r="G31" s="18">
        <v>99.6</v>
      </c>
    </row>
    <row r="32" spans="1:7" x14ac:dyDescent="0.25">
      <c r="F32" s="19"/>
      <c r="G32" s="18">
        <v>99</v>
      </c>
    </row>
    <row r="33" spans="6:7" x14ac:dyDescent="0.25">
      <c r="F33" s="19"/>
      <c r="G33" s="18">
        <v>99.1</v>
      </c>
    </row>
    <row r="34" spans="6:7" x14ac:dyDescent="0.25">
      <c r="F34" s="19"/>
      <c r="G34" s="18">
        <v>99.6</v>
      </c>
    </row>
    <row r="35" spans="6:7" x14ac:dyDescent="0.25">
      <c r="F35" s="19"/>
      <c r="G35" s="18">
        <v>99.6</v>
      </c>
    </row>
    <row r="36" spans="6:7" x14ac:dyDescent="0.25">
      <c r="F36" s="19"/>
      <c r="G36" s="18">
        <v>98.7</v>
      </c>
    </row>
    <row r="37" spans="6:7" x14ac:dyDescent="0.25">
      <c r="F37" s="19"/>
      <c r="G37" s="18">
        <v>98.6</v>
      </c>
    </row>
    <row r="38" spans="6:7" x14ac:dyDescent="0.25">
      <c r="F38" s="19"/>
      <c r="G38" s="18">
        <v>98.7</v>
      </c>
    </row>
    <row r="39" spans="6:7" x14ac:dyDescent="0.25">
      <c r="F39" s="19"/>
      <c r="G39" s="9"/>
    </row>
    <row r="40" spans="6:7" x14ac:dyDescent="0.25">
      <c r="F40" s="19"/>
      <c r="G40" s="9"/>
    </row>
    <row r="41" spans="6:7" x14ac:dyDescent="0.25">
      <c r="F41" s="19"/>
      <c r="G41" s="9"/>
    </row>
    <row r="42" spans="6:7" x14ac:dyDescent="0.25">
      <c r="F42" s="19"/>
      <c r="G42" s="9"/>
    </row>
    <row r="43" spans="6:7" x14ac:dyDescent="0.25">
      <c r="F43" s="19"/>
      <c r="G43" s="9"/>
    </row>
    <row r="44" spans="6:7" x14ac:dyDescent="0.25">
      <c r="F44" s="19"/>
      <c r="G44" s="9"/>
    </row>
    <row r="45" spans="6:7" x14ac:dyDescent="0.25">
      <c r="F45" s="19"/>
      <c r="G45" s="9"/>
    </row>
    <row r="46" spans="6:7" x14ac:dyDescent="0.25">
      <c r="F46" s="19"/>
      <c r="G46" s="9"/>
    </row>
    <row r="47" spans="6:7" x14ac:dyDescent="0.25">
      <c r="F47" s="19"/>
      <c r="G47" s="9"/>
    </row>
    <row r="48" spans="6:7" x14ac:dyDescent="0.25">
      <c r="F48" s="19"/>
      <c r="G48" s="9"/>
    </row>
    <row r="49" spans="6:7" x14ac:dyDescent="0.25">
      <c r="F49" s="19"/>
      <c r="G49" s="9"/>
    </row>
    <row r="50" spans="6:7" x14ac:dyDescent="0.25">
      <c r="F50" s="19"/>
      <c r="G50" s="9"/>
    </row>
    <row r="51" spans="6:7" x14ac:dyDescent="0.25">
      <c r="F51" s="19"/>
      <c r="G51" s="9"/>
    </row>
    <row r="52" spans="6:7" x14ac:dyDescent="0.25">
      <c r="F52" s="19"/>
      <c r="G52" s="9"/>
    </row>
    <row r="53" spans="6:7" x14ac:dyDescent="0.25">
      <c r="F53" s="19"/>
      <c r="G53" s="9"/>
    </row>
  </sheetData>
  <mergeCells count="2">
    <mergeCell ref="B2:D2"/>
    <mergeCell ref="B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workbookViewId="0">
      <selection activeCell="K16" sqref="K16"/>
    </sheetView>
  </sheetViews>
  <sheetFormatPr defaultRowHeight="15" x14ac:dyDescent="0.25"/>
  <cols>
    <col min="1" max="2" width="3.7109375" customWidth="1"/>
    <col min="3" max="3" width="39.28515625" customWidth="1"/>
    <col min="5" max="5" width="3.710937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49" t="s">
        <v>27</v>
      </c>
      <c r="C2" s="49"/>
      <c r="D2" s="49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28</v>
      </c>
    </row>
    <row r="4" spans="1:7" x14ac:dyDescent="0.25">
      <c r="A4" s="7"/>
      <c r="B4" s="10">
        <v>1</v>
      </c>
      <c r="C4" s="10" t="s">
        <v>0</v>
      </c>
      <c r="D4" s="10">
        <v>35</v>
      </c>
      <c r="E4" s="8"/>
      <c r="F4" s="19"/>
      <c r="G4" s="18">
        <v>101</v>
      </c>
    </row>
    <row r="5" spans="1:7" x14ac:dyDescent="0.25">
      <c r="A5" s="7"/>
      <c r="B5" s="10">
        <v>2</v>
      </c>
      <c r="C5" s="10" t="s">
        <v>1</v>
      </c>
      <c r="D5" s="17">
        <f>SUM($G$4:$G$38)</f>
        <v>3518</v>
      </c>
      <c r="E5" s="8"/>
      <c r="F5" s="19"/>
      <c r="G5" s="18">
        <v>101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+($G$11*$G$11)+($G$12*$G$12)+($G$13*$G$13)+($G$14*$G$14)+($G$15*$G$15)+($G$16*$G$16)+($G$17*$G$17)+($G$18*$G$18)+($G$19*$G$19)+($G$20*$G$20)+($G$21*$G$21)+($G$22*$G$22)+($G$23*$G$23)+($G$24*$G$24)+($G$25*$G$25)+($G$26*$G$26)+($G$27*$G$27)+($G$28*$G$28)+($G$29*$G$29)+($G$30*$G$30)+($G$31*$G$31)+($G$32*$G$32)+($G$33*$G$33)+($G$34*$G$34)+($G$35*$G$35)+($G$36*$G$36)+($G$37*$G$37)+($G$38*$G$38)</f>
        <v>353618</v>
      </c>
      <c r="E6" s="8"/>
      <c r="F6" s="19"/>
      <c r="G6" s="18">
        <v>101</v>
      </c>
    </row>
    <row r="7" spans="1:7" x14ac:dyDescent="0.25">
      <c r="A7" s="7"/>
      <c r="B7" s="10">
        <v>4</v>
      </c>
      <c r="C7" s="10" t="s">
        <v>3</v>
      </c>
      <c r="D7" s="10">
        <f>(D5*D5)/D4</f>
        <v>353609.25714285712</v>
      </c>
      <c r="E7" s="8"/>
      <c r="F7" s="19"/>
      <c r="G7" s="18">
        <v>100</v>
      </c>
    </row>
    <row r="8" spans="1:7" x14ac:dyDescent="0.25">
      <c r="A8" s="7"/>
      <c r="B8" s="10">
        <v>5</v>
      </c>
      <c r="C8" s="10" t="s">
        <v>4</v>
      </c>
      <c r="D8" s="10">
        <f>D6-D7</f>
        <v>8.7428571428754367</v>
      </c>
      <c r="E8" s="8"/>
      <c r="F8" s="19"/>
      <c r="G8" s="18">
        <v>100</v>
      </c>
    </row>
    <row r="9" spans="1:7" x14ac:dyDescent="0.25">
      <c r="A9" s="7"/>
      <c r="B9" s="10">
        <v>6</v>
      </c>
      <c r="C9" s="10" t="s">
        <v>5</v>
      </c>
      <c r="D9" s="10">
        <f>D8/(D4-1)</f>
        <v>0.25714285714339519</v>
      </c>
      <c r="E9" s="8"/>
      <c r="F9" s="19"/>
      <c r="G9" s="18">
        <v>101</v>
      </c>
    </row>
    <row r="10" spans="1:7" x14ac:dyDescent="0.25">
      <c r="A10" s="7"/>
      <c r="B10" s="10">
        <v>7</v>
      </c>
      <c r="C10" s="10" t="s">
        <v>6</v>
      </c>
      <c r="D10" s="10">
        <f>SQRT(D9)</f>
        <v>0.50709255283764043</v>
      </c>
      <c r="E10" s="8"/>
      <c r="F10" s="19"/>
      <c r="G10" s="18">
        <v>101</v>
      </c>
    </row>
    <row r="11" spans="1:7" x14ac:dyDescent="0.25">
      <c r="A11" s="7"/>
      <c r="B11" s="10">
        <v>8</v>
      </c>
      <c r="C11" s="10" t="s">
        <v>7</v>
      </c>
      <c r="D11" s="10">
        <f>D5/D4</f>
        <v>100.51428571428572</v>
      </c>
      <c r="E11" s="8"/>
      <c r="F11" s="19"/>
      <c r="G11" s="18">
        <v>100</v>
      </c>
    </row>
    <row r="12" spans="1:7" x14ac:dyDescent="0.25">
      <c r="A12" s="7"/>
      <c r="B12" s="10">
        <v>9</v>
      </c>
      <c r="C12" s="10" t="s">
        <v>8</v>
      </c>
      <c r="D12" s="10">
        <v>101.5</v>
      </c>
      <c r="E12" s="8"/>
      <c r="F12" s="19"/>
      <c r="G12" s="18">
        <v>100</v>
      </c>
    </row>
    <row r="13" spans="1:7" x14ac:dyDescent="0.25">
      <c r="A13" s="7"/>
      <c r="B13" s="10">
        <v>10</v>
      </c>
      <c r="C13" s="10" t="s">
        <v>9</v>
      </c>
      <c r="D13" s="10">
        <v>98.5</v>
      </c>
      <c r="E13" s="8"/>
      <c r="F13" s="19"/>
      <c r="G13" s="18">
        <v>101</v>
      </c>
    </row>
    <row r="14" spans="1:7" x14ac:dyDescent="0.25">
      <c r="A14" s="7"/>
      <c r="B14" s="10">
        <v>11</v>
      </c>
      <c r="C14" s="10" t="s">
        <v>18</v>
      </c>
      <c r="D14" s="10">
        <f>(D12-D11)/D10</f>
        <v>1.9438547858735442</v>
      </c>
      <c r="E14" s="8"/>
      <c r="F14" s="19"/>
      <c r="G14" s="18">
        <v>101</v>
      </c>
    </row>
    <row r="15" spans="1:7" x14ac:dyDescent="0.25">
      <c r="A15" s="7"/>
      <c r="B15" s="10">
        <v>12</v>
      </c>
      <c r="C15" s="10" t="s">
        <v>19</v>
      </c>
      <c r="D15" s="10">
        <f>(D11-D13)/D10</f>
        <v>3.9722249972198829</v>
      </c>
      <c r="E15" s="8"/>
      <c r="F15" s="19"/>
      <c r="G15" s="18">
        <v>100</v>
      </c>
    </row>
    <row r="16" spans="1:7" x14ac:dyDescent="0.25">
      <c r="A16" s="7"/>
      <c r="B16" s="50" t="s">
        <v>13</v>
      </c>
      <c r="C16" s="51"/>
      <c r="D16" s="52"/>
      <c r="E16" s="8"/>
      <c r="F16" s="19"/>
      <c r="G16" s="18">
        <v>101</v>
      </c>
    </row>
    <row r="17" spans="1:7" x14ac:dyDescent="0.25">
      <c r="A17" s="7"/>
      <c r="B17" s="10">
        <v>13</v>
      </c>
      <c r="C17" s="10" t="s">
        <v>20</v>
      </c>
      <c r="D17" s="11">
        <v>2.3699999999999999E-2</v>
      </c>
      <c r="E17" s="8"/>
      <c r="F17" s="19"/>
      <c r="G17" s="18">
        <v>101</v>
      </c>
    </row>
    <row r="18" spans="1:7" x14ac:dyDescent="0.25">
      <c r="A18" s="7"/>
      <c r="B18" s="10">
        <v>14</v>
      </c>
      <c r="C18" s="10" t="s">
        <v>21</v>
      </c>
      <c r="D18" s="11">
        <v>0</v>
      </c>
      <c r="E18" s="8"/>
      <c r="F18" s="19"/>
      <c r="G18" s="18">
        <v>100</v>
      </c>
    </row>
    <row r="19" spans="1:7" x14ac:dyDescent="0.25">
      <c r="A19" s="7"/>
      <c r="B19" s="10">
        <v>15</v>
      </c>
      <c r="C19" s="10" t="s">
        <v>10</v>
      </c>
      <c r="D19" s="11">
        <f>D17+D18</f>
        <v>2.3699999999999999E-2</v>
      </c>
      <c r="E19" s="8"/>
      <c r="F19" s="19"/>
      <c r="G19" s="18">
        <v>101</v>
      </c>
    </row>
    <row r="20" spans="1:7" x14ac:dyDescent="0.25">
      <c r="A20" s="7"/>
      <c r="B20" s="10">
        <v>16</v>
      </c>
      <c r="C20" s="10" t="s">
        <v>11</v>
      </c>
      <c r="D20" s="11">
        <v>5.5800000000000002E-2</v>
      </c>
      <c r="E20" s="8"/>
      <c r="F20" s="19"/>
      <c r="G20" s="18">
        <v>100</v>
      </c>
    </row>
    <row r="21" spans="1:7" x14ac:dyDescent="0.25">
      <c r="A21" s="7"/>
      <c r="B21" s="10">
        <v>17</v>
      </c>
      <c r="C21" s="10" t="s">
        <v>12</v>
      </c>
      <c r="D21" s="12" t="str">
        <f>IF(D19&lt;D20, "Accepted", "Not Accepted")</f>
        <v>Accepted</v>
      </c>
      <c r="E21" s="8"/>
      <c r="F21" s="19"/>
      <c r="G21" s="18">
        <v>101</v>
      </c>
    </row>
    <row r="22" spans="1:7" x14ac:dyDescent="0.25">
      <c r="A22" s="4"/>
      <c r="B22" s="5"/>
      <c r="C22" s="5"/>
      <c r="D22" s="5"/>
      <c r="E22" s="6"/>
      <c r="F22" s="19"/>
      <c r="G22" s="18">
        <v>101</v>
      </c>
    </row>
    <row r="23" spans="1:7" x14ac:dyDescent="0.25">
      <c r="F23" s="19"/>
      <c r="G23" s="18">
        <v>100</v>
      </c>
    </row>
    <row r="24" spans="1:7" x14ac:dyDescent="0.25">
      <c r="F24" s="19"/>
      <c r="G24" s="18">
        <v>101</v>
      </c>
    </row>
    <row r="25" spans="1:7" x14ac:dyDescent="0.25">
      <c r="F25" s="19"/>
      <c r="G25" s="18">
        <v>101</v>
      </c>
    </row>
    <row r="26" spans="1:7" x14ac:dyDescent="0.25">
      <c r="F26" s="19"/>
      <c r="G26" s="18">
        <v>100</v>
      </c>
    </row>
    <row r="27" spans="1:7" x14ac:dyDescent="0.25">
      <c r="F27" s="19"/>
      <c r="G27" s="18">
        <v>100</v>
      </c>
    </row>
    <row r="28" spans="1:7" x14ac:dyDescent="0.25">
      <c r="F28" s="19"/>
      <c r="G28" s="18">
        <v>101</v>
      </c>
    </row>
    <row r="29" spans="1:7" x14ac:dyDescent="0.25">
      <c r="F29" s="19"/>
      <c r="G29" s="18">
        <v>101</v>
      </c>
    </row>
    <row r="30" spans="1:7" x14ac:dyDescent="0.25">
      <c r="F30" s="19"/>
      <c r="G30" s="18">
        <v>101</v>
      </c>
    </row>
    <row r="31" spans="1:7" x14ac:dyDescent="0.25">
      <c r="F31" s="19"/>
      <c r="G31" s="18">
        <v>100</v>
      </c>
    </row>
    <row r="32" spans="1:7" x14ac:dyDescent="0.25">
      <c r="F32" s="19"/>
      <c r="G32" s="18">
        <v>100</v>
      </c>
    </row>
    <row r="33" spans="6:7" x14ac:dyDescent="0.25">
      <c r="F33" s="19"/>
      <c r="G33" s="18">
        <v>100</v>
      </c>
    </row>
    <row r="34" spans="6:7" x14ac:dyDescent="0.25">
      <c r="F34" s="19"/>
      <c r="G34" s="18">
        <v>101</v>
      </c>
    </row>
    <row r="35" spans="6:7" x14ac:dyDescent="0.25">
      <c r="F35" s="19"/>
      <c r="G35" s="18">
        <v>100</v>
      </c>
    </row>
    <row r="36" spans="6:7" x14ac:dyDescent="0.25">
      <c r="F36" s="19"/>
      <c r="G36" s="18">
        <v>100</v>
      </c>
    </row>
    <row r="37" spans="6:7" x14ac:dyDescent="0.25">
      <c r="F37" s="19"/>
      <c r="G37" s="18">
        <v>100</v>
      </c>
    </row>
    <row r="38" spans="6:7" x14ac:dyDescent="0.25">
      <c r="F38" s="19"/>
      <c r="G38" s="18">
        <v>100</v>
      </c>
    </row>
    <row r="39" spans="6:7" x14ac:dyDescent="0.25">
      <c r="F39" s="19"/>
      <c r="G39" s="9"/>
    </row>
    <row r="40" spans="6:7" x14ac:dyDescent="0.25">
      <c r="F40" s="19"/>
      <c r="G40" s="9"/>
    </row>
    <row r="41" spans="6:7" x14ac:dyDescent="0.25">
      <c r="F41" s="19"/>
      <c r="G41" s="9"/>
    </row>
    <row r="42" spans="6:7" x14ac:dyDescent="0.25">
      <c r="F42" s="19"/>
      <c r="G42" s="9"/>
    </row>
    <row r="43" spans="6:7" x14ac:dyDescent="0.25">
      <c r="F43" s="19"/>
      <c r="G43" s="9"/>
    </row>
    <row r="44" spans="6:7" x14ac:dyDescent="0.25">
      <c r="F44" s="19"/>
      <c r="G44" s="9"/>
    </row>
    <row r="45" spans="6:7" x14ac:dyDescent="0.25">
      <c r="F45" s="19"/>
      <c r="G45" s="9"/>
    </row>
    <row r="46" spans="6:7" x14ac:dyDescent="0.25">
      <c r="F46" s="19"/>
      <c r="G46" s="9"/>
    </row>
    <row r="47" spans="6:7" x14ac:dyDescent="0.25">
      <c r="F47" s="19"/>
      <c r="G47" s="9"/>
    </row>
    <row r="48" spans="6:7" x14ac:dyDescent="0.25">
      <c r="F48" s="19"/>
      <c r="G48" s="9"/>
    </row>
    <row r="49" spans="6:7" x14ac:dyDescent="0.25">
      <c r="F49" s="19"/>
      <c r="G49" s="9"/>
    </row>
    <row r="50" spans="6:7" x14ac:dyDescent="0.25">
      <c r="F50" s="19"/>
      <c r="G50" s="9"/>
    </row>
    <row r="51" spans="6:7" x14ac:dyDescent="0.25">
      <c r="F51" s="19"/>
      <c r="G51" s="9"/>
    </row>
    <row r="52" spans="6:7" x14ac:dyDescent="0.25">
      <c r="F52" s="19"/>
      <c r="G52" s="9"/>
    </row>
    <row r="53" spans="6:7" x14ac:dyDescent="0.25">
      <c r="F53" s="19"/>
      <c r="G53" s="9"/>
    </row>
  </sheetData>
  <mergeCells count="2">
    <mergeCell ref="B16:D16"/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workbookViewId="0">
      <selection activeCell="H14" sqref="H14"/>
    </sheetView>
  </sheetViews>
  <sheetFormatPr defaultRowHeight="15" x14ac:dyDescent="0.25"/>
  <cols>
    <col min="1" max="1" width="3.42578125" customWidth="1"/>
    <col min="2" max="2" width="4.28515625" customWidth="1"/>
    <col min="3" max="3" width="37.5703125" customWidth="1"/>
    <col min="4" max="4" width="9.7109375" customWidth="1"/>
    <col min="5" max="5" width="3.42578125" customWidth="1"/>
  </cols>
  <sheetData>
    <row r="1" spans="1:7" x14ac:dyDescent="0.25">
      <c r="A1" s="1"/>
      <c r="B1" s="2"/>
      <c r="C1" s="2"/>
      <c r="D1" s="2"/>
      <c r="E1" s="3"/>
      <c r="F1" s="9"/>
      <c r="G1" s="9"/>
    </row>
    <row r="2" spans="1:7" x14ac:dyDescent="0.25">
      <c r="A2" s="7"/>
      <c r="B2" s="49" t="s">
        <v>24</v>
      </c>
      <c r="C2" s="49"/>
      <c r="D2" s="49"/>
      <c r="E2" s="8"/>
      <c r="F2" s="9"/>
      <c r="G2" s="9"/>
    </row>
    <row r="3" spans="1:7" x14ac:dyDescent="0.25">
      <c r="A3" s="7"/>
      <c r="B3" s="9"/>
      <c r="C3" s="9"/>
      <c r="D3" s="9"/>
      <c r="E3" s="8"/>
      <c r="F3" s="9"/>
      <c r="G3" s="9" t="s">
        <v>28</v>
      </c>
    </row>
    <row r="4" spans="1:7" x14ac:dyDescent="0.25">
      <c r="A4" s="7"/>
      <c r="B4" s="10">
        <v>1</v>
      </c>
      <c r="C4" s="10" t="s">
        <v>0</v>
      </c>
      <c r="D4" s="10">
        <v>7</v>
      </c>
      <c r="E4" s="8"/>
      <c r="F4" s="13"/>
      <c r="G4" s="18">
        <v>98</v>
      </c>
    </row>
    <row r="5" spans="1:7" x14ac:dyDescent="0.25">
      <c r="A5" s="7"/>
      <c r="B5" s="10">
        <v>2</v>
      </c>
      <c r="C5" s="10" t="s">
        <v>1</v>
      </c>
      <c r="D5" s="46">
        <f>SUM($G$4:$G$10)</f>
        <v>686</v>
      </c>
      <c r="E5" s="8"/>
      <c r="F5" s="13"/>
      <c r="G5" s="18">
        <v>99</v>
      </c>
    </row>
    <row r="6" spans="1:7" x14ac:dyDescent="0.25">
      <c r="A6" s="7"/>
      <c r="B6" s="10">
        <v>3</v>
      </c>
      <c r="C6" s="10" t="s">
        <v>2</v>
      </c>
      <c r="D6" s="10">
        <f>($G$4*$G$4)+($G$5*$G$5)+($G$6*$G$6)+($G$7*$G$7)+($G$8*$G$8)+($G$9*$G$9)+($G$10*$G$10)</f>
        <v>67232</v>
      </c>
      <c r="E6" s="8"/>
      <c r="F6" s="13"/>
      <c r="G6" s="18">
        <v>98</v>
      </c>
    </row>
    <row r="7" spans="1:7" x14ac:dyDescent="0.25">
      <c r="A7" s="7"/>
      <c r="B7" s="10">
        <v>4</v>
      </c>
      <c r="C7" s="10" t="s">
        <v>3</v>
      </c>
      <c r="D7" s="10">
        <f>(D5*D5)/D4</f>
        <v>67228</v>
      </c>
      <c r="E7" s="8"/>
      <c r="F7" s="13"/>
      <c r="G7" s="18">
        <v>99</v>
      </c>
    </row>
    <row r="8" spans="1:7" x14ac:dyDescent="0.25">
      <c r="A8" s="7"/>
      <c r="B8" s="10">
        <v>5</v>
      </c>
      <c r="C8" s="10" t="s">
        <v>4</v>
      </c>
      <c r="D8" s="10">
        <f>D6-D7</f>
        <v>4</v>
      </c>
      <c r="E8" s="8"/>
      <c r="F8" s="13"/>
      <c r="G8" s="18">
        <v>97</v>
      </c>
    </row>
    <row r="9" spans="1:7" x14ac:dyDescent="0.25">
      <c r="A9" s="7"/>
      <c r="B9" s="10">
        <v>6</v>
      </c>
      <c r="C9" s="10" t="s">
        <v>5</v>
      </c>
      <c r="D9" s="10">
        <f>D8/(D4-1)</f>
        <v>0.66666666666666663</v>
      </c>
      <c r="E9" s="8"/>
      <c r="F9" s="13"/>
      <c r="G9" s="18">
        <v>98</v>
      </c>
    </row>
    <row r="10" spans="1:7" x14ac:dyDescent="0.25">
      <c r="A10" s="7"/>
      <c r="B10" s="10">
        <v>7</v>
      </c>
      <c r="C10" s="10" t="s">
        <v>6</v>
      </c>
      <c r="D10" s="10">
        <f>SQRT(D9)</f>
        <v>0.81649658092772603</v>
      </c>
      <c r="E10" s="8"/>
      <c r="F10" s="13"/>
      <c r="G10" s="18">
        <v>97</v>
      </c>
    </row>
    <row r="11" spans="1:7" x14ac:dyDescent="0.25">
      <c r="A11" s="7"/>
      <c r="B11" s="10">
        <v>8</v>
      </c>
      <c r="C11" s="10" t="s">
        <v>7</v>
      </c>
      <c r="D11" s="10">
        <f>D5/D4</f>
        <v>98</v>
      </c>
      <c r="E11" s="8"/>
      <c r="F11" s="13"/>
      <c r="G11" s="13"/>
    </row>
    <row r="12" spans="1:7" x14ac:dyDescent="0.25">
      <c r="A12" s="7"/>
      <c r="B12" s="10">
        <v>9</v>
      </c>
      <c r="C12" s="10" t="s">
        <v>9</v>
      </c>
      <c r="D12" s="10">
        <v>90</v>
      </c>
      <c r="E12" s="8"/>
      <c r="F12" s="13"/>
      <c r="G12" s="13"/>
    </row>
    <row r="13" spans="1:7" x14ac:dyDescent="0.25">
      <c r="A13" s="7"/>
      <c r="B13" s="10">
        <v>10</v>
      </c>
      <c r="C13" s="10" t="s">
        <v>19</v>
      </c>
      <c r="D13" s="10">
        <f>(D11-D12)/D10</f>
        <v>9.7979589711327115</v>
      </c>
      <c r="E13" s="8"/>
      <c r="F13" s="13"/>
      <c r="G13" s="13"/>
    </row>
    <row r="14" spans="1:7" x14ac:dyDescent="0.25">
      <c r="A14" s="7"/>
      <c r="B14" s="50" t="s">
        <v>13</v>
      </c>
      <c r="C14" s="51"/>
      <c r="D14" s="52"/>
      <c r="E14" s="8"/>
      <c r="F14" s="13"/>
      <c r="G14" s="13"/>
    </row>
    <row r="15" spans="1:7" x14ac:dyDescent="0.25">
      <c r="A15" s="7"/>
      <c r="B15" s="10">
        <v>11</v>
      </c>
      <c r="C15" s="10" t="s">
        <v>23</v>
      </c>
      <c r="D15" s="11">
        <v>0</v>
      </c>
      <c r="E15" s="8"/>
      <c r="F15" s="13"/>
      <c r="G15" s="13"/>
    </row>
    <row r="16" spans="1:7" x14ac:dyDescent="0.25">
      <c r="A16" s="7"/>
      <c r="B16" s="10">
        <v>12</v>
      </c>
      <c r="C16" s="10" t="s">
        <v>11</v>
      </c>
      <c r="D16" s="11">
        <v>0.30499999999999999</v>
      </c>
      <c r="E16" s="8"/>
      <c r="F16" s="13"/>
      <c r="G16" s="13"/>
    </row>
    <row r="17" spans="1:7" x14ac:dyDescent="0.25">
      <c r="A17" s="7"/>
      <c r="B17" s="10">
        <v>13</v>
      </c>
      <c r="C17" s="10" t="s">
        <v>12</v>
      </c>
      <c r="D17" s="12" t="str">
        <f>IF(D15&lt;D16, "Accepted", "Not Accepted")</f>
        <v>Accepted</v>
      </c>
      <c r="E17" s="8"/>
      <c r="F17" s="13"/>
      <c r="G17" s="13"/>
    </row>
    <row r="18" spans="1:7" x14ac:dyDescent="0.25">
      <c r="A18" s="4"/>
      <c r="B18" s="5"/>
      <c r="C18" s="5"/>
      <c r="D18" s="5"/>
      <c r="E18" s="6"/>
      <c r="F18" s="13"/>
      <c r="G18" s="13"/>
    </row>
    <row r="19" spans="1:7" x14ac:dyDescent="0.25">
      <c r="A19" s="7"/>
      <c r="E19" s="9"/>
      <c r="F19" s="13"/>
      <c r="G19" s="13"/>
    </row>
    <row r="20" spans="1:7" x14ac:dyDescent="0.25">
      <c r="A20" s="7"/>
      <c r="E20" s="9"/>
      <c r="F20" s="13"/>
      <c r="G20" s="13"/>
    </row>
    <row r="21" spans="1:7" x14ac:dyDescent="0.25">
      <c r="A21" s="9"/>
      <c r="B21" s="9"/>
      <c r="C21" s="9"/>
      <c r="D21" s="9"/>
      <c r="E21" s="9"/>
      <c r="F21" s="13"/>
      <c r="G21" s="13"/>
    </row>
    <row r="22" spans="1:7" x14ac:dyDescent="0.25">
      <c r="A22" s="9"/>
      <c r="B22" s="9"/>
      <c r="C22" s="9"/>
      <c r="D22" s="9"/>
      <c r="E22" s="9"/>
      <c r="F22" s="13"/>
      <c r="G22" s="13"/>
    </row>
    <row r="23" spans="1:7" x14ac:dyDescent="0.25">
      <c r="A23" s="9"/>
      <c r="B23" s="9"/>
      <c r="C23" s="9"/>
      <c r="D23" s="9"/>
      <c r="E23" s="9"/>
      <c r="F23" s="13"/>
      <c r="G23" s="13"/>
    </row>
    <row r="24" spans="1:7" x14ac:dyDescent="0.25">
      <c r="F24" s="13"/>
      <c r="G24" s="9"/>
    </row>
    <row r="25" spans="1:7" x14ac:dyDescent="0.25">
      <c r="F25" s="13"/>
      <c r="G25" s="9"/>
    </row>
    <row r="26" spans="1:7" x14ac:dyDescent="0.25">
      <c r="F26" s="13"/>
      <c r="G26" s="9"/>
    </row>
    <row r="27" spans="1:7" x14ac:dyDescent="0.25">
      <c r="F27" s="13"/>
      <c r="G27" s="9"/>
    </row>
    <row r="28" spans="1:7" x14ac:dyDescent="0.25">
      <c r="F28" s="13"/>
      <c r="G28" s="9"/>
    </row>
    <row r="29" spans="1:7" x14ac:dyDescent="0.25">
      <c r="F29" s="13"/>
      <c r="G29" s="9"/>
    </row>
    <row r="30" spans="1:7" x14ac:dyDescent="0.25">
      <c r="F30" s="13"/>
      <c r="G30" s="9"/>
    </row>
    <row r="31" spans="1:7" x14ac:dyDescent="0.25">
      <c r="F31" s="13"/>
      <c r="G31" s="9"/>
    </row>
    <row r="32" spans="1:7" x14ac:dyDescent="0.25">
      <c r="F32" s="13"/>
      <c r="G32" s="9"/>
    </row>
    <row r="33" spans="6:7" x14ac:dyDescent="0.25">
      <c r="F33" s="13"/>
      <c r="G33" s="9"/>
    </row>
    <row r="34" spans="6:7" x14ac:dyDescent="0.25">
      <c r="F34" s="13"/>
      <c r="G34" s="9"/>
    </row>
    <row r="35" spans="6:7" x14ac:dyDescent="0.25">
      <c r="F35" s="13"/>
      <c r="G35" s="9"/>
    </row>
    <row r="36" spans="6:7" x14ac:dyDescent="0.25">
      <c r="F36" s="13"/>
      <c r="G36" s="9"/>
    </row>
    <row r="37" spans="6:7" x14ac:dyDescent="0.25">
      <c r="F37" s="13"/>
      <c r="G37" s="9"/>
    </row>
    <row r="38" spans="6:7" x14ac:dyDescent="0.25">
      <c r="F38" s="13"/>
      <c r="G38" s="9"/>
    </row>
    <row r="39" spans="6:7" x14ac:dyDescent="0.25">
      <c r="F39" s="9"/>
      <c r="G39" s="9"/>
    </row>
  </sheetData>
  <mergeCells count="2">
    <mergeCell ref="B2:D2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 Results</vt:lpstr>
      <vt:lpstr>Maximum</vt:lpstr>
      <vt:lpstr>Intermediate</vt:lpstr>
      <vt:lpstr>Minimum</vt:lpstr>
    </vt:vector>
  </TitlesOfParts>
  <Company>Stoll Keenon Ogden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</dc:creator>
  <cp:lastModifiedBy>Stoll Keenon Ogden</cp:lastModifiedBy>
  <cp:lastPrinted>2018-08-20T21:25:55Z</cp:lastPrinted>
  <dcterms:created xsi:type="dcterms:W3CDTF">2016-11-09T20:55:40Z</dcterms:created>
  <dcterms:modified xsi:type="dcterms:W3CDTF">2022-02-10T21:11:25Z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