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yunker/Documents/Bluegrass Water UOC, LLC (24337)/2019-00104 post-approval (24337-2)/"/>
    </mc:Choice>
  </mc:AlternateContent>
  <xr:revisionPtr revIDLastSave="0" documentId="13_ncr:1_{7EA0D9DC-1BEF-4148-B490-5F98CDFE0823}" xr6:coauthVersionLast="45" xr6:coauthVersionMax="45" xr10:uidLastSave="{00000000-0000-0000-0000-000000000000}"/>
  <bookViews>
    <workbookView xWindow="0" yWindow="460" windowWidth="51200" windowHeight="28340" xr2:uid="{D5DAEF36-9523-48F1-A3CE-CAD9810079E7}"/>
  </bookViews>
  <sheets>
    <sheet name="PR Wastewater" sheetId="3" r:id="rId1"/>
    <sheet name="Marshall County" sheetId="1" r:id="rId2"/>
    <sheet name="LH Treatment" sheetId="9" r:id="rId3"/>
    <sheet name="Kingswood" sheetId="4" r:id="rId4"/>
    <sheet name="Airview" sheetId="8" r:id="rId5"/>
    <sheet name="Brocklyn" sheetId="5" r:id="rId6"/>
    <sheet name="Fox Run" sheetId="6" r:id="rId7"/>
    <sheet name="Lake Columbia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3" l="1"/>
  <c r="H13" i="3" l="1"/>
  <c r="H14" i="4"/>
  <c r="H14" i="5"/>
  <c r="H14" i="6"/>
  <c r="H14" i="7"/>
  <c r="H14" i="8"/>
  <c r="H16" i="9"/>
  <c r="J12" i="5"/>
  <c r="J12" i="4"/>
  <c r="J15" i="9"/>
  <c r="I5" i="9"/>
  <c r="J14" i="8" l="1"/>
  <c r="G14" i="8"/>
  <c r="K15" i="9"/>
  <c r="K12" i="8"/>
  <c r="E32" i="9"/>
  <c r="E28" i="9" l="1"/>
  <c r="E27" i="9"/>
  <c r="E23" i="9"/>
  <c r="G16" i="9"/>
  <c r="E16" i="9"/>
  <c r="E26" i="9"/>
  <c r="E25" i="9"/>
  <c r="E24" i="9"/>
  <c r="J16" i="9"/>
  <c r="E23" i="8"/>
  <c r="E22" i="8"/>
  <c r="E14" i="8"/>
  <c r="K14" i="8"/>
  <c r="L14" i="8" s="1"/>
  <c r="E24" i="7"/>
  <c r="E23" i="7"/>
  <c r="E22" i="7"/>
  <c r="K13" i="7"/>
  <c r="E28" i="7"/>
  <c r="G14" i="7"/>
  <c r="E14" i="7"/>
  <c r="J14" i="7"/>
  <c r="E23" i="6"/>
  <c r="E22" i="6"/>
  <c r="E27" i="6" s="1"/>
  <c r="J14" i="6"/>
  <c r="G14" i="6"/>
  <c r="E14" i="6"/>
  <c r="K12" i="6"/>
  <c r="E23" i="5"/>
  <c r="E22" i="5"/>
  <c r="G14" i="5"/>
  <c r="E14" i="5"/>
  <c r="K12" i="5"/>
  <c r="J14" i="5"/>
  <c r="E24" i="4"/>
  <c r="E23" i="4"/>
  <c r="K12" i="4"/>
  <c r="E22" i="4"/>
  <c r="E28" i="4" s="1"/>
  <c r="G14" i="4"/>
  <c r="E14" i="4"/>
  <c r="J11" i="4"/>
  <c r="K11" i="4" s="1"/>
  <c r="E22" i="3"/>
  <c r="K11" i="3"/>
  <c r="G13" i="3"/>
  <c r="E13" i="3"/>
  <c r="E23" i="3"/>
  <c r="J10" i="3"/>
  <c r="J13" i="3" s="1"/>
  <c r="E27" i="1"/>
  <c r="E22" i="1"/>
  <c r="G12" i="1"/>
  <c r="E12" i="1"/>
  <c r="H12" i="1" s="1"/>
  <c r="J12" i="1"/>
  <c r="K10" i="1" l="1"/>
  <c r="E27" i="8"/>
  <c r="F24" i="8"/>
  <c r="F27" i="8" s="1"/>
  <c r="K14" i="7"/>
  <c r="F25" i="7" s="1"/>
  <c r="F28" i="7" s="1"/>
  <c r="K14" i="6"/>
  <c r="F24" i="6" s="1"/>
  <c r="F27" i="6" s="1"/>
  <c r="E27" i="5"/>
  <c r="K14" i="5"/>
  <c r="F24" i="5" s="1"/>
  <c r="F27" i="5" s="1"/>
  <c r="J14" i="4"/>
  <c r="K14" i="4"/>
  <c r="L14" i="4"/>
  <c r="F25" i="4"/>
  <c r="F28" i="4" s="1"/>
  <c r="E27" i="3"/>
  <c r="K10" i="3"/>
  <c r="K13" i="3" s="1"/>
  <c r="F24" i="3" s="1"/>
  <c r="L10" i="1" l="1"/>
  <c r="L12" i="1" s="1"/>
  <c r="K12" i="1"/>
  <c r="F23" i="1"/>
  <c r="F27" i="1" s="1"/>
  <c r="K16" i="9"/>
  <c r="L16" i="9" s="1"/>
  <c r="L14" i="7"/>
  <c r="L14" i="6"/>
  <c r="L14" i="5"/>
  <c r="L13" i="3"/>
  <c r="F27" i="3"/>
  <c r="F29" i="9" l="1"/>
  <c r="F32" i="9" s="1"/>
</calcChain>
</file>

<file path=xl/sharedStrings.xml><?xml version="1.0" encoding="utf-8"?>
<sst xmlns="http://schemas.openxmlformats.org/spreadsheetml/2006/main" count="322" uniqueCount="60">
  <si>
    <t>Bluegrass Water Utility Operating Company</t>
  </si>
  <si>
    <t>Purchase/Acquisition Assets</t>
  </si>
  <si>
    <t>System:</t>
  </si>
  <si>
    <t>Date of KY Annual Report Used</t>
  </si>
  <si>
    <t>In-Service Date</t>
  </si>
  <si>
    <t>Marshall County</t>
  </si>
  <si>
    <t>Acct Name</t>
  </si>
  <si>
    <t>Acct #</t>
  </si>
  <si>
    <t>BG #</t>
  </si>
  <si>
    <t>Dep %</t>
  </si>
  <si>
    <t>12/31/18 NBV</t>
  </si>
  <si>
    <t>2019 Dep</t>
  </si>
  <si>
    <t>12/31/18 Reserve Bal</t>
  </si>
  <si>
    <t>Collection Sewers-Gravity</t>
  </si>
  <si>
    <t>Total</t>
  </si>
  <si>
    <t>Debit</t>
  </si>
  <si>
    <t>Credit</t>
  </si>
  <si>
    <t>Note</t>
  </si>
  <si>
    <t>Utility Plant Purchased</t>
  </si>
  <si>
    <t>Accumulated Depreciation</t>
  </si>
  <si>
    <t>2018 ann rep</t>
  </si>
  <si>
    <t>Electric Pumping Equip</t>
  </si>
  <si>
    <t>Land &amp; Land Rights</t>
  </si>
  <si>
    <t>Acquisition Adjustment</t>
  </si>
  <si>
    <t>Title Charges</t>
  </si>
  <si>
    <t>PR Wastewater</t>
  </si>
  <si>
    <t>Plant Sewer</t>
  </si>
  <si>
    <t>Plant Sewers</t>
  </si>
  <si>
    <t>Kingswood Development</t>
  </si>
  <si>
    <t>Structures &amp; Improvements</t>
  </si>
  <si>
    <t>Brocklyn Utilities</t>
  </si>
  <si>
    <t>Treatment &amp; Disp Equipment</t>
  </si>
  <si>
    <t>Utility Plant Acq Adj</t>
  </si>
  <si>
    <t>Fox Run Utilities</t>
  </si>
  <si>
    <t>Electric Pumping Equipment</t>
  </si>
  <si>
    <t>Lake Columbia</t>
  </si>
  <si>
    <t>Office Furniture &amp; Equipment</t>
  </si>
  <si>
    <t>Airview Utilities LLC</t>
  </si>
  <si>
    <t>Utility Plant Adj</t>
  </si>
  <si>
    <t>Misc Intangible Plant</t>
  </si>
  <si>
    <t>Treatment &amp; Disposal Equip</t>
  </si>
  <si>
    <t>Other T&amp;D Equipment</t>
  </si>
  <si>
    <t>Journal Entry to transfer In-Service assets post acquisition</t>
  </si>
  <si>
    <t>LH Treatment</t>
  </si>
  <si>
    <t>2017-2019 Dep</t>
  </si>
  <si>
    <t>Reimbursement to receiver at acquisition closing</t>
  </si>
  <si>
    <t>2018 Reported Depreciation</t>
  </si>
  <si>
    <t>2016 Reported Depreciation</t>
  </si>
  <si>
    <t>Plant Balance</t>
  </si>
  <si>
    <t>2016 ann rep</t>
  </si>
  <si>
    <t>Total payments at closing</t>
  </si>
  <si>
    <t>NBV - 9/16/19</t>
  </si>
  <si>
    <t>9/30/19 Reserve Bal</t>
  </si>
  <si>
    <t>NBV - 9/30/19</t>
  </si>
  <si>
    <t>9/16/19 Reserve Bal</t>
  </si>
  <si>
    <t>NBV - 9/17/19</t>
  </si>
  <si>
    <t>9/17/19 Reserve Bal</t>
  </si>
  <si>
    <t>9/24/19 Reserve Bal</t>
  </si>
  <si>
    <t>NBV - 9/24/19</t>
  </si>
  <si>
    <t>9/25/19 Reserve 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</si>
</sst>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40" fontId="0" fillId="0" borderId="0" xfId="0" applyNumberFormat="1"/>
    <xf numFmtId="9" fontId="0" fillId="0" borderId="0" xfId="1" applyFont="1"/>
    <xf numFmtId="0" fontId="2" fillId="0" borderId="0" xfId="0" applyFont="1" applyAlignment="1">
      <alignment horizontal="right"/>
    </xf>
    <xf numFmtId="40" fontId="0" fillId="0" borderId="1" xfId="0" applyNumberFormat="1" applyBorder="1"/>
    <xf numFmtId="40" fontId="2" fillId="0" borderId="1" xfId="0" applyNumberFormat="1" applyFont="1" applyBorder="1"/>
    <xf numFmtId="0" fontId="2" fillId="0" borderId="2" xfId="0" applyFont="1" applyBorder="1"/>
    <xf numFmtId="0" fontId="0" fillId="0" borderId="2" xfId="0" applyBorder="1"/>
    <xf numFmtId="40" fontId="0" fillId="0" borderId="2" xfId="0" applyNumberFormat="1" applyBorder="1"/>
    <xf numFmtId="0" fontId="5" fillId="0" borderId="2" xfId="0" applyFont="1" applyBorder="1"/>
    <xf numFmtId="164" fontId="0" fillId="0" borderId="2" xfId="0" applyNumberFormat="1" applyBorder="1"/>
    <xf numFmtId="0" fontId="0" fillId="0" borderId="0" xfId="0" applyFont="1"/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D06FB-6946-4A99-A92D-4BDDAFD0BA2C}">
  <sheetPr>
    <pageSetUpPr fitToPage="1"/>
  </sheetPr>
  <dimension ref="A1:L27"/>
  <sheetViews>
    <sheetView tabSelected="1" zoomScaleNormal="100" workbookViewId="0"/>
  </sheetViews>
  <sheetFormatPr baseColWidth="10" defaultColWidth="8.83203125" defaultRowHeight="15" x14ac:dyDescent="0.2"/>
  <cols>
    <col min="1" max="1" width="9.33203125" bestFit="1" customWidth="1"/>
    <col min="2" max="2" width="23.33203125" customWidth="1"/>
    <col min="3" max="4" width="7.33203125" bestFit="1" customWidth="1"/>
    <col min="5" max="5" width="12.1640625" bestFit="1" customWidth="1"/>
    <col min="6" max="6" width="10.83203125" bestFit="1" customWidth="1"/>
    <col min="7" max="7" width="18.6640625" bestFit="1" customWidth="1"/>
    <col min="8" max="8" width="13.33203125" customWidth="1"/>
    <col min="9" max="9" width="10.33203125" bestFit="1" customWidth="1"/>
    <col min="10" max="10" width="8.5" bestFit="1" customWidth="1"/>
    <col min="11" max="11" width="17.6640625" bestFit="1" customWidth="1"/>
    <col min="12" max="12" width="12.6640625" bestFit="1" customWidth="1"/>
  </cols>
  <sheetData>
    <row r="1" spans="1:12" ht="16" x14ac:dyDescent="0.2">
      <c r="A1" s="5" t="s">
        <v>0</v>
      </c>
    </row>
    <row r="2" spans="1:12" x14ac:dyDescent="0.2">
      <c r="A2" t="s">
        <v>1</v>
      </c>
    </row>
    <row r="3" spans="1:12" x14ac:dyDescent="0.2">
      <c r="A3" s="1"/>
      <c r="H3" s="2" t="s">
        <v>3</v>
      </c>
      <c r="I3" s="1">
        <v>43465</v>
      </c>
    </row>
    <row r="4" spans="1:12" x14ac:dyDescent="0.2">
      <c r="H4" s="2" t="s">
        <v>4</v>
      </c>
      <c r="I4" s="1">
        <v>43724</v>
      </c>
    </row>
    <row r="5" spans="1:12" x14ac:dyDescent="0.2">
      <c r="A5" t="s">
        <v>2</v>
      </c>
      <c r="B5" s="3" t="s">
        <v>25</v>
      </c>
      <c r="H5" s="2" t="s">
        <v>46</v>
      </c>
      <c r="I5" s="7">
        <v>3943</v>
      </c>
    </row>
    <row r="8" spans="1:12" s="4" customFormat="1" x14ac:dyDescent="0.2">
      <c r="B8" s="4" t="s">
        <v>6</v>
      </c>
      <c r="C8" s="4" t="s">
        <v>7</v>
      </c>
      <c r="D8" s="4" t="s">
        <v>8</v>
      </c>
      <c r="E8" s="4" t="s">
        <v>48</v>
      </c>
      <c r="F8" s="4" t="s">
        <v>9</v>
      </c>
      <c r="G8" s="4" t="s">
        <v>12</v>
      </c>
      <c r="H8" s="4" t="s">
        <v>10</v>
      </c>
      <c r="J8" s="4" t="s">
        <v>11</v>
      </c>
      <c r="K8" s="4" t="s">
        <v>54</v>
      </c>
      <c r="L8" s="4" t="s">
        <v>51</v>
      </c>
    </row>
    <row r="9" spans="1:12" x14ac:dyDescent="0.2">
      <c r="B9" t="s">
        <v>22</v>
      </c>
      <c r="C9" s="6">
        <v>310</v>
      </c>
      <c r="D9" s="6">
        <v>310</v>
      </c>
      <c r="E9" s="7">
        <v>27650</v>
      </c>
      <c r="F9" s="8">
        <v>0</v>
      </c>
      <c r="G9" s="7"/>
      <c r="H9" s="7"/>
      <c r="I9" s="7"/>
      <c r="J9" s="7"/>
      <c r="K9" s="7"/>
      <c r="L9" s="7"/>
    </row>
    <row r="10" spans="1:12" x14ac:dyDescent="0.2">
      <c r="B10" t="s">
        <v>26</v>
      </c>
      <c r="C10" s="6">
        <v>374</v>
      </c>
      <c r="D10" s="6">
        <v>373</v>
      </c>
      <c r="E10" s="7">
        <v>192288</v>
      </c>
      <c r="F10" s="8">
        <v>0</v>
      </c>
      <c r="G10" s="7"/>
      <c r="H10" s="7"/>
      <c r="I10" s="7"/>
      <c r="J10" s="7">
        <f>G10*F10</f>
        <v>0</v>
      </c>
      <c r="K10" s="7">
        <f>G10+J10</f>
        <v>0</v>
      </c>
      <c r="L10" s="7"/>
    </row>
    <row r="11" spans="1:12" x14ac:dyDescent="0.2">
      <c r="C11" s="6"/>
      <c r="D11" s="6"/>
      <c r="E11" s="7"/>
      <c r="F11" s="7"/>
      <c r="G11" s="7">
        <v>162246</v>
      </c>
      <c r="H11" s="7"/>
      <c r="I11" s="7"/>
      <c r="J11" s="7">
        <f>_xlfn.DAYS(I4,I3)/365*I5</f>
        <v>2797.9095890410958</v>
      </c>
      <c r="K11" s="7">
        <f>G11+J11</f>
        <v>165043.90958904108</v>
      </c>
      <c r="L11" s="7"/>
    </row>
    <row r="12" spans="1:12" x14ac:dyDescent="0.2">
      <c r="C12" s="6"/>
      <c r="D12" s="6"/>
      <c r="E12" s="7"/>
      <c r="F12" s="7"/>
      <c r="G12" s="7"/>
      <c r="H12" s="7"/>
      <c r="I12" s="7"/>
      <c r="J12" s="7"/>
      <c r="K12" s="7"/>
      <c r="L12" s="7"/>
    </row>
    <row r="13" spans="1:12" x14ac:dyDescent="0.2">
      <c r="B13" s="9" t="s">
        <v>14</v>
      </c>
      <c r="C13" s="6"/>
      <c r="D13" s="6"/>
      <c r="E13" s="10">
        <f>SUM(E9:E12)</f>
        <v>219938</v>
      </c>
      <c r="F13" s="7"/>
      <c r="G13" s="10">
        <f>SUM(G9:G12)</f>
        <v>162246</v>
      </c>
      <c r="H13" s="10">
        <f>E13-G13</f>
        <v>57692</v>
      </c>
      <c r="I13" s="7"/>
      <c r="J13" s="10">
        <f>SUM(J9:J12)</f>
        <v>2797.9095890410958</v>
      </c>
      <c r="K13" s="10">
        <f>SUM(K9:K12)</f>
        <v>165043.90958904108</v>
      </c>
      <c r="L13" s="10">
        <f>E13-K13</f>
        <v>54894.090410958917</v>
      </c>
    </row>
    <row r="14" spans="1:12" x14ac:dyDescent="0.2">
      <c r="C14" s="6"/>
      <c r="D14" s="6"/>
      <c r="E14" s="7"/>
      <c r="F14" s="7"/>
      <c r="G14" s="7"/>
      <c r="H14" s="7"/>
      <c r="I14" s="7"/>
      <c r="J14" s="7"/>
      <c r="K14" s="7"/>
      <c r="L14" s="7"/>
    </row>
    <row r="15" spans="1:12" x14ac:dyDescent="0.2">
      <c r="C15" s="6"/>
      <c r="D15" s="6"/>
      <c r="E15" s="7"/>
      <c r="F15" s="7"/>
      <c r="G15" s="7"/>
      <c r="H15" s="7"/>
      <c r="I15" s="7"/>
      <c r="J15" s="7"/>
      <c r="K15" s="7"/>
      <c r="L15" s="7"/>
    </row>
    <row r="16" spans="1:12" x14ac:dyDescent="0.2">
      <c r="C16" s="6"/>
      <c r="D16" s="6"/>
      <c r="E16" s="7"/>
      <c r="F16" s="7"/>
      <c r="G16" s="7"/>
      <c r="H16" s="7"/>
      <c r="I16" s="7"/>
      <c r="J16" s="7"/>
      <c r="K16" s="7"/>
      <c r="L16" s="7"/>
    </row>
    <row r="17" spans="2:12" x14ac:dyDescent="0.2">
      <c r="C17" s="6"/>
      <c r="D17" s="6"/>
      <c r="E17" s="7"/>
      <c r="F17" s="7"/>
      <c r="G17" s="7"/>
      <c r="H17" s="7"/>
      <c r="I17" s="7"/>
      <c r="J17" s="7"/>
      <c r="K17" s="7"/>
      <c r="L17" s="7"/>
    </row>
    <row r="18" spans="2:12" x14ac:dyDescent="0.2">
      <c r="C18" s="6"/>
      <c r="D18" s="6"/>
      <c r="E18" s="7"/>
      <c r="F18" s="7"/>
      <c r="G18" s="7"/>
      <c r="H18" s="7"/>
      <c r="I18" s="7"/>
      <c r="J18" s="7"/>
      <c r="K18" s="7"/>
      <c r="L18" s="7"/>
    </row>
    <row r="19" spans="2:12" x14ac:dyDescent="0.2">
      <c r="B19" s="15" t="s">
        <v>42</v>
      </c>
      <c r="C19" s="13"/>
      <c r="D19" s="13"/>
      <c r="E19" s="14"/>
      <c r="F19" s="14"/>
      <c r="G19" s="14"/>
      <c r="H19" s="14"/>
      <c r="I19" s="14"/>
      <c r="J19" s="7"/>
      <c r="K19" s="7"/>
      <c r="L19" s="7"/>
    </row>
    <row r="20" spans="2:12" s="3" customFormat="1" x14ac:dyDescent="0.2">
      <c r="B20" s="3" t="s">
        <v>6</v>
      </c>
      <c r="C20" s="3" t="s">
        <v>7</v>
      </c>
      <c r="E20" s="3" t="s">
        <v>15</v>
      </c>
      <c r="F20" s="3" t="s">
        <v>16</v>
      </c>
      <c r="G20" s="3" t="s">
        <v>17</v>
      </c>
    </row>
    <row r="21" spans="2:12" x14ac:dyDescent="0.2">
      <c r="B21" t="s">
        <v>18</v>
      </c>
      <c r="C21" s="6">
        <v>106</v>
      </c>
      <c r="E21" s="7"/>
      <c r="F21" s="7">
        <v>72763.56</v>
      </c>
      <c r="G21" t="s">
        <v>50</v>
      </c>
    </row>
    <row r="22" spans="2:12" x14ac:dyDescent="0.2">
      <c r="B22" t="s">
        <v>22</v>
      </c>
      <c r="C22" s="6">
        <v>310</v>
      </c>
      <c r="E22" s="7">
        <f>E9</f>
        <v>27650</v>
      </c>
      <c r="F22" s="7"/>
      <c r="G22" t="s">
        <v>20</v>
      </c>
    </row>
    <row r="23" spans="2:12" x14ac:dyDescent="0.2">
      <c r="B23" t="s">
        <v>27</v>
      </c>
      <c r="C23" s="6">
        <v>373</v>
      </c>
      <c r="E23" s="7">
        <f>E10</f>
        <v>192288</v>
      </c>
      <c r="F23" s="7"/>
      <c r="G23" t="s">
        <v>20</v>
      </c>
    </row>
    <row r="24" spans="2:12" x14ac:dyDescent="0.2">
      <c r="B24" t="s">
        <v>19</v>
      </c>
      <c r="C24" s="6">
        <v>108</v>
      </c>
      <c r="E24" s="7"/>
      <c r="F24" s="7">
        <f>K13</f>
        <v>165043.90958904108</v>
      </c>
      <c r="G24" t="s">
        <v>20</v>
      </c>
    </row>
    <row r="25" spans="2:12" x14ac:dyDescent="0.2">
      <c r="B25" t="s">
        <v>22</v>
      </c>
      <c r="C25" s="6">
        <v>370</v>
      </c>
      <c r="E25" s="7">
        <v>1466</v>
      </c>
      <c r="F25" s="7"/>
      <c r="G25" t="s">
        <v>24</v>
      </c>
    </row>
    <row r="26" spans="2:12" x14ac:dyDescent="0.2">
      <c r="B26" t="s">
        <v>23</v>
      </c>
      <c r="C26" s="6">
        <v>114</v>
      </c>
      <c r="E26" s="7">
        <v>16403.47</v>
      </c>
      <c r="F26" s="7"/>
      <c r="G26" t="s">
        <v>23</v>
      </c>
    </row>
    <row r="27" spans="2:12" x14ac:dyDescent="0.2">
      <c r="E27" s="11">
        <f>SUM(E21:E26)</f>
        <v>237807.47</v>
      </c>
      <c r="F27" s="11">
        <f>SUM(F21:F26)</f>
        <v>237807.46958904108</v>
      </c>
    </row>
  </sheetData>
  <printOptions verticalCentered="1"/>
  <pageMargins left="0.7" right="0.7" top="0.75" bottom="0.75" header="0.3" footer="0.3"/>
  <pageSetup scale="76" orientation="landscape" r:id="rId1"/>
  <headerFooter>
    <oddFooter>&amp;C&amp;"Calibri (Body),Bold"&amp;12Post-Closing Accounting Entries&amp;R&amp;"Calibri (Body),Regular"&amp;12&amp;A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E2A9B-3572-4189-AF11-5FC0FB62E70A}">
  <sheetPr>
    <pageSetUpPr fitToPage="1"/>
  </sheetPr>
  <dimension ref="A1:L27"/>
  <sheetViews>
    <sheetView zoomScaleNormal="100" workbookViewId="0">
      <selection activeCell="J12" sqref="J12"/>
    </sheetView>
  </sheetViews>
  <sheetFormatPr baseColWidth="10" defaultColWidth="8.83203125" defaultRowHeight="15" x14ac:dyDescent="0.2"/>
  <cols>
    <col min="1" max="1" width="9.33203125" bestFit="1" customWidth="1"/>
    <col min="2" max="2" width="23.1640625" customWidth="1"/>
    <col min="3" max="4" width="7.33203125" bestFit="1" customWidth="1"/>
    <col min="5" max="5" width="12.1640625" bestFit="1" customWidth="1"/>
    <col min="6" max="6" width="10.83203125" bestFit="1" customWidth="1"/>
    <col min="7" max="7" width="18.6640625" bestFit="1" customWidth="1"/>
    <col min="8" max="8" width="13.33203125" customWidth="1"/>
    <col min="9" max="9" width="10.33203125" bestFit="1" customWidth="1"/>
    <col min="10" max="10" width="13.33203125" bestFit="1" customWidth="1"/>
    <col min="11" max="11" width="17.6640625" bestFit="1" customWidth="1"/>
    <col min="12" max="12" width="12.6640625" bestFit="1" customWidth="1"/>
  </cols>
  <sheetData>
    <row r="1" spans="1:12" ht="16" x14ac:dyDescent="0.2">
      <c r="A1" s="5" t="s">
        <v>0</v>
      </c>
    </row>
    <row r="2" spans="1:12" x14ac:dyDescent="0.2">
      <c r="A2" t="s">
        <v>1</v>
      </c>
    </row>
    <row r="3" spans="1:12" x14ac:dyDescent="0.2">
      <c r="A3" s="1"/>
      <c r="H3" s="2" t="s">
        <v>3</v>
      </c>
      <c r="I3" s="1">
        <v>42735</v>
      </c>
    </row>
    <row r="4" spans="1:12" x14ac:dyDescent="0.2">
      <c r="H4" s="2" t="s">
        <v>4</v>
      </c>
      <c r="I4" s="1">
        <v>43738</v>
      </c>
    </row>
    <row r="5" spans="1:12" x14ac:dyDescent="0.2">
      <c r="A5" t="s">
        <v>2</v>
      </c>
      <c r="B5" s="3" t="s">
        <v>5</v>
      </c>
      <c r="H5" s="2" t="s">
        <v>47</v>
      </c>
      <c r="I5" s="7">
        <v>0</v>
      </c>
    </row>
    <row r="8" spans="1:12" s="4" customFormat="1" x14ac:dyDescent="0.2">
      <c r="B8" s="4" t="s">
        <v>6</v>
      </c>
      <c r="C8" s="4" t="s">
        <v>7</v>
      </c>
      <c r="D8" s="4" t="s">
        <v>8</v>
      </c>
      <c r="E8" s="4" t="s">
        <v>48</v>
      </c>
      <c r="F8" s="4" t="s">
        <v>9</v>
      </c>
      <c r="G8" s="4" t="s">
        <v>12</v>
      </c>
      <c r="H8" s="4" t="s">
        <v>10</v>
      </c>
      <c r="J8" s="4" t="s">
        <v>44</v>
      </c>
      <c r="K8" s="4" t="s">
        <v>52</v>
      </c>
      <c r="L8" s="4" t="s">
        <v>53</v>
      </c>
    </row>
    <row r="9" spans="1:12" x14ac:dyDescent="0.2">
      <c r="B9" t="s">
        <v>13</v>
      </c>
      <c r="C9" s="6">
        <v>352.2</v>
      </c>
      <c r="D9" s="6">
        <v>352.2</v>
      </c>
      <c r="E9" s="7">
        <v>196489.19</v>
      </c>
      <c r="F9" s="8">
        <v>0</v>
      </c>
      <c r="H9" s="7"/>
      <c r="I9" s="7"/>
    </row>
    <row r="10" spans="1:12" x14ac:dyDescent="0.2">
      <c r="C10" s="6"/>
      <c r="D10" s="6"/>
      <c r="E10" s="7"/>
      <c r="F10" s="7"/>
      <c r="G10" s="7">
        <v>195889.19</v>
      </c>
      <c r="H10" s="7"/>
      <c r="I10" s="7"/>
      <c r="J10" s="7">
        <v>600</v>
      </c>
      <c r="K10" s="7">
        <f>G10+J10</f>
        <v>196489.19</v>
      </c>
      <c r="L10" s="7">
        <f>E9-K10</f>
        <v>0</v>
      </c>
    </row>
    <row r="11" spans="1:12" x14ac:dyDescent="0.2">
      <c r="C11" s="6"/>
      <c r="D11" s="6"/>
      <c r="E11" s="7"/>
      <c r="F11" s="7"/>
      <c r="G11" s="7"/>
      <c r="H11" s="7"/>
      <c r="I11" s="7"/>
      <c r="J11" s="7"/>
      <c r="K11" s="7"/>
      <c r="L11" s="7"/>
    </row>
    <row r="12" spans="1:12" x14ac:dyDescent="0.2">
      <c r="B12" s="9" t="s">
        <v>14</v>
      </c>
      <c r="C12" s="6"/>
      <c r="D12" s="6"/>
      <c r="E12" s="10">
        <f>SUM(E9:E11)</f>
        <v>196489.19</v>
      </c>
      <c r="F12" s="7"/>
      <c r="G12" s="10">
        <f>SUM(G10:G11)</f>
        <v>195889.19</v>
      </c>
      <c r="H12" s="10">
        <f>E12-G12</f>
        <v>600</v>
      </c>
      <c r="I12" s="7"/>
      <c r="J12" s="10">
        <f>SUM(J10:J11)</f>
        <v>600</v>
      </c>
      <c r="K12" s="10">
        <f>SUM(K10:K11)</f>
        <v>196489.19</v>
      </c>
      <c r="L12" s="10">
        <f>SUM(L10:L11)</f>
        <v>0</v>
      </c>
    </row>
    <row r="13" spans="1:12" x14ac:dyDescent="0.2">
      <c r="C13" s="6"/>
      <c r="D13" s="6"/>
      <c r="E13" s="7"/>
      <c r="F13" s="7"/>
      <c r="G13" s="7"/>
      <c r="H13" s="7"/>
      <c r="I13" s="7"/>
      <c r="J13" s="7"/>
      <c r="K13" s="7"/>
      <c r="L13" s="7"/>
    </row>
    <row r="14" spans="1:12" x14ac:dyDescent="0.2">
      <c r="C14" s="6"/>
      <c r="D14" s="6"/>
      <c r="E14" s="7"/>
      <c r="F14" s="7"/>
      <c r="G14" s="7"/>
      <c r="H14" s="7"/>
      <c r="I14" s="7"/>
      <c r="J14" s="7"/>
      <c r="K14" s="7"/>
      <c r="L14" s="7"/>
    </row>
    <row r="15" spans="1:12" x14ac:dyDescent="0.2">
      <c r="C15" s="6"/>
      <c r="D15" s="6"/>
      <c r="E15" s="7"/>
      <c r="F15" s="7"/>
      <c r="G15" s="7"/>
      <c r="H15" s="7"/>
      <c r="I15" s="7"/>
      <c r="J15" s="7"/>
      <c r="K15" s="7"/>
      <c r="L15" s="7"/>
    </row>
    <row r="16" spans="1:12" x14ac:dyDescent="0.2">
      <c r="C16" s="6"/>
      <c r="D16" s="6"/>
      <c r="E16" s="7"/>
      <c r="F16" s="7"/>
      <c r="G16" s="7"/>
      <c r="H16" s="7"/>
      <c r="I16" s="7"/>
      <c r="J16" s="7"/>
      <c r="K16" s="7"/>
      <c r="L16" s="7"/>
    </row>
    <row r="17" spans="2:12" x14ac:dyDescent="0.2">
      <c r="C17" s="6"/>
      <c r="D17" s="6"/>
      <c r="E17" s="7"/>
      <c r="F17" s="7"/>
      <c r="G17" s="7"/>
      <c r="H17" s="7"/>
      <c r="I17" s="7"/>
      <c r="J17" s="7"/>
      <c r="K17" s="7"/>
      <c r="L17" s="7"/>
    </row>
    <row r="18" spans="2:12" x14ac:dyDescent="0.2">
      <c r="C18" s="6"/>
      <c r="D18" s="6"/>
      <c r="E18" s="7"/>
      <c r="F18" s="7"/>
      <c r="G18" s="7"/>
      <c r="H18" s="7"/>
      <c r="I18" s="7"/>
      <c r="J18" s="7"/>
      <c r="K18" s="7"/>
      <c r="L18" s="7"/>
    </row>
    <row r="19" spans="2:12" x14ac:dyDescent="0.2">
      <c r="B19" s="12" t="s">
        <v>42</v>
      </c>
      <c r="C19" s="13"/>
      <c r="D19" s="13"/>
      <c r="E19" s="14"/>
      <c r="F19" s="14"/>
      <c r="G19" s="14"/>
      <c r="H19" s="14"/>
      <c r="I19" s="14"/>
      <c r="J19" s="7"/>
      <c r="K19" s="7"/>
      <c r="L19" s="7"/>
    </row>
    <row r="20" spans="2:12" s="3" customFormat="1" x14ac:dyDescent="0.2">
      <c r="B20" s="3" t="s">
        <v>6</v>
      </c>
      <c r="C20" s="3" t="s">
        <v>7</v>
      </c>
      <c r="E20" s="3" t="s">
        <v>15</v>
      </c>
      <c r="F20" s="3" t="s">
        <v>16</v>
      </c>
      <c r="G20" s="3" t="s">
        <v>17</v>
      </c>
    </row>
    <row r="21" spans="2:12" x14ac:dyDescent="0.2">
      <c r="B21" t="s">
        <v>18</v>
      </c>
      <c r="C21" s="6">
        <v>106</v>
      </c>
      <c r="E21" s="7"/>
      <c r="F21" s="7">
        <v>8307.5300000000007</v>
      </c>
      <c r="G21" t="s">
        <v>50</v>
      </c>
    </row>
    <row r="22" spans="2:12" x14ac:dyDescent="0.2">
      <c r="B22" t="s">
        <v>13</v>
      </c>
      <c r="C22" s="6">
        <v>352.2</v>
      </c>
      <c r="E22" s="7">
        <f>E9</f>
        <v>196489.19</v>
      </c>
      <c r="F22" s="7"/>
      <c r="G22" t="s">
        <v>49</v>
      </c>
    </row>
    <row r="23" spans="2:12" x14ac:dyDescent="0.2">
      <c r="B23" t="s">
        <v>19</v>
      </c>
      <c r="C23" s="6">
        <v>108</v>
      </c>
      <c r="E23" s="7"/>
      <c r="F23" s="7">
        <f>K10</f>
        <v>196489.19</v>
      </c>
      <c r="G23" t="s">
        <v>49</v>
      </c>
    </row>
    <row r="24" spans="2:12" x14ac:dyDescent="0.2">
      <c r="B24" t="s">
        <v>21</v>
      </c>
      <c r="C24" s="6">
        <v>363</v>
      </c>
      <c r="E24" s="7">
        <v>5202.13</v>
      </c>
      <c r="F24" s="7"/>
      <c r="G24" t="s">
        <v>45</v>
      </c>
    </row>
    <row r="25" spans="2:12" x14ac:dyDescent="0.2">
      <c r="B25" t="s">
        <v>22</v>
      </c>
      <c r="C25" s="6">
        <v>370</v>
      </c>
      <c r="E25" s="7">
        <v>1405.4</v>
      </c>
      <c r="F25" s="7"/>
      <c r="G25" t="s">
        <v>24</v>
      </c>
    </row>
    <row r="26" spans="2:12" x14ac:dyDescent="0.2">
      <c r="B26" t="s">
        <v>23</v>
      </c>
      <c r="C26" s="6">
        <v>114</v>
      </c>
      <c r="E26" s="7">
        <v>1700</v>
      </c>
      <c r="F26" s="7"/>
      <c r="G26" t="s">
        <v>23</v>
      </c>
    </row>
    <row r="27" spans="2:12" x14ac:dyDescent="0.2">
      <c r="E27" s="11">
        <f>SUM(E21:E26)</f>
        <v>204796.72</v>
      </c>
      <c r="F27" s="11">
        <f>SUM(F21:F26)</f>
        <v>204796.72</v>
      </c>
    </row>
  </sheetData>
  <printOptions verticalCentered="1"/>
  <pageMargins left="0.7" right="0.7" top="0.75" bottom="0.75" header="0.3" footer="0.3"/>
  <pageSetup scale="73" orientation="landscape" r:id="rId1"/>
  <headerFooter>
    <oddFooter>&amp;C&amp;"Calibri (Body),Bold"&amp;12Post-Closing Accounting Entries&amp;R&amp;"Calibri (Body),Regular"&amp;12&amp;A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13D04-691B-4BC9-9C41-4730B14F634D}">
  <sheetPr>
    <pageSetUpPr fitToPage="1"/>
  </sheetPr>
  <dimension ref="A1:L32"/>
  <sheetViews>
    <sheetView zoomScaleNormal="100" workbookViewId="0">
      <selection activeCell="J23" sqref="J23"/>
    </sheetView>
  </sheetViews>
  <sheetFormatPr baseColWidth="10" defaultColWidth="8.83203125" defaultRowHeight="15" x14ac:dyDescent="0.2"/>
  <cols>
    <col min="1" max="1" width="9.33203125" bestFit="1" customWidth="1"/>
    <col min="2" max="2" width="24.1640625" customWidth="1"/>
    <col min="3" max="4" width="7.33203125" bestFit="1" customWidth="1"/>
    <col min="5" max="5" width="12.1640625" bestFit="1" customWidth="1"/>
    <col min="6" max="6" width="10.83203125" bestFit="1" customWidth="1"/>
    <col min="7" max="7" width="18.6640625" bestFit="1" customWidth="1"/>
    <col min="8" max="8" width="13.33203125" customWidth="1"/>
    <col min="9" max="9" width="10.33203125" bestFit="1" customWidth="1"/>
    <col min="10" max="10" width="10" bestFit="1" customWidth="1"/>
    <col min="11" max="11" width="17.6640625" bestFit="1" customWidth="1"/>
    <col min="12" max="12" width="12.6640625" bestFit="1" customWidth="1"/>
  </cols>
  <sheetData>
    <row r="1" spans="1:12" ht="16" x14ac:dyDescent="0.2">
      <c r="A1" s="5" t="s">
        <v>0</v>
      </c>
    </row>
    <row r="2" spans="1:12" x14ac:dyDescent="0.2">
      <c r="A2" t="s">
        <v>1</v>
      </c>
    </row>
    <row r="3" spans="1:12" x14ac:dyDescent="0.2">
      <c r="A3" s="1"/>
      <c r="H3" s="2" t="s">
        <v>3</v>
      </c>
      <c r="I3" s="1">
        <v>43465</v>
      </c>
    </row>
    <row r="4" spans="1:12" x14ac:dyDescent="0.2">
      <c r="H4" s="2" t="s">
        <v>4</v>
      </c>
      <c r="I4" s="1">
        <v>43733</v>
      </c>
    </row>
    <row r="5" spans="1:12" x14ac:dyDescent="0.2">
      <c r="A5" t="s">
        <v>2</v>
      </c>
      <c r="B5" s="3" t="s">
        <v>43</v>
      </c>
      <c r="H5" s="2" t="s">
        <v>46</v>
      </c>
      <c r="I5" s="7">
        <f>16118+247</f>
        <v>16365</v>
      </c>
    </row>
    <row r="8" spans="1:12" s="4" customFormat="1" x14ac:dyDescent="0.2">
      <c r="B8" s="4" t="s">
        <v>6</v>
      </c>
      <c r="C8" s="4" t="s">
        <v>7</v>
      </c>
      <c r="D8" s="4" t="s">
        <v>8</v>
      </c>
      <c r="E8" s="4" t="s">
        <v>48</v>
      </c>
      <c r="F8" s="4" t="s">
        <v>9</v>
      </c>
      <c r="G8" s="4" t="s">
        <v>12</v>
      </c>
      <c r="H8" s="4" t="s">
        <v>10</v>
      </c>
      <c r="J8" s="4" t="s">
        <v>11</v>
      </c>
      <c r="K8" s="4" t="s">
        <v>59</v>
      </c>
      <c r="L8" s="4" t="s">
        <v>53</v>
      </c>
    </row>
    <row r="9" spans="1:12" x14ac:dyDescent="0.2">
      <c r="B9" t="s">
        <v>39</v>
      </c>
      <c r="C9" s="6">
        <v>303</v>
      </c>
      <c r="D9" s="6">
        <v>303</v>
      </c>
      <c r="E9" s="7">
        <v>3700</v>
      </c>
      <c r="F9" s="8"/>
      <c r="G9" s="7"/>
      <c r="H9" s="7"/>
      <c r="I9" s="7"/>
      <c r="J9" s="7"/>
      <c r="K9" s="7"/>
      <c r="L9" s="7"/>
    </row>
    <row r="10" spans="1:12" x14ac:dyDescent="0.2">
      <c r="B10" t="s">
        <v>22</v>
      </c>
      <c r="C10" s="6">
        <v>310</v>
      </c>
      <c r="D10" s="6">
        <v>310</v>
      </c>
      <c r="E10" s="7">
        <v>20000</v>
      </c>
      <c r="F10" s="8"/>
      <c r="G10" s="7"/>
      <c r="H10" s="7"/>
      <c r="I10" s="7"/>
      <c r="J10" s="7"/>
      <c r="K10" s="7"/>
      <c r="L10" s="7"/>
    </row>
    <row r="11" spans="1:12" x14ac:dyDescent="0.2">
      <c r="B11" t="s">
        <v>29</v>
      </c>
      <c r="C11" s="6">
        <v>311</v>
      </c>
      <c r="D11" s="6">
        <v>311</v>
      </c>
      <c r="E11" s="7">
        <v>1924</v>
      </c>
      <c r="F11" s="8"/>
      <c r="G11" s="7"/>
      <c r="H11" s="7"/>
      <c r="I11" s="7"/>
      <c r="J11" s="7"/>
      <c r="K11" s="7"/>
      <c r="L11" s="7"/>
    </row>
    <row r="12" spans="1:12" x14ac:dyDescent="0.2">
      <c r="B12" t="s">
        <v>13</v>
      </c>
      <c r="C12" s="6">
        <v>352.2</v>
      </c>
      <c r="D12" s="6">
        <v>352.2</v>
      </c>
      <c r="E12" s="7">
        <v>242051</v>
      </c>
      <c r="F12" s="8"/>
      <c r="G12" s="7"/>
      <c r="H12" s="7"/>
      <c r="I12" s="7"/>
      <c r="J12" s="7"/>
      <c r="K12" s="7"/>
      <c r="L12" s="7"/>
    </row>
    <row r="13" spans="1:12" x14ac:dyDescent="0.2">
      <c r="B13" t="s">
        <v>40</v>
      </c>
      <c r="C13" s="6">
        <v>373</v>
      </c>
      <c r="D13" s="6">
        <v>372</v>
      </c>
      <c r="E13" s="7">
        <v>195921</v>
      </c>
      <c r="F13" s="8"/>
      <c r="G13" s="7"/>
      <c r="H13" s="7"/>
      <c r="I13" s="7"/>
      <c r="J13" s="7"/>
      <c r="K13" s="7"/>
      <c r="L13" s="7"/>
    </row>
    <row r="14" spans="1:12" x14ac:dyDescent="0.2">
      <c r="B14" t="s">
        <v>41</v>
      </c>
      <c r="C14" s="6">
        <v>376</v>
      </c>
      <c r="D14" s="6">
        <v>376</v>
      </c>
      <c r="E14" s="7">
        <v>10075</v>
      </c>
      <c r="F14" s="8"/>
      <c r="G14" s="7"/>
      <c r="H14" s="7"/>
      <c r="I14" s="7"/>
      <c r="J14" s="7"/>
      <c r="K14" s="7"/>
      <c r="L14" s="7"/>
    </row>
    <row r="15" spans="1:12" x14ac:dyDescent="0.2">
      <c r="C15" s="6"/>
      <c r="D15" s="6"/>
      <c r="E15" s="7"/>
      <c r="F15" s="7"/>
      <c r="G15" s="7">
        <v>269455</v>
      </c>
      <c r="H15" s="7"/>
      <c r="I15" s="7"/>
      <c r="J15" s="7">
        <f>_xlfn.DAYS(I4,I3)/365*I5</f>
        <v>12015.945205479451</v>
      </c>
      <c r="K15" s="7">
        <f>G15+J15</f>
        <v>281470.94520547945</v>
      </c>
      <c r="L15" s="7"/>
    </row>
    <row r="16" spans="1:12" x14ac:dyDescent="0.2">
      <c r="B16" s="9" t="s">
        <v>14</v>
      </c>
      <c r="C16" s="6"/>
      <c r="D16" s="6"/>
      <c r="E16" s="10">
        <f>SUM(E9:E15)</f>
        <v>473671</v>
      </c>
      <c r="F16" s="7"/>
      <c r="G16" s="10">
        <f>SUM(G9:G15)</f>
        <v>269455</v>
      </c>
      <c r="H16" s="10">
        <f>E16-G16</f>
        <v>204216</v>
      </c>
      <c r="I16" s="7"/>
      <c r="J16" s="10">
        <f>SUM(J9:J15)</f>
        <v>12015.945205479451</v>
      </c>
      <c r="K16" s="10">
        <f>SUM(K9:K15)</f>
        <v>281470.94520547945</v>
      </c>
      <c r="L16" s="10">
        <f>E16-K16</f>
        <v>192200.05479452055</v>
      </c>
    </row>
    <row r="17" spans="2:12" x14ac:dyDescent="0.2">
      <c r="C17" s="6"/>
      <c r="D17" s="6"/>
      <c r="E17" s="7"/>
      <c r="F17" s="7"/>
      <c r="G17" s="7"/>
      <c r="H17" s="7"/>
      <c r="I17" s="7"/>
      <c r="J17" s="7"/>
      <c r="K17" s="7"/>
      <c r="L17" s="7"/>
    </row>
    <row r="18" spans="2:12" x14ac:dyDescent="0.2">
      <c r="C18" s="6"/>
      <c r="D18" s="6"/>
      <c r="E18" s="7"/>
      <c r="F18" s="7"/>
      <c r="G18" s="7"/>
      <c r="H18" s="7"/>
      <c r="I18" s="7"/>
      <c r="J18" s="7"/>
      <c r="K18" s="7"/>
      <c r="L18" s="7"/>
    </row>
    <row r="19" spans="2:12" x14ac:dyDescent="0.2">
      <c r="B19" s="15" t="s">
        <v>42</v>
      </c>
      <c r="C19" s="16"/>
      <c r="D19" s="16"/>
      <c r="E19" s="14"/>
      <c r="F19" s="14"/>
      <c r="G19" s="14"/>
      <c r="H19" s="14"/>
      <c r="I19" s="14"/>
      <c r="J19" s="7"/>
      <c r="K19" s="7"/>
      <c r="L19" s="7"/>
    </row>
    <row r="20" spans="2:12" x14ac:dyDescent="0.2">
      <c r="C20" s="6"/>
      <c r="D20" s="6"/>
      <c r="E20" s="7"/>
      <c r="F20" s="7"/>
      <c r="G20" s="7"/>
      <c r="H20" s="7"/>
      <c r="I20" s="7"/>
      <c r="J20" s="7"/>
      <c r="K20" s="7"/>
      <c r="L20" s="7"/>
    </row>
    <row r="21" spans="2:12" s="3" customFormat="1" x14ac:dyDescent="0.2">
      <c r="B21" s="3" t="s">
        <v>6</v>
      </c>
      <c r="C21" s="3" t="s">
        <v>7</v>
      </c>
      <c r="E21" s="3" t="s">
        <v>15</v>
      </c>
      <c r="F21" s="3" t="s">
        <v>16</v>
      </c>
      <c r="G21" s="3" t="s">
        <v>17</v>
      </c>
    </row>
    <row r="22" spans="2:12" x14ac:dyDescent="0.2">
      <c r="B22" t="s">
        <v>18</v>
      </c>
      <c r="C22" s="6">
        <v>106</v>
      </c>
      <c r="E22" s="7"/>
      <c r="F22" s="7">
        <v>230776.06</v>
      </c>
      <c r="G22" s="17" t="s">
        <v>50</v>
      </c>
    </row>
    <row r="23" spans="2:12" x14ac:dyDescent="0.2">
      <c r="B23" t="s">
        <v>39</v>
      </c>
      <c r="C23" s="6">
        <v>303</v>
      </c>
      <c r="E23" s="7">
        <f t="shared" ref="E23:E28" si="0">E9</f>
        <v>3700</v>
      </c>
      <c r="F23" s="7"/>
      <c r="G23" t="s">
        <v>20</v>
      </c>
    </row>
    <row r="24" spans="2:12" x14ac:dyDescent="0.2">
      <c r="B24" t="s">
        <v>22</v>
      </c>
      <c r="C24" s="6">
        <v>310</v>
      </c>
      <c r="E24" s="7">
        <f t="shared" si="0"/>
        <v>20000</v>
      </c>
      <c r="F24" s="7"/>
      <c r="G24" t="s">
        <v>20</v>
      </c>
    </row>
    <row r="25" spans="2:12" x14ac:dyDescent="0.2">
      <c r="B25" t="s">
        <v>29</v>
      </c>
      <c r="C25" s="6">
        <v>311</v>
      </c>
      <c r="E25" s="7">
        <f t="shared" si="0"/>
        <v>1924</v>
      </c>
      <c r="F25" s="7"/>
      <c r="G25" t="s">
        <v>20</v>
      </c>
    </row>
    <row r="26" spans="2:12" x14ac:dyDescent="0.2">
      <c r="B26" t="s">
        <v>13</v>
      </c>
      <c r="C26" s="6">
        <v>352.2</v>
      </c>
      <c r="E26" s="7">
        <f t="shared" si="0"/>
        <v>242051</v>
      </c>
      <c r="F26" s="7"/>
      <c r="G26" t="s">
        <v>20</v>
      </c>
    </row>
    <row r="27" spans="2:12" x14ac:dyDescent="0.2">
      <c r="B27" t="s">
        <v>40</v>
      </c>
      <c r="C27" s="6">
        <v>372</v>
      </c>
      <c r="E27" s="7">
        <f t="shared" si="0"/>
        <v>195921</v>
      </c>
      <c r="F27" s="7"/>
      <c r="G27" t="s">
        <v>20</v>
      </c>
    </row>
    <row r="28" spans="2:12" x14ac:dyDescent="0.2">
      <c r="B28" t="s">
        <v>41</v>
      </c>
      <c r="C28" s="6">
        <v>376</v>
      </c>
      <c r="E28" s="7">
        <f t="shared" si="0"/>
        <v>10075</v>
      </c>
      <c r="F28" s="7"/>
      <c r="G28" t="s">
        <v>20</v>
      </c>
    </row>
    <row r="29" spans="2:12" x14ac:dyDescent="0.2">
      <c r="B29" t="s">
        <v>19</v>
      </c>
      <c r="C29" s="6">
        <v>108</v>
      </c>
      <c r="E29" s="7"/>
      <c r="F29" s="7">
        <f>K16</f>
        <v>281470.94520547945</v>
      </c>
      <c r="G29" t="s">
        <v>20</v>
      </c>
    </row>
    <row r="30" spans="2:12" x14ac:dyDescent="0.2">
      <c r="B30" t="s">
        <v>22</v>
      </c>
      <c r="C30" s="6">
        <v>370</v>
      </c>
      <c r="E30" s="7">
        <v>1712.86</v>
      </c>
      <c r="F30" s="7"/>
      <c r="G30" t="s">
        <v>24</v>
      </c>
    </row>
    <row r="31" spans="2:12" x14ac:dyDescent="0.2">
      <c r="B31" t="s">
        <v>23</v>
      </c>
      <c r="C31" s="6">
        <v>114</v>
      </c>
      <c r="E31" s="7">
        <v>36863.15</v>
      </c>
      <c r="F31" s="7"/>
      <c r="G31" t="s">
        <v>23</v>
      </c>
    </row>
    <row r="32" spans="2:12" x14ac:dyDescent="0.2">
      <c r="E32" s="11">
        <f>SUM(E22:E31)</f>
        <v>512247.01</v>
      </c>
      <c r="F32" s="11">
        <f>SUM(F22:F31)</f>
        <v>512247.00520547945</v>
      </c>
    </row>
  </sheetData>
  <printOptions verticalCentered="1"/>
  <pageMargins left="0.7" right="0.7" top="0.75" bottom="0.75" header="0.3" footer="0.3"/>
  <pageSetup scale="74" orientation="landscape" r:id="rId1"/>
  <headerFooter>
    <oddFooter>&amp;C&amp;"Calibri (Body),Bold"&amp;12Post-Closing Accounting Entries&amp;R&amp;"Calibri (Body),Regular"&amp;12&amp;A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01FA-8835-44BB-9D0A-54DD593A3D8D}">
  <sheetPr>
    <pageSetUpPr fitToPage="1"/>
  </sheetPr>
  <dimension ref="A1:L28"/>
  <sheetViews>
    <sheetView topLeftCell="A6" workbookViewId="0">
      <selection activeCell="K9" sqref="K9"/>
    </sheetView>
  </sheetViews>
  <sheetFormatPr baseColWidth="10" defaultColWidth="8.83203125" defaultRowHeight="15" x14ac:dyDescent="0.2"/>
  <cols>
    <col min="1" max="1" width="9.33203125" bestFit="1" customWidth="1"/>
    <col min="2" max="2" width="24" customWidth="1"/>
    <col min="3" max="4" width="7.33203125" bestFit="1" customWidth="1"/>
    <col min="5" max="5" width="12.1640625" bestFit="1" customWidth="1"/>
    <col min="6" max="6" width="10.83203125" bestFit="1" customWidth="1"/>
    <col min="7" max="7" width="18.6640625" bestFit="1" customWidth="1"/>
    <col min="8" max="8" width="13.33203125" customWidth="1"/>
    <col min="9" max="9" width="10.33203125" bestFit="1" customWidth="1"/>
    <col min="10" max="10" width="8.5" bestFit="1" customWidth="1"/>
    <col min="11" max="11" width="17.6640625" bestFit="1" customWidth="1"/>
    <col min="12" max="12" width="12.6640625" bestFit="1" customWidth="1"/>
  </cols>
  <sheetData>
    <row r="1" spans="1:12" ht="16" x14ac:dyDescent="0.2">
      <c r="A1" s="5" t="s">
        <v>0</v>
      </c>
    </row>
    <row r="2" spans="1:12" x14ac:dyDescent="0.2">
      <c r="A2" t="s">
        <v>1</v>
      </c>
    </row>
    <row r="3" spans="1:12" x14ac:dyDescent="0.2">
      <c r="A3" s="1"/>
      <c r="H3" s="2" t="s">
        <v>3</v>
      </c>
      <c r="I3" s="1">
        <v>43465</v>
      </c>
    </row>
    <row r="4" spans="1:12" x14ac:dyDescent="0.2">
      <c r="H4" s="2" t="s">
        <v>4</v>
      </c>
      <c r="I4" s="1">
        <v>43724</v>
      </c>
    </row>
    <row r="5" spans="1:12" x14ac:dyDescent="0.2">
      <c r="A5" t="s">
        <v>2</v>
      </c>
      <c r="B5" s="3" t="s">
        <v>28</v>
      </c>
      <c r="H5" s="2" t="s">
        <v>46</v>
      </c>
      <c r="I5" s="7">
        <v>2028</v>
      </c>
    </row>
    <row r="8" spans="1:12" s="4" customFormat="1" x14ac:dyDescent="0.2">
      <c r="B8" s="4" t="s">
        <v>6</v>
      </c>
      <c r="C8" s="4" t="s">
        <v>7</v>
      </c>
      <c r="D8" s="4" t="s">
        <v>8</v>
      </c>
      <c r="E8" s="4" t="s">
        <v>48</v>
      </c>
      <c r="F8" s="4" t="s">
        <v>9</v>
      </c>
      <c r="G8" s="4" t="s">
        <v>12</v>
      </c>
      <c r="H8" s="4" t="s">
        <v>10</v>
      </c>
      <c r="J8" s="4" t="s">
        <v>11</v>
      </c>
      <c r="K8" s="4" t="s">
        <v>54</v>
      </c>
      <c r="L8" s="4" t="s">
        <v>51</v>
      </c>
    </row>
    <row r="9" spans="1:12" x14ac:dyDescent="0.2">
      <c r="B9" t="s">
        <v>22</v>
      </c>
      <c r="C9" s="6">
        <v>310</v>
      </c>
      <c r="D9" s="6">
        <v>310</v>
      </c>
      <c r="E9" s="7">
        <v>2600</v>
      </c>
      <c r="F9" s="8"/>
      <c r="G9" s="7"/>
      <c r="H9" s="7"/>
      <c r="I9" s="7"/>
      <c r="J9" s="7"/>
      <c r="K9" s="7"/>
      <c r="L9" s="7"/>
    </row>
    <row r="10" spans="1:12" x14ac:dyDescent="0.2">
      <c r="B10" t="s">
        <v>29</v>
      </c>
      <c r="C10" s="6">
        <v>311</v>
      </c>
      <c r="D10" s="6">
        <v>311</v>
      </c>
      <c r="E10" s="7">
        <v>72811.3</v>
      </c>
      <c r="F10" s="8"/>
      <c r="G10" s="7"/>
      <c r="H10" s="7"/>
      <c r="I10" s="7"/>
      <c r="J10" s="7"/>
      <c r="K10" s="7"/>
      <c r="L10" s="7"/>
    </row>
    <row r="11" spans="1:12" x14ac:dyDescent="0.2">
      <c r="B11" t="s">
        <v>13</v>
      </c>
      <c r="C11" s="6">
        <v>352.2</v>
      </c>
      <c r="D11" s="6">
        <v>352.2</v>
      </c>
      <c r="E11" s="7">
        <v>122523.41</v>
      </c>
      <c r="F11" s="8"/>
      <c r="G11" s="7"/>
      <c r="H11" s="7"/>
      <c r="I11" s="7"/>
      <c r="J11" s="7">
        <f>G11*F11</f>
        <v>0</v>
      </c>
      <c r="K11" s="7">
        <f>G11+J11</f>
        <v>0</v>
      </c>
      <c r="L11" s="7"/>
    </row>
    <row r="12" spans="1:12" x14ac:dyDescent="0.2">
      <c r="C12" s="6"/>
      <c r="D12" s="6"/>
      <c r="E12" s="7"/>
      <c r="F12" s="7"/>
      <c r="G12" s="7">
        <v>102005.87</v>
      </c>
      <c r="H12" s="7"/>
      <c r="I12" s="7"/>
      <c r="J12" s="7">
        <f>_xlfn.DAYS(I4,I3)/365*I5</f>
        <v>1439.0465753424658</v>
      </c>
      <c r="K12" s="7">
        <f>G12+J12</f>
        <v>103444.91657534246</v>
      </c>
      <c r="L12" s="7"/>
    </row>
    <row r="13" spans="1:12" x14ac:dyDescent="0.2">
      <c r="C13" s="6"/>
      <c r="D13" s="6"/>
      <c r="E13" s="7"/>
      <c r="F13" s="7"/>
      <c r="G13" s="7"/>
      <c r="H13" s="7"/>
      <c r="I13" s="7"/>
      <c r="J13" s="7"/>
      <c r="K13" s="7"/>
      <c r="L13" s="7"/>
    </row>
    <row r="14" spans="1:12" x14ac:dyDescent="0.2">
      <c r="B14" s="9" t="s">
        <v>14</v>
      </c>
      <c r="C14" s="6"/>
      <c r="D14" s="6"/>
      <c r="E14" s="10">
        <f>SUM(E9:E13)</f>
        <v>197934.71000000002</v>
      </c>
      <c r="F14" s="7"/>
      <c r="G14" s="10">
        <f>SUM(G9:G13)</f>
        <v>102005.87</v>
      </c>
      <c r="H14" s="10">
        <f>E14-G14</f>
        <v>95928.840000000026</v>
      </c>
      <c r="I14" s="7"/>
      <c r="J14" s="10">
        <f>SUM(J9:J13)</f>
        <v>1439.0465753424658</v>
      </c>
      <c r="K14" s="10">
        <f>SUM(K9:K13)</f>
        <v>103444.91657534246</v>
      </c>
      <c r="L14" s="10">
        <f>E14-K14</f>
        <v>94489.793424657561</v>
      </c>
    </row>
    <row r="15" spans="1:12" x14ac:dyDescent="0.2">
      <c r="C15" s="6"/>
      <c r="D15" s="6"/>
      <c r="E15" s="7"/>
      <c r="F15" s="7"/>
      <c r="G15" s="7"/>
      <c r="H15" s="7"/>
      <c r="I15" s="7"/>
      <c r="J15" s="7"/>
      <c r="K15" s="7"/>
      <c r="L15" s="7"/>
    </row>
    <row r="16" spans="1:12" x14ac:dyDescent="0.2">
      <c r="C16" s="6"/>
      <c r="D16" s="6"/>
      <c r="E16" s="7"/>
      <c r="F16" s="7"/>
      <c r="G16" s="7"/>
      <c r="H16" s="7"/>
      <c r="I16" s="7"/>
      <c r="J16" s="7"/>
      <c r="K16" s="7"/>
      <c r="L16" s="7"/>
    </row>
    <row r="17" spans="2:12" x14ac:dyDescent="0.2">
      <c r="C17" s="6"/>
      <c r="D17" s="6"/>
      <c r="E17" s="7"/>
      <c r="F17" s="7"/>
      <c r="G17" s="7"/>
      <c r="H17" s="7"/>
      <c r="I17" s="7"/>
      <c r="J17" s="7"/>
      <c r="K17" s="7"/>
      <c r="L17" s="7"/>
    </row>
    <row r="18" spans="2:12" x14ac:dyDescent="0.2">
      <c r="C18" s="6"/>
      <c r="D18" s="6"/>
      <c r="E18" s="7"/>
      <c r="F18" s="7"/>
      <c r="G18" s="7"/>
      <c r="H18" s="7"/>
      <c r="I18" s="7"/>
      <c r="J18" s="7"/>
      <c r="K18" s="7"/>
      <c r="L18" s="7"/>
    </row>
    <row r="19" spans="2:12" x14ac:dyDescent="0.2">
      <c r="B19" s="15" t="s">
        <v>42</v>
      </c>
      <c r="C19" s="13"/>
      <c r="D19" s="13"/>
      <c r="E19" s="14"/>
      <c r="F19" s="14"/>
      <c r="G19" s="14"/>
      <c r="H19" s="14"/>
      <c r="I19" s="14"/>
      <c r="J19" s="7"/>
      <c r="K19" s="7"/>
      <c r="L19" s="7"/>
    </row>
    <row r="20" spans="2:12" s="3" customFormat="1" x14ac:dyDescent="0.2">
      <c r="B20" s="3" t="s">
        <v>6</v>
      </c>
      <c r="C20" s="3" t="s">
        <v>7</v>
      </c>
      <c r="E20" s="3" t="s">
        <v>15</v>
      </c>
      <c r="F20" s="3" t="s">
        <v>16</v>
      </c>
      <c r="G20" s="3" t="s">
        <v>17</v>
      </c>
    </row>
    <row r="21" spans="2:12" x14ac:dyDescent="0.2">
      <c r="B21" t="s">
        <v>18</v>
      </c>
      <c r="C21" s="6">
        <v>106</v>
      </c>
      <c r="E21" s="7"/>
      <c r="F21" s="7">
        <v>105541</v>
      </c>
      <c r="G21" t="s">
        <v>50</v>
      </c>
    </row>
    <row r="22" spans="2:12" x14ac:dyDescent="0.2">
      <c r="B22" t="s">
        <v>22</v>
      </c>
      <c r="C22" s="6">
        <v>310</v>
      </c>
      <c r="E22" s="7">
        <f>E9</f>
        <v>2600</v>
      </c>
      <c r="F22" s="7"/>
      <c r="G22" t="s">
        <v>20</v>
      </c>
    </row>
    <row r="23" spans="2:12" x14ac:dyDescent="0.2">
      <c r="B23" t="s">
        <v>29</v>
      </c>
      <c r="C23" s="6">
        <v>311</v>
      </c>
      <c r="E23" s="7">
        <f>E10</f>
        <v>72811.3</v>
      </c>
      <c r="F23" s="7"/>
      <c r="G23" t="s">
        <v>20</v>
      </c>
    </row>
    <row r="24" spans="2:12" x14ac:dyDescent="0.2">
      <c r="B24" t="s">
        <v>13</v>
      </c>
      <c r="C24" s="6">
        <v>352.2</v>
      </c>
      <c r="E24" s="7">
        <f>E11</f>
        <v>122523.41</v>
      </c>
      <c r="F24" s="7"/>
      <c r="G24" t="s">
        <v>20</v>
      </c>
    </row>
    <row r="25" spans="2:12" x14ac:dyDescent="0.2">
      <c r="B25" t="s">
        <v>19</v>
      </c>
      <c r="C25" s="6">
        <v>108</v>
      </c>
      <c r="E25" s="7"/>
      <c r="F25" s="7">
        <f>K14</f>
        <v>103444.91657534246</v>
      </c>
      <c r="G25" t="s">
        <v>20</v>
      </c>
    </row>
    <row r="26" spans="2:12" x14ac:dyDescent="0.2">
      <c r="B26" t="s">
        <v>22</v>
      </c>
      <c r="C26" s="6">
        <v>370</v>
      </c>
      <c r="E26" s="7">
        <v>803</v>
      </c>
      <c r="F26" s="7"/>
      <c r="G26" t="s">
        <v>24</v>
      </c>
    </row>
    <row r="27" spans="2:12" x14ac:dyDescent="0.2">
      <c r="B27" t="s">
        <v>23</v>
      </c>
      <c r="C27" s="6">
        <v>114</v>
      </c>
      <c r="E27" s="7">
        <v>10248.209999999999</v>
      </c>
      <c r="F27" s="7"/>
      <c r="G27" t="s">
        <v>23</v>
      </c>
    </row>
    <row r="28" spans="2:12" x14ac:dyDescent="0.2">
      <c r="E28" s="11">
        <f>SUM(E21:E27)</f>
        <v>208985.92</v>
      </c>
      <c r="F28" s="11">
        <f>SUM(F21:F27)</f>
        <v>208985.91657534247</v>
      </c>
    </row>
  </sheetData>
  <printOptions verticalCentered="1"/>
  <pageMargins left="0.7" right="0.7" top="0.75" bottom="0.75" header="0.3" footer="0.3"/>
  <pageSetup scale="75" orientation="landscape" r:id="rId1"/>
  <headerFooter>
    <oddFooter>&amp;C&amp;"Calibri (Body),Bold"&amp;12Post-Closing Accounting Entries&amp;R&amp;"Calibri (Body),Regular"&amp;12&amp;A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4686C-4907-41DD-B4FD-34D259BFFE86}">
  <sheetPr>
    <pageSetUpPr fitToPage="1"/>
  </sheetPr>
  <dimension ref="A1:L27"/>
  <sheetViews>
    <sheetView topLeftCell="A4" workbookViewId="0">
      <selection activeCell="L9" sqref="L9"/>
    </sheetView>
  </sheetViews>
  <sheetFormatPr baseColWidth="10" defaultColWidth="8.83203125" defaultRowHeight="15" x14ac:dyDescent="0.2"/>
  <cols>
    <col min="1" max="1" width="9.33203125" bestFit="1" customWidth="1"/>
    <col min="2" max="2" width="22.1640625" bestFit="1" customWidth="1"/>
    <col min="3" max="4" width="7.33203125" bestFit="1" customWidth="1"/>
    <col min="5" max="5" width="12.1640625" bestFit="1" customWidth="1"/>
    <col min="6" max="6" width="10.33203125" bestFit="1" customWidth="1"/>
    <col min="7" max="7" width="18.6640625" bestFit="1" customWidth="1"/>
    <col min="8" max="8" width="13.33203125" customWidth="1"/>
    <col min="9" max="9" width="10.33203125" bestFit="1" customWidth="1"/>
    <col min="10" max="10" width="8.5" bestFit="1" customWidth="1"/>
    <col min="11" max="11" width="17.6640625" bestFit="1" customWidth="1"/>
    <col min="12" max="12" width="12.6640625" bestFit="1" customWidth="1"/>
  </cols>
  <sheetData>
    <row r="1" spans="1:12" ht="16" x14ac:dyDescent="0.2">
      <c r="A1" s="5" t="s">
        <v>0</v>
      </c>
    </row>
    <row r="2" spans="1:12" x14ac:dyDescent="0.2">
      <c r="A2" t="s">
        <v>1</v>
      </c>
    </row>
    <row r="3" spans="1:12" x14ac:dyDescent="0.2">
      <c r="A3" s="1"/>
      <c r="H3" s="2" t="s">
        <v>3</v>
      </c>
      <c r="I3" s="1">
        <v>43465</v>
      </c>
    </row>
    <row r="4" spans="1:12" x14ac:dyDescent="0.2">
      <c r="H4" s="2" t="s">
        <v>4</v>
      </c>
      <c r="I4" s="1">
        <v>43727</v>
      </c>
    </row>
    <row r="5" spans="1:12" x14ac:dyDescent="0.2">
      <c r="A5" t="s">
        <v>2</v>
      </c>
      <c r="B5" s="3" t="s">
        <v>37</v>
      </c>
      <c r="H5" s="2" t="s">
        <v>46</v>
      </c>
      <c r="I5" s="7">
        <v>1037</v>
      </c>
    </row>
    <row r="8" spans="1:12" s="4" customFormat="1" x14ac:dyDescent="0.2">
      <c r="B8" s="4" t="s">
        <v>6</v>
      </c>
      <c r="C8" s="4" t="s">
        <v>7</v>
      </c>
      <c r="D8" s="4" t="s">
        <v>8</v>
      </c>
      <c r="E8" s="4" t="s">
        <v>48</v>
      </c>
      <c r="F8" s="4" t="s">
        <v>9</v>
      </c>
      <c r="G8" s="4" t="s">
        <v>12</v>
      </c>
      <c r="H8" s="4" t="s">
        <v>10</v>
      </c>
      <c r="J8" s="4" t="s">
        <v>11</v>
      </c>
      <c r="K8" s="4" t="s">
        <v>52</v>
      </c>
      <c r="L8" s="4" t="s">
        <v>53</v>
      </c>
    </row>
    <row r="9" spans="1:12" x14ac:dyDescent="0.2">
      <c r="B9" t="s">
        <v>38</v>
      </c>
      <c r="C9" s="6">
        <v>109</v>
      </c>
      <c r="D9" s="6">
        <v>114</v>
      </c>
      <c r="E9" s="7">
        <v>5138</v>
      </c>
      <c r="F9" s="8"/>
      <c r="G9" s="7"/>
      <c r="H9" s="7"/>
      <c r="I9" s="7"/>
      <c r="J9" s="7"/>
      <c r="K9" s="7"/>
      <c r="L9" s="7"/>
    </row>
    <row r="10" spans="1:12" x14ac:dyDescent="0.2">
      <c r="B10" t="s">
        <v>31</v>
      </c>
      <c r="C10" s="6">
        <v>373</v>
      </c>
      <c r="D10" s="6">
        <v>372</v>
      </c>
      <c r="E10" s="7">
        <v>76579</v>
      </c>
      <c r="F10" s="8"/>
      <c r="G10" s="7"/>
      <c r="H10" s="7"/>
      <c r="I10" s="7"/>
      <c r="J10" s="7"/>
      <c r="K10" s="7"/>
      <c r="L10" s="7"/>
    </row>
    <row r="11" spans="1:12" x14ac:dyDescent="0.2">
      <c r="C11" s="6"/>
      <c r="D11" s="6"/>
      <c r="E11" s="7"/>
      <c r="F11" s="8"/>
      <c r="G11" s="7"/>
      <c r="H11" s="7"/>
      <c r="I11" s="7"/>
      <c r="J11" s="7"/>
      <c r="K11" s="7"/>
      <c r="L11" s="7"/>
    </row>
    <row r="12" spans="1:12" x14ac:dyDescent="0.2">
      <c r="C12" s="6"/>
      <c r="D12" s="6"/>
      <c r="E12" s="7"/>
      <c r="F12" s="7"/>
      <c r="G12" s="7">
        <v>81267</v>
      </c>
      <c r="H12" s="7"/>
      <c r="I12" s="7"/>
      <c r="J12" s="7">
        <v>450</v>
      </c>
      <c r="K12" s="7">
        <f>G12+J12</f>
        <v>81717</v>
      </c>
      <c r="L12" s="7"/>
    </row>
    <row r="13" spans="1:12" x14ac:dyDescent="0.2">
      <c r="C13" s="6"/>
      <c r="D13" s="6"/>
      <c r="E13" s="7"/>
      <c r="F13" s="7"/>
      <c r="G13" s="7"/>
      <c r="H13" s="7"/>
      <c r="I13" s="7"/>
      <c r="J13" s="7"/>
      <c r="K13" s="7"/>
      <c r="L13" s="7"/>
    </row>
    <row r="14" spans="1:12" x14ac:dyDescent="0.2">
      <c r="B14" s="9" t="s">
        <v>14</v>
      </c>
      <c r="C14" s="6"/>
      <c r="D14" s="6"/>
      <c r="E14" s="10">
        <f>SUM(E9:E13)</f>
        <v>81717</v>
      </c>
      <c r="F14" s="7"/>
      <c r="G14" s="10">
        <f>SUM(G12:G13)</f>
        <v>81267</v>
      </c>
      <c r="H14" s="10">
        <f>E14-G14</f>
        <v>450</v>
      </c>
      <c r="I14" s="7"/>
      <c r="J14" s="10">
        <f>SUM(J11:J13)</f>
        <v>450</v>
      </c>
      <c r="K14" s="10">
        <f>SUM(K11:K13)</f>
        <v>81717</v>
      </c>
      <c r="L14" s="10">
        <f>E14-K14</f>
        <v>0</v>
      </c>
    </row>
    <row r="15" spans="1:12" x14ac:dyDescent="0.2">
      <c r="C15" s="6"/>
      <c r="D15" s="6"/>
      <c r="E15" s="7"/>
      <c r="F15" s="7"/>
      <c r="G15" s="7"/>
      <c r="H15" s="7"/>
      <c r="I15" s="7"/>
      <c r="J15" s="7"/>
      <c r="K15" s="7"/>
      <c r="L15" s="7"/>
    </row>
    <row r="16" spans="1:12" x14ac:dyDescent="0.2">
      <c r="C16" s="6"/>
      <c r="D16" s="6"/>
      <c r="E16" s="7"/>
      <c r="F16" s="7"/>
      <c r="G16" s="7"/>
      <c r="H16" s="7"/>
      <c r="I16" s="7"/>
      <c r="J16" s="7"/>
      <c r="K16" s="7"/>
      <c r="L16" s="7"/>
    </row>
    <row r="17" spans="2:12" x14ac:dyDescent="0.2">
      <c r="C17" s="6"/>
      <c r="D17" s="6"/>
      <c r="E17" s="7"/>
      <c r="F17" s="7"/>
      <c r="G17" s="7"/>
      <c r="H17" s="7"/>
      <c r="I17" s="7"/>
      <c r="J17" s="7"/>
      <c r="K17" s="7"/>
      <c r="L17" s="7"/>
    </row>
    <row r="18" spans="2:12" x14ac:dyDescent="0.2">
      <c r="C18" s="6"/>
      <c r="D18" s="6"/>
      <c r="E18" s="7"/>
      <c r="F18" s="7"/>
      <c r="G18" s="7"/>
      <c r="H18" s="7"/>
      <c r="I18" s="7"/>
      <c r="J18" s="7"/>
      <c r="K18" s="7"/>
      <c r="L18" s="7"/>
    </row>
    <row r="19" spans="2:12" x14ac:dyDescent="0.2">
      <c r="B19" s="15" t="s">
        <v>42</v>
      </c>
      <c r="C19" s="13"/>
      <c r="D19" s="13"/>
      <c r="E19" s="14"/>
      <c r="F19" s="14"/>
      <c r="G19" s="14"/>
      <c r="H19" s="14"/>
      <c r="I19" s="14"/>
      <c r="J19" s="7"/>
      <c r="K19" s="7"/>
      <c r="L19" s="7"/>
    </row>
    <row r="20" spans="2:12" s="3" customFormat="1" x14ac:dyDescent="0.2">
      <c r="B20" s="3" t="s">
        <v>6</v>
      </c>
      <c r="C20" s="3" t="s">
        <v>7</v>
      </c>
      <c r="E20" s="3" t="s">
        <v>15</v>
      </c>
      <c r="F20" s="3" t="s">
        <v>16</v>
      </c>
      <c r="G20" s="3" t="s">
        <v>17</v>
      </c>
    </row>
    <row r="21" spans="2:12" x14ac:dyDescent="0.2">
      <c r="B21" t="s">
        <v>18</v>
      </c>
      <c r="C21" s="6">
        <v>106</v>
      </c>
      <c r="E21" s="7"/>
      <c r="F21" s="7">
        <v>2206</v>
      </c>
      <c r="G21" t="s">
        <v>50</v>
      </c>
    </row>
    <row r="22" spans="2:12" x14ac:dyDescent="0.2">
      <c r="B22" t="s">
        <v>32</v>
      </c>
      <c r="C22" s="6">
        <v>114</v>
      </c>
      <c r="E22" s="7">
        <f>E9</f>
        <v>5138</v>
      </c>
      <c r="F22" s="7"/>
      <c r="G22" t="s">
        <v>20</v>
      </c>
    </row>
    <row r="23" spans="2:12" x14ac:dyDescent="0.2">
      <c r="B23" t="s">
        <v>31</v>
      </c>
      <c r="C23" s="6">
        <v>372</v>
      </c>
      <c r="E23" s="7">
        <f>E10</f>
        <v>76579</v>
      </c>
      <c r="F23" s="7"/>
      <c r="G23" t="s">
        <v>20</v>
      </c>
    </row>
    <row r="24" spans="2:12" x14ac:dyDescent="0.2">
      <c r="B24" t="s">
        <v>19</v>
      </c>
      <c r="C24" s="6">
        <v>108</v>
      </c>
      <c r="E24" s="7"/>
      <c r="F24" s="7">
        <f>K14</f>
        <v>81717</v>
      </c>
      <c r="G24" t="s">
        <v>20</v>
      </c>
    </row>
    <row r="25" spans="2:12" x14ac:dyDescent="0.2">
      <c r="B25" t="s">
        <v>22</v>
      </c>
      <c r="C25" s="6">
        <v>370</v>
      </c>
      <c r="E25" s="7">
        <v>1756</v>
      </c>
      <c r="F25" s="7"/>
      <c r="G25" t="s">
        <v>24</v>
      </c>
    </row>
    <row r="26" spans="2:12" x14ac:dyDescent="0.2">
      <c r="B26" t="s">
        <v>23</v>
      </c>
      <c r="C26" s="6">
        <v>114</v>
      </c>
      <c r="E26" s="7">
        <v>450</v>
      </c>
      <c r="F26" s="7"/>
      <c r="G26" t="s">
        <v>23</v>
      </c>
    </row>
    <row r="27" spans="2:12" x14ac:dyDescent="0.2">
      <c r="E27" s="11">
        <f>SUM(E21:E26)</f>
        <v>83923</v>
      </c>
      <c r="F27" s="11">
        <f>SUM(F21:F26)</f>
        <v>83923</v>
      </c>
    </row>
  </sheetData>
  <printOptions verticalCentered="1"/>
  <pageMargins left="0.7" right="0.7" top="0.75" bottom="0.75" header="0.3" footer="0.3"/>
  <pageSetup scale="76" orientation="landscape" r:id="rId1"/>
  <headerFooter>
    <oddFooter>&amp;C&amp;"Calibri (Body),Bold"&amp;12Post-Closing Accounting Entries&amp;R&amp;"Calibri (Body),Regular"&amp;12&amp;A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37C4E-91C4-486A-8195-31AD9AE8889E}">
  <sheetPr>
    <pageSetUpPr fitToPage="1"/>
  </sheetPr>
  <dimension ref="A1:L27"/>
  <sheetViews>
    <sheetView topLeftCell="A4" workbookViewId="0">
      <selection activeCell="K9" sqref="K9"/>
    </sheetView>
  </sheetViews>
  <sheetFormatPr baseColWidth="10" defaultColWidth="8.83203125" defaultRowHeight="15" x14ac:dyDescent="0.2"/>
  <cols>
    <col min="1" max="1" width="9.33203125" bestFit="1" customWidth="1"/>
    <col min="2" max="2" width="33.5" customWidth="1"/>
    <col min="3" max="4" width="7.33203125" bestFit="1" customWidth="1"/>
    <col min="5" max="5" width="12.1640625" bestFit="1" customWidth="1"/>
    <col min="6" max="6" width="10.33203125" bestFit="1" customWidth="1"/>
    <col min="7" max="7" width="18.6640625" bestFit="1" customWidth="1"/>
    <col min="8" max="8" width="13.33203125" customWidth="1"/>
    <col min="9" max="9" width="10.33203125" bestFit="1" customWidth="1"/>
    <col min="10" max="10" width="8.5" bestFit="1" customWidth="1"/>
    <col min="11" max="11" width="17.6640625" bestFit="1" customWidth="1"/>
    <col min="12" max="12" width="12.6640625" bestFit="1" customWidth="1"/>
  </cols>
  <sheetData>
    <row r="1" spans="1:12" ht="16" x14ac:dyDescent="0.2">
      <c r="A1" s="5" t="s">
        <v>0</v>
      </c>
    </row>
    <row r="2" spans="1:12" x14ac:dyDescent="0.2">
      <c r="A2" t="s">
        <v>1</v>
      </c>
    </row>
    <row r="3" spans="1:12" x14ac:dyDescent="0.2">
      <c r="A3" s="1"/>
      <c r="H3" s="2" t="s">
        <v>3</v>
      </c>
      <c r="I3" s="1">
        <v>43465</v>
      </c>
    </row>
    <row r="4" spans="1:12" x14ac:dyDescent="0.2">
      <c r="H4" s="2" t="s">
        <v>4</v>
      </c>
      <c r="I4" s="1">
        <v>43725</v>
      </c>
    </row>
    <row r="5" spans="1:12" x14ac:dyDescent="0.2">
      <c r="A5" t="s">
        <v>2</v>
      </c>
      <c r="B5" s="3" t="s">
        <v>30</v>
      </c>
      <c r="H5" s="2" t="s">
        <v>46</v>
      </c>
      <c r="I5" s="7">
        <v>323</v>
      </c>
    </row>
    <row r="8" spans="1:12" s="4" customFormat="1" x14ac:dyDescent="0.2">
      <c r="B8" s="4" t="s">
        <v>6</v>
      </c>
      <c r="C8" s="4" t="s">
        <v>7</v>
      </c>
      <c r="D8" s="4" t="s">
        <v>8</v>
      </c>
      <c r="E8" s="4" t="s">
        <v>48</v>
      </c>
      <c r="F8" s="4" t="s">
        <v>9</v>
      </c>
      <c r="G8" s="4" t="s">
        <v>12</v>
      </c>
      <c r="H8" s="4" t="s">
        <v>10</v>
      </c>
      <c r="J8" s="4" t="s">
        <v>11</v>
      </c>
      <c r="K8" s="4" t="s">
        <v>56</v>
      </c>
      <c r="L8" s="4" t="s">
        <v>55</v>
      </c>
    </row>
    <row r="9" spans="1:12" x14ac:dyDescent="0.2">
      <c r="B9" t="s">
        <v>32</v>
      </c>
      <c r="C9" s="6">
        <v>108</v>
      </c>
      <c r="D9" s="6">
        <v>114</v>
      </c>
      <c r="E9" s="7">
        <v>1472</v>
      </c>
      <c r="F9" s="8"/>
      <c r="G9" s="7"/>
      <c r="H9" s="7"/>
      <c r="I9" s="7"/>
      <c r="J9" s="7"/>
      <c r="K9" s="7"/>
      <c r="L9" s="7"/>
    </row>
    <row r="10" spans="1:12" x14ac:dyDescent="0.2">
      <c r="B10" t="s">
        <v>31</v>
      </c>
      <c r="C10" s="6">
        <v>373</v>
      </c>
      <c r="D10" s="6">
        <v>372</v>
      </c>
      <c r="E10" s="7">
        <v>28615</v>
      </c>
      <c r="F10" s="8"/>
      <c r="G10" s="7"/>
      <c r="H10" s="7"/>
      <c r="I10" s="7"/>
      <c r="J10" s="7"/>
      <c r="K10" s="7"/>
      <c r="L10" s="7"/>
    </row>
    <row r="11" spans="1:12" x14ac:dyDescent="0.2">
      <c r="C11" s="6"/>
      <c r="D11" s="6"/>
      <c r="E11" s="7"/>
      <c r="F11" s="8"/>
      <c r="G11" s="7"/>
      <c r="H11" s="7"/>
      <c r="I11" s="7"/>
      <c r="J11" s="7"/>
      <c r="K11" s="7"/>
      <c r="L11" s="7"/>
    </row>
    <row r="12" spans="1:12" x14ac:dyDescent="0.2">
      <c r="C12" s="6"/>
      <c r="D12" s="6"/>
      <c r="E12" s="7"/>
      <c r="F12" s="7"/>
      <c r="G12" s="7">
        <v>29477</v>
      </c>
      <c r="H12" s="7"/>
      <c r="I12" s="7"/>
      <c r="J12" s="7">
        <f>_xlfn.DAYS(I4,I3)/365*I5</f>
        <v>230.08219178082192</v>
      </c>
      <c r="K12" s="7">
        <f>G12+J12</f>
        <v>29707.082191780821</v>
      </c>
      <c r="L12" s="7"/>
    </row>
    <row r="13" spans="1:12" x14ac:dyDescent="0.2">
      <c r="C13" s="6"/>
      <c r="D13" s="6"/>
      <c r="E13" s="7"/>
      <c r="F13" s="7"/>
      <c r="G13" s="7"/>
      <c r="H13" s="7"/>
      <c r="I13" s="7"/>
      <c r="J13" s="7"/>
      <c r="K13" s="7"/>
      <c r="L13" s="7"/>
    </row>
    <row r="14" spans="1:12" x14ac:dyDescent="0.2">
      <c r="B14" s="9" t="s">
        <v>14</v>
      </c>
      <c r="C14" s="6"/>
      <c r="D14" s="6"/>
      <c r="E14" s="10">
        <f>SUM(E9:E13)</f>
        <v>30087</v>
      </c>
      <c r="F14" s="7"/>
      <c r="G14" s="10">
        <f>SUM(G9:G13)</f>
        <v>29477</v>
      </c>
      <c r="H14" s="10">
        <f>E14-G14</f>
        <v>610</v>
      </c>
      <c r="I14" s="7"/>
      <c r="J14" s="10">
        <f>SUM(J9:J13)</f>
        <v>230.08219178082192</v>
      </c>
      <c r="K14" s="10">
        <f>SUM(K9:K13)</f>
        <v>29707.082191780821</v>
      </c>
      <c r="L14" s="10">
        <f>E14-K14</f>
        <v>379.91780821917928</v>
      </c>
    </row>
    <row r="15" spans="1:12" x14ac:dyDescent="0.2">
      <c r="C15" s="6"/>
      <c r="D15" s="6"/>
      <c r="E15" s="7"/>
      <c r="F15" s="7"/>
      <c r="G15" s="7"/>
      <c r="H15" s="7"/>
      <c r="I15" s="7"/>
      <c r="J15" s="7"/>
      <c r="K15" s="7"/>
      <c r="L15" s="7"/>
    </row>
    <row r="16" spans="1:12" x14ac:dyDescent="0.2">
      <c r="C16" s="6"/>
      <c r="D16" s="6"/>
      <c r="E16" s="7"/>
      <c r="F16" s="7"/>
      <c r="G16" s="7"/>
      <c r="H16" s="7"/>
      <c r="I16" s="7"/>
      <c r="J16" s="7"/>
      <c r="K16" s="7"/>
      <c r="L16" s="7"/>
    </row>
    <row r="17" spans="2:12" x14ac:dyDescent="0.2">
      <c r="C17" s="6"/>
      <c r="D17" s="6"/>
      <c r="E17" s="7"/>
      <c r="F17" s="7"/>
      <c r="G17" s="7"/>
      <c r="H17" s="7"/>
      <c r="I17" s="7"/>
      <c r="J17" s="7"/>
      <c r="K17" s="7"/>
      <c r="L17" s="7"/>
    </row>
    <row r="18" spans="2:12" x14ac:dyDescent="0.2">
      <c r="C18" s="6"/>
      <c r="D18" s="6"/>
      <c r="E18" s="7"/>
      <c r="F18" s="7"/>
      <c r="G18" s="7"/>
      <c r="H18" s="7"/>
      <c r="I18" s="7"/>
      <c r="J18" s="7"/>
      <c r="K18" s="7"/>
      <c r="L18" s="7"/>
    </row>
    <row r="19" spans="2:12" x14ac:dyDescent="0.2">
      <c r="B19" s="15" t="s">
        <v>42</v>
      </c>
      <c r="C19" s="13"/>
      <c r="D19" s="13"/>
      <c r="E19" s="14"/>
      <c r="F19" s="14"/>
      <c r="G19" s="14"/>
      <c r="H19" s="14"/>
      <c r="I19" s="14"/>
      <c r="J19" s="7"/>
      <c r="K19" s="7"/>
      <c r="L19" s="7"/>
    </row>
    <row r="20" spans="2:12" s="3" customFormat="1" x14ac:dyDescent="0.2">
      <c r="B20" s="3" t="s">
        <v>6</v>
      </c>
      <c r="C20" s="3" t="s">
        <v>7</v>
      </c>
      <c r="E20" s="3" t="s">
        <v>15</v>
      </c>
      <c r="F20" s="3" t="s">
        <v>16</v>
      </c>
      <c r="G20" s="3" t="s">
        <v>17</v>
      </c>
    </row>
    <row r="21" spans="2:12" x14ac:dyDescent="0.2">
      <c r="B21" t="s">
        <v>18</v>
      </c>
      <c r="C21" s="6">
        <v>106</v>
      </c>
      <c r="E21" s="7"/>
      <c r="F21" s="7">
        <v>14350.9</v>
      </c>
      <c r="G21" t="s">
        <v>50</v>
      </c>
    </row>
    <row r="22" spans="2:12" x14ac:dyDescent="0.2">
      <c r="B22" t="s">
        <v>32</v>
      </c>
      <c r="C22" s="6">
        <v>114</v>
      </c>
      <c r="E22" s="7">
        <f>E9</f>
        <v>1472</v>
      </c>
      <c r="F22" s="7"/>
      <c r="G22" t="s">
        <v>20</v>
      </c>
    </row>
    <row r="23" spans="2:12" x14ac:dyDescent="0.2">
      <c r="B23" t="s">
        <v>31</v>
      </c>
      <c r="C23" s="6">
        <v>372</v>
      </c>
      <c r="E23" s="7">
        <f>E10</f>
        <v>28615</v>
      </c>
      <c r="F23" s="7"/>
      <c r="G23" t="s">
        <v>20</v>
      </c>
    </row>
    <row r="24" spans="2:12" x14ac:dyDescent="0.2">
      <c r="B24" t="s">
        <v>19</v>
      </c>
      <c r="C24" s="6">
        <v>108</v>
      </c>
      <c r="E24" s="7"/>
      <c r="F24" s="7">
        <f>K14</f>
        <v>29707.082191780821</v>
      </c>
      <c r="G24" t="s">
        <v>20</v>
      </c>
    </row>
    <row r="25" spans="2:12" x14ac:dyDescent="0.2">
      <c r="B25" t="s">
        <v>22</v>
      </c>
      <c r="C25" s="6">
        <v>370</v>
      </c>
      <c r="E25" s="7">
        <v>1577.96</v>
      </c>
      <c r="F25" s="7"/>
      <c r="G25" t="s">
        <v>24</v>
      </c>
    </row>
    <row r="26" spans="2:12" x14ac:dyDescent="0.2">
      <c r="B26" t="s">
        <v>23</v>
      </c>
      <c r="C26" s="6">
        <v>114</v>
      </c>
      <c r="E26" s="7">
        <v>12393.02</v>
      </c>
      <c r="F26" s="7"/>
      <c r="G26" t="s">
        <v>23</v>
      </c>
    </row>
    <row r="27" spans="2:12" x14ac:dyDescent="0.2">
      <c r="E27" s="11">
        <f>SUM(E21:E26)</f>
        <v>44057.979999999996</v>
      </c>
      <c r="F27" s="11">
        <f>SUM(F21:F26)</f>
        <v>44057.982191780822</v>
      </c>
    </row>
  </sheetData>
  <printOptions verticalCentered="1"/>
  <pageMargins left="0.7" right="0.7" top="0.75" bottom="0.75" header="0.3" footer="0.3"/>
  <pageSetup scale="71" orientation="landscape" r:id="rId1"/>
  <headerFooter>
    <oddFooter>&amp;C&amp;"Calibri (Body),Bold"&amp;12Post-Closing Accounting Entries&amp;R&amp;"Calibri (Body),Regular"&amp;12&amp;A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F3111-6D03-4EE3-BF88-17D143365821}">
  <sheetPr>
    <pageSetUpPr fitToPage="1"/>
  </sheetPr>
  <dimension ref="A1:L27"/>
  <sheetViews>
    <sheetView topLeftCell="A5" workbookViewId="0">
      <selection activeCell="K9" sqref="K9"/>
    </sheetView>
  </sheetViews>
  <sheetFormatPr baseColWidth="10" defaultColWidth="8.83203125" defaultRowHeight="15" x14ac:dyDescent="0.2"/>
  <cols>
    <col min="1" max="1" width="9.33203125" bestFit="1" customWidth="1"/>
    <col min="2" max="2" width="29.1640625" customWidth="1"/>
    <col min="3" max="4" width="7.33203125" bestFit="1" customWidth="1"/>
    <col min="5" max="5" width="12.1640625" bestFit="1" customWidth="1"/>
    <col min="6" max="6" width="10.83203125" bestFit="1" customWidth="1"/>
    <col min="7" max="7" width="18.6640625" bestFit="1" customWidth="1"/>
    <col min="8" max="8" width="13.33203125" customWidth="1"/>
    <col min="9" max="9" width="10.33203125" bestFit="1" customWidth="1"/>
    <col min="10" max="10" width="8.5" bestFit="1" customWidth="1"/>
    <col min="11" max="11" width="17.6640625" bestFit="1" customWidth="1"/>
    <col min="12" max="12" width="12.6640625" bestFit="1" customWidth="1"/>
  </cols>
  <sheetData>
    <row r="1" spans="1:12" ht="16" x14ac:dyDescent="0.2">
      <c r="A1" s="5" t="s">
        <v>0</v>
      </c>
    </row>
    <row r="2" spans="1:12" x14ac:dyDescent="0.2">
      <c r="A2" t="s">
        <v>1</v>
      </c>
    </row>
    <row r="3" spans="1:12" x14ac:dyDescent="0.2">
      <c r="A3" s="1"/>
      <c r="H3" s="2" t="s">
        <v>3</v>
      </c>
      <c r="I3" s="1">
        <v>43465</v>
      </c>
    </row>
    <row r="4" spans="1:12" x14ac:dyDescent="0.2">
      <c r="H4" s="2" t="s">
        <v>4</v>
      </c>
      <c r="I4" s="1">
        <v>43738</v>
      </c>
    </row>
    <row r="5" spans="1:12" x14ac:dyDescent="0.2">
      <c r="A5" t="s">
        <v>2</v>
      </c>
      <c r="B5" s="3" t="s">
        <v>33</v>
      </c>
      <c r="H5" s="2" t="s">
        <v>46</v>
      </c>
      <c r="I5" s="7">
        <v>0</v>
      </c>
    </row>
    <row r="8" spans="1:12" s="4" customFormat="1" x14ac:dyDescent="0.2">
      <c r="B8" s="4" t="s">
        <v>6</v>
      </c>
      <c r="C8" s="4" t="s">
        <v>7</v>
      </c>
      <c r="D8" s="4" t="s">
        <v>8</v>
      </c>
      <c r="E8" s="4" t="s">
        <v>48</v>
      </c>
      <c r="F8" s="4" t="s">
        <v>9</v>
      </c>
      <c r="G8" s="4" t="s">
        <v>12</v>
      </c>
      <c r="H8" s="4" t="s">
        <v>10</v>
      </c>
      <c r="J8" s="4" t="s">
        <v>11</v>
      </c>
      <c r="K8" s="4" t="s">
        <v>52</v>
      </c>
      <c r="L8" s="4" t="s">
        <v>53</v>
      </c>
    </row>
    <row r="9" spans="1:12" x14ac:dyDescent="0.2">
      <c r="B9" t="s">
        <v>34</v>
      </c>
      <c r="C9" s="6">
        <v>363</v>
      </c>
      <c r="D9" s="6">
        <v>363</v>
      </c>
      <c r="E9" s="7">
        <v>14385</v>
      </c>
      <c r="F9" s="8"/>
      <c r="G9" s="7"/>
      <c r="H9" s="7"/>
      <c r="I9" s="7"/>
      <c r="J9" s="7"/>
      <c r="K9" s="7"/>
      <c r="L9" s="7"/>
    </row>
    <row r="10" spans="1:12" x14ac:dyDescent="0.2">
      <c r="B10" t="s">
        <v>31</v>
      </c>
      <c r="C10" s="6">
        <v>373</v>
      </c>
      <c r="D10" s="6">
        <v>372</v>
      </c>
      <c r="E10" s="7">
        <v>96025</v>
      </c>
      <c r="F10" s="8"/>
      <c r="G10" s="7"/>
      <c r="H10" s="7"/>
      <c r="I10" s="7"/>
      <c r="J10" s="7"/>
      <c r="K10" s="7"/>
      <c r="L10" s="7"/>
    </row>
    <row r="11" spans="1:12" x14ac:dyDescent="0.2">
      <c r="C11" s="6"/>
      <c r="D11" s="6"/>
      <c r="E11" s="7"/>
      <c r="F11" s="8"/>
      <c r="G11" s="7"/>
      <c r="H11" s="7"/>
      <c r="I11" s="7"/>
      <c r="J11" s="7"/>
      <c r="K11" s="7"/>
      <c r="L11" s="7"/>
    </row>
    <row r="12" spans="1:12" x14ac:dyDescent="0.2">
      <c r="C12" s="6"/>
      <c r="D12" s="6"/>
      <c r="E12" s="7"/>
      <c r="F12" s="7"/>
      <c r="G12" s="7">
        <v>110410</v>
      </c>
      <c r="H12" s="7"/>
      <c r="I12" s="7"/>
      <c r="J12" s="7"/>
      <c r="K12" s="7">
        <f>G12+J12</f>
        <v>110410</v>
      </c>
      <c r="L12" s="7"/>
    </row>
    <row r="13" spans="1:12" x14ac:dyDescent="0.2">
      <c r="C13" s="6"/>
      <c r="D13" s="6"/>
      <c r="E13" s="7"/>
      <c r="F13" s="7"/>
      <c r="G13" s="7"/>
      <c r="H13" s="7"/>
      <c r="I13" s="7"/>
      <c r="J13" s="7"/>
      <c r="K13" s="7"/>
      <c r="L13" s="7"/>
    </row>
    <row r="14" spans="1:12" x14ac:dyDescent="0.2">
      <c r="B14" s="9" t="s">
        <v>14</v>
      </c>
      <c r="C14" s="6"/>
      <c r="D14" s="6"/>
      <c r="E14" s="10">
        <f>SUM(E9:E13)</f>
        <v>110410</v>
      </c>
      <c r="F14" s="7"/>
      <c r="G14" s="10">
        <f>SUM(G9:G13)</f>
        <v>110410</v>
      </c>
      <c r="H14" s="10">
        <f>E14-G14</f>
        <v>0</v>
      </c>
      <c r="I14" s="7"/>
      <c r="J14" s="10">
        <f>SUM(J9:J13)</f>
        <v>0</v>
      </c>
      <c r="K14" s="10">
        <f>SUM(K9:K13)</f>
        <v>110410</v>
      </c>
      <c r="L14" s="10">
        <f>E14-K14</f>
        <v>0</v>
      </c>
    </row>
    <row r="15" spans="1:12" x14ac:dyDescent="0.2">
      <c r="C15" s="6"/>
      <c r="D15" s="6"/>
      <c r="E15" s="7"/>
      <c r="F15" s="7"/>
      <c r="G15" s="7"/>
      <c r="H15" s="7"/>
      <c r="I15" s="7"/>
      <c r="J15" s="7"/>
      <c r="K15" s="7"/>
      <c r="L15" s="7"/>
    </row>
    <row r="16" spans="1:12" x14ac:dyDescent="0.2">
      <c r="C16" s="6"/>
      <c r="D16" s="6"/>
      <c r="E16" s="7"/>
      <c r="F16" s="7"/>
      <c r="G16" s="7"/>
      <c r="H16" s="7"/>
      <c r="I16" s="7"/>
      <c r="J16" s="7"/>
      <c r="K16" s="7"/>
      <c r="L16" s="7"/>
    </row>
    <row r="17" spans="2:12" x14ac:dyDescent="0.2">
      <c r="C17" s="6"/>
      <c r="D17" s="6"/>
      <c r="E17" s="7"/>
      <c r="F17" s="7"/>
      <c r="G17" s="7"/>
      <c r="H17" s="7"/>
      <c r="I17" s="7"/>
      <c r="J17" s="7"/>
      <c r="K17" s="7"/>
      <c r="L17" s="7"/>
    </row>
    <row r="18" spans="2:12" x14ac:dyDescent="0.2">
      <c r="C18" s="6"/>
      <c r="D18" s="6"/>
      <c r="E18" s="7"/>
      <c r="F18" s="7"/>
      <c r="G18" s="7"/>
      <c r="H18" s="7"/>
      <c r="I18" s="7"/>
      <c r="J18" s="7"/>
      <c r="K18" s="7"/>
      <c r="L18" s="7"/>
    </row>
    <row r="19" spans="2:12" x14ac:dyDescent="0.2">
      <c r="B19" s="15" t="s">
        <v>42</v>
      </c>
      <c r="C19" s="13"/>
      <c r="D19" s="13"/>
      <c r="E19" s="14"/>
      <c r="F19" s="14"/>
      <c r="G19" s="14"/>
      <c r="H19" s="14"/>
      <c r="I19" s="14"/>
      <c r="J19" s="7"/>
      <c r="K19" s="7"/>
      <c r="L19" s="7"/>
    </row>
    <row r="20" spans="2:12" s="3" customFormat="1" x14ac:dyDescent="0.2">
      <c r="B20" s="3" t="s">
        <v>6</v>
      </c>
      <c r="C20" s="3" t="s">
        <v>7</v>
      </c>
      <c r="E20" s="3" t="s">
        <v>15</v>
      </c>
      <c r="F20" s="3" t="s">
        <v>16</v>
      </c>
      <c r="G20" s="3" t="s">
        <v>17</v>
      </c>
    </row>
    <row r="21" spans="2:12" x14ac:dyDescent="0.2">
      <c r="B21" t="s">
        <v>18</v>
      </c>
      <c r="C21" s="6">
        <v>106</v>
      </c>
      <c r="E21" s="7"/>
      <c r="F21" s="7">
        <v>3647.24</v>
      </c>
      <c r="G21" t="s">
        <v>50</v>
      </c>
    </row>
    <row r="22" spans="2:12" x14ac:dyDescent="0.2">
      <c r="B22" t="s">
        <v>34</v>
      </c>
      <c r="C22" s="6">
        <v>363</v>
      </c>
      <c r="E22" s="7">
        <f>E9</f>
        <v>14385</v>
      </c>
      <c r="F22" s="7"/>
      <c r="G22" t="s">
        <v>20</v>
      </c>
    </row>
    <row r="23" spans="2:12" x14ac:dyDescent="0.2">
      <c r="B23" t="s">
        <v>31</v>
      </c>
      <c r="C23" s="6">
        <v>372</v>
      </c>
      <c r="E23" s="7">
        <f>E10</f>
        <v>96025</v>
      </c>
      <c r="F23" s="7"/>
      <c r="G23" t="s">
        <v>20</v>
      </c>
    </row>
    <row r="24" spans="2:12" x14ac:dyDescent="0.2">
      <c r="B24" t="s">
        <v>19</v>
      </c>
      <c r="C24" s="6">
        <v>108</v>
      </c>
      <c r="E24" s="7"/>
      <c r="F24" s="7">
        <f>K14</f>
        <v>110410</v>
      </c>
      <c r="G24" t="s">
        <v>20</v>
      </c>
    </row>
    <row r="25" spans="2:12" x14ac:dyDescent="0.2">
      <c r="B25" t="s">
        <v>22</v>
      </c>
      <c r="C25" s="6">
        <v>370</v>
      </c>
      <c r="E25" s="7">
        <v>958.2</v>
      </c>
      <c r="F25" s="7"/>
      <c r="G25" t="s">
        <v>24</v>
      </c>
    </row>
    <row r="26" spans="2:12" x14ac:dyDescent="0.2">
      <c r="B26" t="s">
        <v>23</v>
      </c>
      <c r="C26" s="6">
        <v>114</v>
      </c>
      <c r="E26" s="7">
        <v>2689.04</v>
      </c>
      <c r="F26" s="7"/>
      <c r="G26" t="s">
        <v>23</v>
      </c>
    </row>
    <row r="27" spans="2:12" x14ac:dyDescent="0.2">
      <c r="E27" s="11">
        <f>SUM(E21:E26)</f>
        <v>114057.23999999999</v>
      </c>
      <c r="F27" s="11">
        <f>SUM(F21:F26)</f>
        <v>114057.24</v>
      </c>
    </row>
  </sheetData>
  <printOptions verticalCentered="1"/>
  <pageMargins left="0.7" right="0.7" top="0.75" bottom="0.75" header="0.3" footer="0.3"/>
  <pageSetup scale="73" orientation="landscape" r:id="rId1"/>
  <headerFooter>
    <oddFooter>&amp;C&amp;"Calibri (Body),Bold"&amp;12Post-Closing Accounting Entries&amp;R&amp;"Calibri (Body),Regular"&amp;12&amp;A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ED67D-8046-473C-B6EE-DC9F9269787F}">
  <sheetPr>
    <pageSetUpPr fitToPage="1"/>
  </sheetPr>
  <dimension ref="A1:L28"/>
  <sheetViews>
    <sheetView workbookViewId="0">
      <selection activeCell="Y47" sqref="Y47"/>
    </sheetView>
  </sheetViews>
  <sheetFormatPr baseColWidth="10" defaultColWidth="8.83203125" defaultRowHeight="15" x14ac:dyDescent="0.2"/>
  <cols>
    <col min="1" max="1" width="9.33203125" bestFit="1" customWidth="1"/>
    <col min="2" max="2" width="22.1640625" bestFit="1" customWidth="1"/>
    <col min="3" max="4" width="7.33203125" bestFit="1" customWidth="1"/>
    <col min="5" max="5" width="12.1640625" bestFit="1" customWidth="1"/>
    <col min="6" max="6" width="10.33203125" bestFit="1" customWidth="1"/>
    <col min="7" max="7" width="18.6640625" bestFit="1" customWidth="1"/>
    <col min="8" max="8" width="13.33203125" customWidth="1"/>
    <col min="9" max="9" width="10.33203125" bestFit="1" customWidth="1"/>
    <col min="10" max="10" width="8.5" bestFit="1" customWidth="1"/>
    <col min="11" max="11" width="17.6640625" bestFit="1" customWidth="1"/>
    <col min="12" max="12" width="12.6640625" bestFit="1" customWidth="1"/>
  </cols>
  <sheetData>
    <row r="1" spans="1:12" ht="16" x14ac:dyDescent="0.2">
      <c r="A1" s="5" t="s">
        <v>0</v>
      </c>
    </row>
    <row r="2" spans="1:12" x14ac:dyDescent="0.2">
      <c r="A2" t="s">
        <v>1</v>
      </c>
    </row>
    <row r="3" spans="1:12" x14ac:dyDescent="0.2">
      <c r="A3" s="1"/>
      <c r="H3" s="2" t="s">
        <v>3</v>
      </c>
      <c r="I3" s="1">
        <v>43465</v>
      </c>
    </row>
    <row r="4" spans="1:12" x14ac:dyDescent="0.2">
      <c r="H4" s="2" t="s">
        <v>4</v>
      </c>
      <c r="I4" s="1">
        <v>43732</v>
      </c>
    </row>
    <row r="5" spans="1:12" x14ac:dyDescent="0.2">
      <c r="A5" t="s">
        <v>2</v>
      </c>
      <c r="B5" s="3" t="s">
        <v>35</v>
      </c>
      <c r="H5" s="2" t="s">
        <v>46</v>
      </c>
      <c r="I5" s="18">
        <v>0</v>
      </c>
    </row>
    <row r="8" spans="1:12" s="4" customFormat="1" x14ac:dyDescent="0.2">
      <c r="B8" s="4" t="s">
        <v>6</v>
      </c>
      <c r="C8" s="4" t="s">
        <v>7</v>
      </c>
      <c r="D8" s="4" t="s">
        <v>8</v>
      </c>
      <c r="E8" s="4" t="s">
        <v>48</v>
      </c>
      <c r="F8" s="4" t="s">
        <v>9</v>
      </c>
      <c r="G8" s="4" t="s">
        <v>12</v>
      </c>
      <c r="H8" s="4" t="s">
        <v>10</v>
      </c>
      <c r="J8" s="4" t="s">
        <v>11</v>
      </c>
      <c r="K8" s="4" t="s">
        <v>57</v>
      </c>
      <c r="L8" s="4" t="s">
        <v>58</v>
      </c>
    </row>
    <row r="9" spans="1:12" x14ac:dyDescent="0.2">
      <c r="B9" t="s">
        <v>22</v>
      </c>
      <c r="C9" s="6">
        <v>310</v>
      </c>
      <c r="D9" s="6">
        <v>310</v>
      </c>
      <c r="E9" s="7"/>
      <c r="F9" s="8"/>
      <c r="G9" s="7"/>
      <c r="H9" s="7"/>
      <c r="I9" s="7"/>
      <c r="J9" s="7"/>
      <c r="K9" s="7"/>
      <c r="L9" s="7"/>
    </row>
    <row r="10" spans="1:12" x14ac:dyDescent="0.2">
      <c r="B10" t="s">
        <v>13</v>
      </c>
      <c r="C10" s="6">
        <v>352.2</v>
      </c>
      <c r="D10" s="6">
        <v>352.2</v>
      </c>
      <c r="E10" s="7">
        <v>60000</v>
      </c>
      <c r="F10" s="8"/>
      <c r="G10" s="7"/>
      <c r="H10" s="7"/>
      <c r="I10" s="7"/>
      <c r="J10" s="7"/>
      <c r="K10" s="7"/>
      <c r="L10" s="7"/>
    </row>
    <row r="11" spans="1:12" x14ac:dyDescent="0.2">
      <c r="B11" t="s">
        <v>34</v>
      </c>
      <c r="C11" s="6">
        <v>363</v>
      </c>
      <c r="D11" s="6">
        <v>363</v>
      </c>
      <c r="E11" s="7">
        <v>10000</v>
      </c>
      <c r="F11" s="8"/>
      <c r="G11" s="7"/>
      <c r="H11" s="7"/>
      <c r="I11" s="7"/>
      <c r="J11" s="7"/>
      <c r="K11" s="7"/>
      <c r="L11" s="7"/>
    </row>
    <row r="12" spans="1:12" x14ac:dyDescent="0.2">
      <c r="B12" t="s">
        <v>36</v>
      </c>
      <c r="C12" s="6">
        <v>391</v>
      </c>
      <c r="D12" s="6">
        <v>391.1</v>
      </c>
      <c r="E12" s="7">
        <v>1853</v>
      </c>
      <c r="F12" s="7"/>
      <c r="G12" s="7"/>
      <c r="H12" s="7"/>
      <c r="I12" s="7"/>
      <c r="J12" s="7"/>
      <c r="K12" s="7"/>
      <c r="L12" s="7"/>
    </row>
    <row r="13" spans="1:12" x14ac:dyDescent="0.2">
      <c r="C13" s="6"/>
      <c r="D13" s="6"/>
      <c r="E13" s="7"/>
      <c r="F13" s="7"/>
      <c r="G13" s="7">
        <v>71853</v>
      </c>
      <c r="H13" s="7"/>
      <c r="I13" s="7"/>
      <c r="J13" s="7"/>
      <c r="K13" s="7">
        <f>G13+J13</f>
        <v>71853</v>
      </c>
      <c r="L13" s="7"/>
    </row>
    <row r="14" spans="1:12" x14ac:dyDescent="0.2">
      <c r="B14" s="9" t="s">
        <v>14</v>
      </c>
      <c r="C14" s="6"/>
      <c r="D14" s="6"/>
      <c r="E14" s="10">
        <f>SUM(E9:E13)</f>
        <v>71853</v>
      </c>
      <c r="F14" s="7"/>
      <c r="G14" s="10">
        <f>SUM(G9:G13)</f>
        <v>71853</v>
      </c>
      <c r="H14" s="10">
        <f>E14-G14</f>
        <v>0</v>
      </c>
      <c r="I14" s="7"/>
      <c r="J14" s="10">
        <f>SUM(J9:J13)</f>
        <v>0</v>
      </c>
      <c r="K14" s="10">
        <f>SUM(K9:K13)</f>
        <v>71853</v>
      </c>
      <c r="L14" s="10">
        <f>E14-K14</f>
        <v>0</v>
      </c>
    </row>
    <row r="15" spans="1:12" x14ac:dyDescent="0.2">
      <c r="C15" s="6"/>
      <c r="D15" s="6"/>
      <c r="E15" s="7"/>
      <c r="F15" s="7"/>
      <c r="G15" s="7"/>
      <c r="H15" s="7"/>
      <c r="I15" s="7"/>
      <c r="J15" s="7"/>
      <c r="K15" s="7"/>
      <c r="L15" s="7"/>
    </row>
    <row r="16" spans="1:12" x14ac:dyDescent="0.2">
      <c r="C16" s="6"/>
      <c r="D16" s="6"/>
      <c r="E16" s="7"/>
      <c r="F16" s="7"/>
      <c r="G16" s="7"/>
      <c r="H16" s="7"/>
      <c r="I16" s="7"/>
      <c r="J16" s="7"/>
      <c r="K16" s="7"/>
      <c r="L16" s="7"/>
    </row>
    <row r="17" spans="2:12" x14ac:dyDescent="0.2">
      <c r="C17" s="6"/>
      <c r="D17" s="6"/>
      <c r="E17" s="7"/>
      <c r="F17" s="7"/>
      <c r="G17" s="7"/>
      <c r="H17" s="7"/>
      <c r="I17" s="7"/>
      <c r="J17" s="7"/>
      <c r="K17" s="7"/>
      <c r="L17" s="7"/>
    </row>
    <row r="18" spans="2:12" x14ac:dyDescent="0.2">
      <c r="C18" s="6"/>
      <c r="D18" s="6"/>
      <c r="E18" s="7"/>
      <c r="F18" s="7"/>
      <c r="G18" s="7"/>
      <c r="H18" s="7"/>
      <c r="I18" s="7"/>
      <c r="J18" s="7"/>
      <c r="K18" s="7"/>
      <c r="L18" s="7"/>
    </row>
    <row r="19" spans="2:12" x14ac:dyDescent="0.2">
      <c r="B19" s="15" t="s">
        <v>42</v>
      </c>
      <c r="C19" s="13"/>
      <c r="D19" s="13"/>
      <c r="E19" s="14"/>
      <c r="F19" s="14"/>
      <c r="G19" s="14"/>
      <c r="H19" s="14"/>
      <c r="I19" s="14"/>
      <c r="J19" s="7"/>
      <c r="K19" s="7"/>
      <c r="L19" s="7"/>
    </row>
    <row r="20" spans="2:12" s="3" customFormat="1" x14ac:dyDescent="0.2">
      <c r="B20" s="3" t="s">
        <v>6</v>
      </c>
      <c r="C20" s="3" t="s">
        <v>7</v>
      </c>
      <c r="E20" s="3" t="s">
        <v>15</v>
      </c>
      <c r="F20" s="3" t="s">
        <v>16</v>
      </c>
      <c r="G20" s="3" t="s">
        <v>17</v>
      </c>
    </row>
    <row r="21" spans="2:12" x14ac:dyDescent="0.2">
      <c r="B21" t="s">
        <v>18</v>
      </c>
      <c r="C21" s="6">
        <v>106</v>
      </c>
      <c r="E21" s="7"/>
      <c r="F21" s="7">
        <v>3766.29</v>
      </c>
      <c r="G21" t="s">
        <v>50</v>
      </c>
    </row>
    <row r="22" spans="2:12" x14ac:dyDescent="0.2">
      <c r="B22" t="s">
        <v>13</v>
      </c>
      <c r="C22" s="6">
        <v>352.2</v>
      </c>
      <c r="E22" s="7">
        <f>E10</f>
        <v>60000</v>
      </c>
      <c r="F22" s="7"/>
      <c r="G22" t="s">
        <v>20</v>
      </c>
    </row>
    <row r="23" spans="2:12" x14ac:dyDescent="0.2">
      <c r="B23" t="s">
        <v>34</v>
      </c>
      <c r="C23" s="6">
        <v>363</v>
      </c>
      <c r="E23" s="7">
        <f>E11</f>
        <v>10000</v>
      </c>
      <c r="F23" s="7"/>
      <c r="G23" t="s">
        <v>20</v>
      </c>
    </row>
    <row r="24" spans="2:12" x14ac:dyDescent="0.2">
      <c r="B24" t="s">
        <v>36</v>
      </c>
      <c r="C24" s="6">
        <v>391.1</v>
      </c>
      <c r="E24" s="7">
        <f>E12</f>
        <v>1853</v>
      </c>
      <c r="F24" s="7"/>
      <c r="G24" t="s">
        <v>20</v>
      </c>
    </row>
    <row r="25" spans="2:12" x14ac:dyDescent="0.2">
      <c r="B25" t="s">
        <v>19</v>
      </c>
      <c r="C25" s="6">
        <v>108</v>
      </c>
      <c r="E25" s="7"/>
      <c r="F25" s="7">
        <f>K14</f>
        <v>71853</v>
      </c>
      <c r="G25" t="s">
        <v>20</v>
      </c>
    </row>
    <row r="26" spans="2:12" x14ac:dyDescent="0.2">
      <c r="B26" t="s">
        <v>22</v>
      </c>
      <c r="C26" s="6">
        <v>370</v>
      </c>
      <c r="E26" s="7">
        <v>1077.25</v>
      </c>
      <c r="F26" s="7"/>
      <c r="G26" t="s">
        <v>24</v>
      </c>
    </row>
    <row r="27" spans="2:12" x14ac:dyDescent="0.2">
      <c r="B27" t="s">
        <v>23</v>
      </c>
      <c r="C27" s="6">
        <v>114</v>
      </c>
      <c r="E27" s="7">
        <v>2689.04</v>
      </c>
      <c r="F27" s="7"/>
      <c r="G27" t="s">
        <v>23</v>
      </c>
    </row>
    <row r="28" spans="2:12" x14ac:dyDescent="0.2">
      <c r="E28" s="11">
        <f>SUM(E21:E27)</f>
        <v>75619.289999999994</v>
      </c>
      <c r="F28" s="11">
        <f>SUM(F21:F27)</f>
        <v>75619.289999999994</v>
      </c>
    </row>
  </sheetData>
  <printOptions verticalCentered="1"/>
  <pageMargins left="0.7" right="0.7" top="0.75" bottom="0.75" header="0.3" footer="0.3"/>
  <pageSetup scale="76" orientation="landscape" r:id="rId1"/>
  <headerFooter>
    <oddFooter>&amp;C&amp;"Calibri (Body),Bold"&amp;12Post-Closing Accounting Entries&amp;R&amp;"Calibri (Body),Regular"&amp;12&amp;A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7C47726610B942A2BF4E859C02C42B" ma:contentTypeVersion="12" ma:contentTypeDescription="Create a new document." ma:contentTypeScope="" ma:versionID="df938cbb8c726e308077e4c796e0a6c1">
  <xsd:schema xmlns:xsd="http://www.w3.org/2001/XMLSchema" xmlns:xs="http://www.w3.org/2001/XMLSchema" xmlns:p="http://schemas.microsoft.com/office/2006/metadata/properties" xmlns:ns2="ce426531-eb52-4602-919d-027a2a672310" xmlns:ns3="219c5758-d311-4f49-8eb7-a0c37216249c" targetNamespace="http://schemas.microsoft.com/office/2006/metadata/properties" ma:root="true" ma:fieldsID="cc0ff366ba7b16795bf1f4206b978167" ns2:_="" ns3:_="">
    <xsd:import namespace="ce426531-eb52-4602-919d-027a2a672310"/>
    <xsd:import namespace="219c5758-d311-4f49-8eb7-a0c37216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26531-eb52-4602-919d-027a2a6723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5758-d311-4f49-8eb7-a0c37216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BE81B5-9F0C-4459-91F8-2649AD3386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153E83-F8BD-480C-855A-82B10BD34EF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80A166-4BA4-4EBD-B2F3-E6B3D13EA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426531-eb52-4602-919d-027a2a672310"/>
    <ds:schemaRef ds:uri="219c5758-d311-4f49-8eb7-a0c37216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 Wastewater</vt:lpstr>
      <vt:lpstr>Marshall County</vt:lpstr>
      <vt:lpstr>LH Treatment</vt:lpstr>
      <vt:lpstr>Kingswood</vt:lpstr>
      <vt:lpstr>Airview</vt:lpstr>
      <vt:lpstr>Brocklyn</vt:lpstr>
      <vt:lpstr>Fox Run</vt:lpstr>
      <vt:lpstr>Lake Columbia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Thies</dc:creator>
  <cp:lastModifiedBy>Katie Yunker</cp:lastModifiedBy>
  <cp:lastPrinted>2019-10-30T19:11:24Z</cp:lastPrinted>
  <dcterms:created xsi:type="dcterms:W3CDTF">2019-10-28T12:20:13Z</dcterms:created>
  <dcterms:modified xsi:type="dcterms:W3CDTF">2019-10-30T21:16:08Z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0x010100B57C47726610B942A2BF4E859C02C42B</vt:lpwstr>
  </property>
</Properties>
</file>