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udit Info\Website Filing\Confidential\"/>
    </mc:Choice>
  </mc:AlternateContent>
  <bookViews>
    <workbookView xWindow="120" yWindow="150" windowWidth="24915" windowHeight="12075"/>
  </bookViews>
  <sheets>
    <sheet name="2019" sheetId="5" r:id="rId1"/>
    <sheet name="2020" sheetId="6" r:id="rId2"/>
  </sheets>
  <calcPr calcId="162913"/>
</workbook>
</file>

<file path=xl/calcChain.xml><?xml version="1.0" encoding="utf-8"?>
<calcChain xmlns="http://schemas.openxmlformats.org/spreadsheetml/2006/main">
  <c r="E33" i="6" l="1"/>
  <c r="E35" i="6"/>
  <c r="E37" i="6"/>
  <c r="E39" i="6"/>
  <c r="E41" i="6"/>
  <c r="E43" i="6"/>
  <c r="E45" i="6"/>
  <c r="E47" i="6"/>
  <c r="E49" i="6"/>
  <c r="E31" i="6"/>
  <c r="E29" i="6"/>
  <c r="E13" i="6"/>
  <c r="E15" i="6"/>
  <c r="E17" i="6"/>
  <c r="E19" i="6"/>
  <c r="E21" i="6"/>
  <c r="E23" i="6"/>
  <c r="E25" i="6"/>
  <c r="E27" i="6"/>
  <c r="E11" i="6"/>
  <c r="G50" i="6"/>
  <c r="D50" i="6"/>
  <c r="G49" i="6"/>
  <c r="D49" i="6"/>
  <c r="G48" i="6"/>
  <c r="D48" i="6"/>
  <c r="G47" i="6"/>
  <c r="D47" i="6"/>
  <c r="G46" i="6"/>
  <c r="D46" i="6"/>
  <c r="G35" i="6"/>
  <c r="D35" i="6"/>
  <c r="G45" i="6"/>
  <c r="D45" i="6"/>
  <c r="G44" i="6"/>
  <c r="D44" i="6"/>
  <c r="G42" i="6"/>
  <c r="D42" i="6"/>
  <c r="G41" i="6"/>
  <c r="D41" i="6"/>
  <c r="G40" i="6"/>
  <c r="D40" i="6"/>
  <c r="G39" i="6"/>
  <c r="D39" i="6"/>
  <c r="G38" i="6"/>
  <c r="D38" i="6"/>
  <c r="G37" i="6"/>
  <c r="D37" i="6"/>
  <c r="G36" i="6"/>
  <c r="D36" i="6"/>
  <c r="G34" i="6"/>
  <c r="D34" i="6"/>
  <c r="G33" i="6"/>
  <c r="D33" i="6"/>
  <c r="G32" i="6"/>
  <c r="D32" i="6"/>
  <c r="G43" i="6"/>
  <c r="D43" i="6"/>
  <c r="G31" i="6"/>
  <c r="D31" i="6"/>
  <c r="G30" i="6"/>
  <c r="D30" i="6"/>
  <c r="G29" i="6"/>
  <c r="D29" i="6"/>
  <c r="G28" i="6"/>
  <c r="D28" i="6"/>
  <c r="G27" i="6"/>
  <c r="D27" i="6"/>
  <c r="G26" i="6"/>
  <c r="D26" i="6"/>
  <c r="G24" i="6"/>
  <c r="D24" i="6"/>
  <c r="G23" i="6"/>
  <c r="D23" i="6"/>
  <c r="G22" i="6"/>
  <c r="D22" i="6"/>
  <c r="G21" i="6"/>
  <c r="D21" i="6"/>
  <c r="G20" i="6"/>
  <c r="D20" i="6"/>
  <c r="G19" i="6"/>
  <c r="D19" i="6"/>
  <c r="G25" i="6"/>
  <c r="D25" i="6"/>
  <c r="G18" i="6"/>
  <c r="D18" i="6"/>
  <c r="G17" i="6"/>
  <c r="D17" i="6"/>
  <c r="G16" i="6"/>
  <c r="D16" i="6"/>
  <c r="G15" i="6"/>
  <c r="D15" i="6"/>
  <c r="G14" i="6"/>
  <c r="D14" i="6"/>
  <c r="G13" i="6"/>
  <c r="D13" i="6"/>
  <c r="G12" i="6"/>
  <c r="D12" i="6"/>
  <c r="G11" i="6"/>
  <c r="D11" i="6"/>
  <c r="G9" i="6"/>
  <c r="G52" i="6" s="1"/>
  <c r="D9" i="6"/>
  <c r="G7" i="6"/>
  <c r="F11" i="6" l="1"/>
  <c r="F14" i="6"/>
  <c r="F18" i="6"/>
  <c r="F22" i="6"/>
  <c r="F26" i="6"/>
  <c r="F29" i="6"/>
  <c r="F31" i="6"/>
  <c r="E9" i="6"/>
  <c r="F9" i="6" s="1"/>
  <c r="E28" i="6"/>
  <c r="F28" i="6" s="1"/>
  <c r="E26" i="6"/>
  <c r="E24" i="6"/>
  <c r="F24" i="6" s="1"/>
  <c r="E22" i="6"/>
  <c r="E20" i="6"/>
  <c r="F20" i="6" s="1"/>
  <c r="E18" i="6"/>
  <c r="E16" i="6"/>
  <c r="F16" i="6" s="1"/>
  <c r="E14" i="6"/>
  <c r="E12" i="6"/>
  <c r="F12" i="6" s="1"/>
  <c r="E30" i="6"/>
  <c r="F30" i="6" s="1"/>
  <c r="E50" i="6"/>
  <c r="F50" i="6" s="1"/>
  <c r="E48" i="6"/>
  <c r="F48" i="6" s="1"/>
  <c r="E46" i="6"/>
  <c r="F46" i="6" s="1"/>
  <c r="E44" i="6"/>
  <c r="F44" i="6" s="1"/>
  <c r="E42" i="6"/>
  <c r="F42" i="6" s="1"/>
  <c r="E40" i="6"/>
  <c r="F40" i="6" s="1"/>
  <c r="E38" i="6"/>
  <c r="F38" i="6" s="1"/>
  <c r="E36" i="6"/>
  <c r="F36" i="6" s="1"/>
  <c r="E34" i="6"/>
  <c r="F34" i="6" s="1"/>
  <c r="E32" i="6"/>
  <c r="F32" i="6" s="1"/>
  <c r="F43" i="6"/>
  <c r="F33" i="6"/>
  <c r="F37" i="6"/>
  <c r="F39" i="6"/>
  <c r="F41" i="6"/>
  <c r="F45" i="6"/>
  <c r="F35" i="6"/>
  <c r="F47" i="6"/>
  <c r="F49" i="6"/>
  <c r="F13" i="6"/>
  <c r="F15" i="6"/>
  <c r="F17" i="6"/>
  <c r="F25" i="6"/>
  <c r="F19" i="6"/>
  <c r="F21" i="6"/>
  <c r="F23" i="6"/>
  <c r="F27" i="6"/>
  <c r="G46" i="5"/>
  <c r="G43" i="5"/>
  <c r="D17" i="5" l="1"/>
  <c r="D13" i="5"/>
  <c r="D18" i="5"/>
  <c r="D19" i="5"/>
  <c r="D20" i="5"/>
  <c r="D21" i="5"/>
  <c r="D22" i="5"/>
  <c r="D23" i="5"/>
  <c r="D24" i="5"/>
  <c r="D25" i="5"/>
  <c r="D12" i="5"/>
  <c r="D26" i="5"/>
  <c r="D27" i="5"/>
  <c r="D28" i="5"/>
  <c r="D29" i="5"/>
  <c r="D30" i="5"/>
  <c r="D31" i="5"/>
  <c r="D32" i="5"/>
  <c r="D33" i="5"/>
  <c r="D34" i="5"/>
  <c r="D35" i="5"/>
  <c r="D36" i="5"/>
  <c r="D46" i="5"/>
  <c r="E46" i="5" s="1"/>
  <c r="D37" i="5"/>
  <c r="D50" i="5"/>
  <c r="D38" i="5"/>
  <c r="D39" i="5"/>
  <c r="D43" i="5"/>
  <c r="D40" i="5"/>
  <c r="D41" i="5"/>
  <c r="D42" i="5"/>
  <c r="D44" i="5"/>
  <c r="D45" i="5"/>
  <c r="D47" i="5"/>
  <c r="D48" i="5"/>
  <c r="D49" i="5"/>
  <c r="D51" i="5"/>
  <c r="D52" i="5"/>
  <c r="D16" i="5"/>
  <c r="D15" i="5"/>
  <c r="D14" i="5"/>
  <c r="D11" i="5"/>
  <c r="D9" i="5"/>
  <c r="G52" i="5"/>
  <c r="G51" i="5"/>
  <c r="G49" i="5"/>
  <c r="G48" i="5"/>
  <c r="G47" i="5"/>
  <c r="G45" i="5"/>
  <c r="G44" i="5"/>
  <c r="G42" i="5"/>
  <c r="G41" i="5"/>
  <c r="G40" i="5"/>
  <c r="G39" i="5"/>
  <c r="G38" i="5"/>
  <c r="G50" i="5"/>
  <c r="G37" i="5"/>
  <c r="G36" i="5"/>
  <c r="G35" i="5"/>
  <c r="G34" i="5"/>
  <c r="G33" i="5"/>
  <c r="G32" i="5"/>
  <c r="G31" i="5"/>
  <c r="G30" i="5"/>
  <c r="G29" i="5"/>
  <c r="G28" i="5"/>
  <c r="G27" i="5"/>
  <c r="G26" i="5"/>
  <c r="G12" i="5"/>
  <c r="G25" i="5"/>
  <c r="G24" i="5"/>
  <c r="G23" i="5"/>
  <c r="G22" i="5"/>
  <c r="G21" i="5"/>
  <c r="G20" i="5"/>
  <c r="G19" i="5"/>
  <c r="G18" i="5"/>
  <c r="G13" i="5"/>
  <c r="G17" i="5"/>
  <c r="G16" i="5"/>
  <c r="G15" i="5"/>
  <c r="G14" i="5"/>
  <c r="G11" i="5"/>
  <c r="G9" i="5"/>
  <c r="G54" i="5" s="1"/>
  <c r="G7" i="5"/>
  <c r="E11" i="5" l="1"/>
  <c r="F11" i="5" s="1"/>
  <c r="E15" i="5"/>
  <c r="F15" i="5" s="1"/>
  <c r="E52" i="5"/>
  <c r="F52" i="5" s="1"/>
  <c r="E49" i="5"/>
  <c r="F49" i="5" s="1"/>
  <c r="E47" i="5"/>
  <c r="F47" i="5" s="1"/>
  <c r="E44" i="5"/>
  <c r="F44" i="5" s="1"/>
  <c r="E41" i="5"/>
  <c r="F41" i="5" s="1"/>
  <c r="E43" i="5"/>
  <c r="F43" i="5" s="1"/>
  <c r="E38" i="5"/>
  <c r="F38" i="5" s="1"/>
  <c r="E37" i="5"/>
  <c r="F37" i="5" s="1"/>
  <c r="E36" i="5"/>
  <c r="F36" i="5" s="1"/>
  <c r="E34" i="5"/>
  <c r="F34" i="5" s="1"/>
  <c r="E32" i="5"/>
  <c r="F32" i="5" s="1"/>
  <c r="E30" i="5"/>
  <c r="F30" i="5" s="1"/>
  <c r="E28" i="5"/>
  <c r="F28" i="5" s="1"/>
  <c r="E26" i="5"/>
  <c r="F26" i="5" s="1"/>
  <c r="E25" i="5"/>
  <c r="F25" i="5" s="1"/>
  <c r="E23" i="5"/>
  <c r="F23" i="5" s="1"/>
  <c r="E21" i="5"/>
  <c r="F21" i="5" s="1"/>
  <c r="E19" i="5"/>
  <c r="F19" i="5" s="1"/>
  <c r="E13" i="5"/>
  <c r="F13" i="5" s="1"/>
  <c r="E9" i="5"/>
  <c r="F9" i="5" s="1"/>
  <c r="E14" i="5"/>
  <c r="F14" i="5" s="1"/>
  <c r="E16" i="5"/>
  <c r="F16" i="5" s="1"/>
  <c r="E51" i="5"/>
  <c r="F51" i="5" s="1"/>
  <c r="E48" i="5"/>
  <c r="F48" i="5" s="1"/>
  <c r="E45" i="5"/>
  <c r="F45" i="5" s="1"/>
  <c r="E42" i="5"/>
  <c r="F42" i="5" s="1"/>
  <c r="E40" i="5"/>
  <c r="F40" i="5" s="1"/>
  <c r="E39" i="5"/>
  <c r="F39" i="5" s="1"/>
  <c r="E50" i="5"/>
  <c r="F50" i="5" s="1"/>
  <c r="E35" i="5"/>
  <c r="F35" i="5" s="1"/>
  <c r="E33" i="5"/>
  <c r="F33" i="5" s="1"/>
  <c r="E31" i="5"/>
  <c r="F31" i="5" s="1"/>
  <c r="E29" i="5"/>
  <c r="F29" i="5" s="1"/>
  <c r="E27" i="5"/>
  <c r="F27" i="5" s="1"/>
  <c r="E12" i="5"/>
  <c r="F12" i="5" s="1"/>
  <c r="E24" i="5"/>
  <c r="F24" i="5" s="1"/>
  <c r="E22" i="5"/>
  <c r="F22" i="5" s="1"/>
  <c r="E20" i="5"/>
  <c r="F20" i="5" s="1"/>
  <c r="E18" i="5"/>
  <c r="F18" i="5" s="1"/>
  <c r="E17" i="5"/>
  <c r="F17" i="5" s="1"/>
  <c r="F46" i="5"/>
</calcChain>
</file>

<file path=xl/sharedStrings.xml><?xml version="1.0" encoding="utf-8"?>
<sst xmlns="http://schemas.openxmlformats.org/spreadsheetml/2006/main" count="22" uniqueCount="12">
  <si>
    <t>Base</t>
  </si>
  <si>
    <t>Salary</t>
  </si>
  <si>
    <t>Contribution</t>
  </si>
  <si>
    <t>Employee</t>
  </si>
  <si>
    <t>Example</t>
  </si>
  <si>
    <t>`</t>
  </si>
  <si>
    <t>Monthly</t>
  </si>
  <si>
    <t>What should be</t>
  </si>
  <si>
    <t>Contibuted (annually)</t>
  </si>
  <si>
    <t>LTD Rate</t>
  </si>
  <si>
    <t>$0.0676/$100</t>
  </si>
  <si>
    <t>$0.0697/$100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</si>
</sst>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000%"/>
    <numFmt numFmtId="165" formatCode="_(&quot;$&quot;* #,##0.000000_);_(&quot;$&quot;* \(#,##0.0000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164" fontId="4" fillId="0" borderId="0" xfId="1" applyNumberFormat="1" applyFont="1" applyAlignment="1">
      <alignment horizontal="center"/>
    </xf>
    <xf numFmtId="0" fontId="5" fillId="0" borderId="0" xfId="0" applyFont="1"/>
    <xf numFmtId="44" fontId="0" fillId="0" borderId="0" xfId="2" applyFont="1"/>
    <xf numFmtId="0" fontId="0" fillId="0" borderId="0" xfId="0" applyBorder="1"/>
    <xf numFmtId="44" fontId="0" fillId="0" borderId="1" xfId="2" applyFont="1" applyBorder="1"/>
    <xf numFmtId="44" fontId="0" fillId="0" borderId="0" xfId="0" applyNumberFormat="1" applyBorder="1"/>
    <xf numFmtId="44" fontId="0" fillId="2" borderId="3" xfId="2" applyFont="1" applyFill="1" applyBorder="1"/>
    <xf numFmtId="0" fontId="0" fillId="2" borderId="3" xfId="0" applyFill="1" applyBorder="1"/>
    <xf numFmtId="44" fontId="0" fillId="2" borderId="3" xfId="0" applyNumberFormat="1" applyFill="1" applyBorder="1"/>
    <xf numFmtId="44" fontId="0" fillId="0" borderId="0" xfId="0" applyNumberFormat="1" applyFill="1" applyBorder="1"/>
    <xf numFmtId="44" fontId="0" fillId="0" borderId="1" xfId="0" applyNumberFormat="1" applyBorder="1"/>
    <xf numFmtId="0" fontId="4" fillId="0" borderId="0" xfId="0" applyFont="1" applyFill="1" applyBorder="1" applyAlignment="1">
      <alignment horizontal="center"/>
    </xf>
    <xf numFmtId="164" fontId="4" fillId="0" borderId="0" xfId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44" fontId="0" fillId="0" borderId="0" xfId="0" applyNumberFormat="1"/>
    <xf numFmtId="0" fontId="0" fillId="0" borderId="0" xfId="0" applyFill="1"/>
    <xf numFmtId="0" fontId="4" fillId="0" borderId="0" xfId="0" applyFont="1" applyFill="1"/>
    <xf numFmtId="0" fontId="5" fillId="0" borderId="0" xfId="0" applyFont="1" applyFill="1"/>
    <xf numFmtId="0" fontId="0" fillId="0" borderId="2" xfId="0" applyFill="1" applyBorder="1"/>
    <xf numFmtId="165" fontId="0" fillId="0" borderId="0" xfId="2" applyNumberFormat="1" applyFont="1"/>
    <xf numFmtId="165" fontId="0" fillId="0" borderId="1" xfId="2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Fill="1" applyBorder="1"/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tabSelected="1" zoomScaleNormal="100" workbookViewId="0">
      <selection activeCell="A9" sqref="A9:A52"/>
    </sheetView>
  </sheetViews>
  <sheetFormatPr defaultRowHeight="15" x14ac:dyDescent="0.25"/>
  <cols>
    <col min="1" max="1" width="12.85546875" style="25" customWidth="1"/>
    <col min="2" max="2" width="4.28515625" customWidth="1"/>
    <col min="3" max="6" width="14.7109375" customWidth="1"/>
    <col min="7" max="7" width="20.7109375" bestFit="1" customWidth="1"/>
    <col min="8" max="8" width="37.5703125" style="22" bestFit="1" customWidth="1"/>
    <col min="9" max="9" width="17" style="22" customWidth="1"/>
    <col min="10" max="10" width="14.7109375" customWidth="1"/>
  </cols>
  <sheetData>
    <row r="1" spans="1:10" x14ac:dyDescent="0.25">
      <c r="A1" s="25" t="s">
        <v>9</v>
      </c>
      <c r="C1" t="s">
        <v>10</v>
      </c>
    </row>
    <row r="2" spans="1:10" s="7" customFormat="1" ht="18.75" x14ac:dyDescent="0.3">
      <c r="A2" s="26"/>
      <c r="C2" s="32">
        <v>2019</v>
      </c>
      <c r="D2" s="32"/>
      <c r="E2" s="32"/>
      <c r="F2" s="32"/>
      <c r="G2" s="32"/>
      <c r="H2" s="19"/>
      <c r="I2" s="19"/>
      <c r="J2" s="6"/>
    </row>
    <row r="3" spans="1:10" s="7" customFormat="1" ht="18.75" x14ac:dyDescent="0.3">
      <c r="A3" s="26"/>
      <c r="G3" s="8">
        <v>8.1119999999999994E-3</v>
      </c>
      <c r="H3" s="20"/>
      <c r="I3" s="20"/>
      <c r="J3" s="6"/>
    </row>
    <row r="4" spans="1:10" ht="15.75" x14ac:dyDescent="0.25">
      <c r="C4" s="5" t="s">
        <v>0</v>
      </c>
      <c r="D4" s="5"/>
      <c r="E4" s="1" t="s">
        <v>6</v>
      </c>
      <c r="F4" s="5"/>
      <c r="G4" s="1" t="s">
        <v>7</v>
      </c>
      <c r="H4" s="21"/>
      <c r="I4" s="21"/>
      <c r="J4" s="1"/>
    </row>
    <row r="5" spans="1:10" ht="15.75" x14ac:dyDescent="0.25">
      <c r="A5" s="27" t="s">
        <v>3</v>
      </c>
      <c r="B5" s="4"/>
      <c r="C5" s="9" t="s">
        <v>1</v>
      </c>
      <c r="D5" s="9"/>
      <c r="E5" s="3" t="s">
        <v>2</v>
      </c>
      <c r="F5" s="9"/>
      <c r="G5" s="3" t="s">
        <v>8</v>
      </c>
      <c r="H5" s="23"/>
      <c r="I5" s="23"/>
    </row>
    <row r="7" spans="1:10" x14ac:dyDescent="0.25">
      <c r="A7" s="28" t="s">
        <v>4</v>
      </c>
      <c r="B7" s="15"/>
      <c r="C7" s="14">
        <v>10500</v>
      </c>
      <c r="D7" s="14"/>
      <c r="E7" s="14"/>
      <c r="F7" s="14"/>
      <c r="G7" s="16">
        <f>C7*$G$3</f>
        <v>85.175999999999988</v>
      </c>
      <c r="H7" s="17"/>
      <c r="I7" s="17"/>
    </row>
    <row r="8" spans="1:10" x14ac:dyDescent="0.25">
      <c r="G8" s="11"/>
    </row>
    <row r="9" spans="1:10" x14ac:dyDescent="0.25">
      <c r="C9" s="10">
        <v>143984</v>
      </c>
      <c r="D9" s="10">
        <f>C9/100</f>
        <v>1439.84</v>
      </c>
      <c r="E9" s="10">
        <f>D9*0.0676</f>
        <v>97.333183999999989</v>
      </c>
      <c r="F9" s="29">
        <f>E9*12/C9</f>
        <v>8.1119999999999994E-3</v>
      </c>
      <c r="G9" s="13">
        <f>C9*$G$3</f>
        <v>1167.998208</v>
      </c>
      <c r="H9" s="17"/>
    </row>
    <row r="10" spans="1:10" x14ac:dyDescent="0.25">
      <c r="C10" s="10"/>
      <c r="D10" s="10"/>
      <c r="E10" s="10"/>
      <c r="F10" s="10"/>
      <c r="G10" s="11"/>
      <c r="H10" s="17"/>
    </row>
    <row r="11" spans="1:10" x14ac:dyDescent="0.25">
      <c r="C11" s="10">
        <v>42786</v>
      </c>
      <c r="D11" s="10">
        <f t="shared" ref="D11:D31" si="0">C11/100</f>
        <v>427.86</v>
      </c>
      <c r="E11" s="10">
        <f>D11*0.0676</f>
        <v>28.923335999999999</v>
      </c>
      <c r="F11" s="29">
        <f>E11*12/C11</f>
        <v>8.1119999999999994E-3</v>
      </c>
      <c r="G11" s="13">
        <f t="shared" ref="G11:G31" si="1">C11*$G$3</f>
        <v>347.08003199999996</v>
      </c>
      <c r="H11" s="17"/>
    </row>
    <row r="12" spans="1:10" x14ac:dyDescent="0.25">
      <c r="C12" s="10">
        <v>31699</v>
      </c>
      <c r="D12" s="10">
        <f t="shared" si="0"/>
        <v>316.99</v>
      </c>
      <c r="E12" s="10">
        <f t="shared" ref="E12:E52" si="2">D12*0.0676</f>
        <v>21.428523999999999</v>
      </c>
      <c r="F12" s="29">
        <f t="shared" ref="F12:F31" si="3">E12*12/C12</f>
        <v>8.1119999999999994E-3</v>
      </c>
      <c r="G12" s="13">
        <f t="shared" si="1"/>
        <v>257.14228800000001</v>
      </c>
      <c r="H12" s="17"/>
    </row>
    <row r="13" spans="1:10" x14ac:dyDescent="0.25">
      <c r="C13" s="10">
        <v>79931</v>
      </c>
      <c r="D13" s="10">
        <f t="shared" si="0"/>
        <v>799.31</v>
      </c>
      <c r="E13" s="10">
        <f t="shared" si="2"/>
        <v>54.033355999999991</v>
      </c>
      <c r="F13" s="29">
        <f t="shared" si="3"/>
        <v>8.1119999999999977E-3</v>
      </c>
      <c r="G13" s="13">
        <f t="shared" si="1"/>
        <v>648.40027199999997</v>
      </c>
      <c r="H13" s="17"/>
    </row>
    <row r="14" spans="1:10" x14ac:dyDescent="0.25">
      <c r="C14" s="10">
        <v>78317</v>
      </c>
      <c r="D14" s="10">
        <f t="shared" si="0"/>
        <v>783.17</v>
      </c>
      <c r="E14" s="10">
        <f t="shared" si="2"/>
        <v>52.942291999999995</v>
      </c>
      <c r="F14" s="29">
        <f t="shared" si="3"/>
        <v>8.1119999999999977E-3</v>
      </c>
      <c r="G14" s="13">
        <f t="shared" si="1"/>
        <v>635.30750399999999</v>
      </c>
      <c r="H14" s="17"/>
    </row>
    <row r="15" spans="1:10" x14ac:dyDescent="0.25">
      <c r="C15" s="10">
        <v>77214</v>
      </c>
      <c r="D15" s="10">
        <f t="shared" si="0"/>
        <v>772.14</v>
      </c>
      <c r="E15" s="10">
        <f t="shared" si="2"/>
        <v>52.196663999999991</v>
      </c>
      <c r="F15" s="29">
        <f t="shared" si="3"/>
        <v>8.1119999999999977E-3</v>
      </c>
      <c r="G15" s="13">
        <f t="shared" si="1"/>
        <v>626.35996799999998</v>
      </c>
      <c r="H15" s="17"/>
    </row>
    <row r="16" spans="1:10" x14ac:dyDescent="0.25">
      <c r="C16" s="10">
        <v>88498</v>
      </c>
      <c r="D16" s="10">
        <f t="shared" si="0"/>
        <v>884.98</v>
      </c>
      <c r="E16" s="10">
        <f t="shared" si="2"/>
        <v>59.824647999999996</v>
      </c>
      <c r="F16" s="29">
        <f t="shared" si="3"/>
        <v>8.1119999999999994E-3</v>
      </c>
      <c r="G16" s="13">
        <f t="shared" si="1"/>
        <v>717.89577599999996</v>
      </c>
      <c r="H16" s="17"/>
    </row>
    <row r="17" spans="1:8" x14ac:dyDescent="0.25">
      <c r="C17" s="10">
        <v>106531</v>
      </c>
      <c r="D17" s="10">
        <f t="shared" si="0"/>
        <v>1065.31</v>
      </c>
      <c r="E17" s="10">
        <f t="shared" si="2"/>
        <v>72.014955999999984</v>
      </c>
      <c r="F17" s="29">
        <f t="shared" si="3"/>
        <v>8.1119999999999977E-3</v>
      </c>
      <c r="G17" s="13">
        <f t="shared" si="1"/>
        <v>864.17947199999992</v>
      </c>
      <c r="H17" s="17"/>
    </row>
    <row r="18" spans="1:8" x14ac:dyDescent="0.25">
      <c r="C18" s="10">
        <v>41205</v>
      </c>
      <c r="D18" s="10">
        <f t="shared" si="0"/>
        <v>412.05</v>
      </c>
      <c r="E18" s="10">
        <f t="shared" si="2"/>
        <v>27.854579999999999</v>
      </c>
      <c r="F18" s="29">
        <f t="shared" si="3"/>
        <v>8.1119999999999994E-3</v>
      </c>
      <c r="G18" s="13">
        <f t="shared" si="1"/>
        <v>334.25495999999998</v>
      </c>
      <c r="H18" s="17" t="s">
        <v>5</v>
      </c>
    </row>
    <row r="19" spans="1:8" x14ac:dyDescent="0.25">
      <c r="C19" s="10">
        <v>34694</v>
      </c>
      <c r="D19" s="10">
        <f t="shared" si="0"/>
        <v>346.94</v>
      </c>
      <c r="E19" s="10">
        <f t="shared" si="2"/>
        <v>23.453143999999998</v>
      </c>
      <c r="F19" s="29">
        <f t="shared" si="3"/>
        <v>8.1119999999999994E-3</v>
      </c>
      <c r="G19" s="13">
        <f t="shared" si="1"/>
        <v>281.43772799999999</v>
      </c>
      <c r="H19" s="17"/>
    </row>
    <row r="20" spans="1:8" x14ac:dyDescent="0.25">
      <c r="C20" s="10">
        <v>63045</v>
      </c>
      <c r="D20" s="10">
        <f t="shared" si="0"/>
        <v>630.45000000000005</v>
      </c>
      <c r="E20" s="10">
        <f t="shared" si="2"/>
        <v>42.61842</v>
      </c>
      <c r="F20" s="29">
        <f t="shared" si="3"/>
        <v>8.1119999999999994E-3</v>
      </c>
      <c r="G20" s="13">
        <f t="shared" si="1"/>
        <v>511.42103999999995</v>
      </c>
      <c r="H20" s="17"/>
    </row>
    <row r="21" spans="1:8" x14ac:dyDescent="0.25">
      <c r="C21" s="10">
        <v>38501</v>
      </c>
      <c r="D21" s="10">
        <f t="shared" si="0"/>
        <v>385.01</v>
      </c>
      <c r="E21" s="10">
        <f t="shared" si="2"/>
        <v>26.026675999999998</v>
      </c>
      <c r="F21" s="29">
        <f t="shared" si="3"/>
        <v>8.1119999999999994E-3</v>
      </c>
      <c r="G21" s="13">
        <f t="shared" si="1"/>
        <v>312.32011199999999</v>
      </c>
      <c r="H21" s="17"/>
    </row>
    <row r="22" spans="1:8" x14ac:dyDescent="0.25">
      <c r="C22" s="10">
        <v>101682</v>
      </c>
      <c r="D22" s="10">
        <f t="shared" si="0"/>
        <v>1016.82</v>
      </c>
      <c r="E22" s="10">
        <f t="shared" si="2"/>
        <v>68.737031999999999</v>
      </c>
      <c r="F22" s="29">
        <f t="shared" si="3"/>
        <v>8.1119999999999994E-3</v>
      </c>
      <c r="G22" s="13">
        <f t="shared" si="1"/>
        <v>824.84438399999999</v>
      </c>
      <c r="H22" s="17"/>
    </row>
    <row r="23" spans="1:8" x14ac:dyDescent="0.25">
      <c r="C23" s="10">
        <v>65250</v>
      </c>
      <c r="D23" s="10">
        <f t="shared" si="0"/>
        <v>652.5</v>
      </c>
      <c r="E23" s="10">
        <f t="shared" si="2"/>
        <v>44.108999999999995</v>
      </c>
      <c r="F23" s="29">
        <f t="shared" si="3"/>
        <v>8.1119999999999994E-3</v>
      </c>
      <c r="G23" s="13">
        <f t="shared" si="1"/>
        <v>529.30799999999999</v>
      </c>
      <c r="H23" s="17"/>
    </row>
    <row r="24" spans="1:8" x14ac:dyDescent="0.25">
      <c r="C24" s="10">
        <v>107227</v>
      </c>
      <c r="D24" s="10">
        <f t="shared" si="0"/>
        <v>1072.27</v>
      </c>
      <c r="E24" s="10">
        <f t="shared" si="2"/>
        <v>72.485451999999995</v>
      </c>
      <c r="F24" s="29">
        <f t="shared" si="3"/>
        <v>8.1119999999999994E-3</v>
      </c>
      <c r="G24" s="13">
        <f t="shared" si="1"/>
        <v>869.82542399999988</v>
      </c>
      <c r="H24" s="17"/>
    </row>
    <row r="25" spans="1:8" x14ac:dyDescent="0.25">
      <c r="C25" s="10">
        <v>64834</v>
      </c>
      <c r="D25" s="10">
        <f t="shared" si="0"/>
        <v>648.34</v>
      </c>
      <c r="E25" s="10">
        <f t="shared" si="2"/>
        <v>43.827784000000001</v>
      </c>
      <c r="F25" s="29">
        <f t="shared" si="3"/>
        <v>8.1119999999999994E-3</v>
      </c>
      <c r="G25" s="13">
        <f t="shared" si="1"/>
        <v>525.93340799999999</v>
      </c>
      <c r="H25" s="17"/>
    </row>
    <row r="26" spans="1:8" x14ac:dyDescent="0.25">
      <c r="C26" s="10">
        <v>37066</v>
      </c>
      <c r="D26" s="10">
        <f t="shared" si="0"/>
        <v>370.66</v>
      </c>
      <c r="E26" s="10">
        <f t="shared" si="2"/>
        <v>25.056615999999998</v>
      </c>
      <c r="F26" s="29">
        <f t="shared" si="3"/>
        <v>8.1119999999999994E-3</v>
      </c>
      <c r="G26" s="13">
        <f t="shared" si="1"/>
        <v>300.67939199999995</v>
      </c>
      <c r="H26" s="17"/>
    </row>
    <row r="27" spans="1:8" x14ac:dyDescent="0.25">
      <c r="C27" s="10">
        <v>46384</v>
      </c>
      <c r="D27" s="10">
        <f t="shared" si="0"/>
        <v>463.84</v>
      </c>
      <c r="E27" s="10">
        <f t="shared" si="2"/>
        <v>31.355583999999997</v>
      </c>
      <c r="F27" s="29">
        <f t="shared" si="3"/>
        <v>8.1119999999999994E-3</v>
      </c>
      <c r="G27" s="13">
        <f t="shared" si="1"/>
        <v>376.26700799999998</v>
      </c>
      <c r="H27" s="17"/>
    </row>
    <row r="28" spans="1:8" x14ac:dyDescent="0.25">
      <c r="C28" s="10">
        <v>75333</v>
      </c>
      <c r="D28" s="10">
        <f t="shared" si="0"/>
        <v>753.33</v>
      </c>
      <c r="E28" s="10">
        <f t="shared" si="2"/>
        <v>50.925107999999994</v>
      </c>
      <c r="F28" s="29">
        <f t="shared" si="3"/>
        <v>8.1119999999999994E-3</v>
      </c>
      <c r="G28" s="13">
        <f t="shared" si="1"/>
        <v>611.10129599999993</v>
      </c>
      <c r="H28" s="17"/>
    </row>
    <row r="29" spans="1:8" x14ac:dyDescent="0.25">
      <c r="C29" s="10">
        <v>58406</v>
      </c>
      <c r="D29" s="10">
        <f t="shared" si="0"/>
        <v>584.05999999999995</v>
      </c>
      <c r="E29" s="10">
        <f t="shared" si="2"/>
        <v>39.482455999999992</v>
      </c>
      <c r="F29" s="29">
        <f t="shared" si="3"/>
        <v>8.1119999999999994E-3</v>
      </c>
      <c r="G29" s="13">
        <f t="shared" si="1"/>
        <v>473.78947199999999</v>
      </c>
      <c r="H29" s="17"/>
    </row>
    <row r="30" spans="1:8" x14ac:dyDescent="0.25">
      <c r="C30" s="10">
        <v>43285</v>
      </c>
      <c r="D30" s="10">
        <f t="shared" si="0"/>
        <v>432.85</v>
      </c>
      <c r="E30" s="10">
        <f t="shared" si="2"/>
        <v>29.260659999999998</v>
      </c>
      <c r="F30" s="29">
        <f t="shared" si="3"/>
        <v>8.1119999999999994E-3</v>
      </c>
      <c r="G30" s="13">
        <f t="shared" si="1"/>
        <v>351.12791999999996</v>
      </c>
      <c r="H30" s="17"/>
    </row>
    <row r="31" spans="1:8" x14ac:dyDescent="0.25">
      <c r="A31" s="33"/>
      <c r="B31" s="2"/>
      <c r="C31" s="12">
        <v>38064</v>
      </c>
      <c r="D31" s="12">
        <f t="shared" si="0"/>
        <v>380.64</v>
      </c>
      <c r="E31" s="12">
        <f t="shared" si="2"/>
        <v>25.731263999999996</v>
      </c>
      <c r="F31" s="30">
        <f t="shared" si="3"/>
        <v>8.1119999999999994E-3</v>
      </c>
      <c r="G31" s="18">
        <f t="shared" si="1"/>
        <v>308.77516799999995</v>
      </c>
      <c r="H31" s="17"/>
    </row>
    <row r="32" spans="1:8" x14ac:dyDescent="0.25">
      <c r="C32" s="10">
        <v>71614</v>
      </c>
      <c r="D32" s="10">
        <f t="shared" ref="D32:D52" si="4">C32/100</f>
        <v>716.14</v>
      </c>
      <c r="E32" s="10">
        <f t="shared" si="2"/>
        <v>48.411063999999996</v>
      </c>
      <c r="F32" s="29">
        <f t="shared" ref="F32:F52" si="5">E32*12/C32</f>
        <v>8.1119999999999994E-3</v>
      </c>
      <c r="G32" s="13">
        <f t="shared" ref="G32:G52" si="6">C32*$G$3</f>
        <v>580.93276800000001</v>
      </c>
      <c r="H32" s="17"/>
    </row>
    <row r="33" spans="3:9" x14ac:dyDescent="0.25">
      <c r="C33" s="10">
        <v>77418</v>
      </c>
      <c r="D33" s="10">
        <f t="shared" si="4"/>
        <v>774.18</v>
      </c>
      <c r="E33" s="10">
        <f t="shared" si="2"/>
        <v>52.33456799999999</v>
      </c>
      <c r="F33" s="29">
        <f t="shared" si="5"/>
        <v>8.1119999999999977E-3</v>
      </c>
      <c r="G33" s="13">
        <f t="shared" si="6"/>
        <v>628.014816</v>
      </c>
      <c r="H33" s="17"/>
    </row>
    <row r="34" spans="3:9" x14ac:dyDescent="0.25">
      <c r="C34" s="10">
        <v>74568</v>
      </c>
      <c r="D34" s="10">
        <f t="shared" si="4"/>
        <v>745.68</v>
      </c>
      <c r="E34" s="10">
        <f t="shared" si="2"/>
        <v>50.40796799999999</v>
      </c>
      <c r="F34" s="29">
        <f t="shared" si="5"/>
        <v>8.1119999999999994E-3</v>
      </c>
      <c r="G34" s="13">
        <f t="shared" si="6"/>
        <v>604.8956159999999</v>
      </c>
      <c r="H34" s="17"/>
    </row>
    <row r="35" spans="3:9" x14ac:dyDescent="0.25">
      <c r="C35" s="10">
        <v>74568</v>
      </c>
      <c r="D35" s="10">
        <f t="shared" si="4"/>
        <v>745.68</v>
      </c>
      <c r="E35" s="10">
        <f t="shared" si="2"/>
        <v>50.40796799999999</v>
      </c>
      <c r="F35" s="29">
        <f t="shared" si="5"/>
        <v>8.1119999999999994E-3</v>
      </c>
      <c r="G35" s="13">
        <f t="shared" si="6"/>
        <v>604.8956159999999</v>
      </c>
      <c r="H35" s="17"/>
    </row>
    <row r="36" spans="3:9" x14ac:dyDescent="0.25">
      <c r="C36" s="10">
        <v>73570</v>
      </c>
      <c r="D36" s="10">
        <f t="shared" si="4"/>
        <v>735.7</v>
      </c>
      <c r="E36" s="10">
        <f t="shared" si="2"/>
        <v>49.733319999999999</v>
      </c>
      <c r="F36" s="29">
        <f t="shared" si="5"/>
        <v>8.1119999999999994E-3</v>
      </c>
      <c r="G36" s="13">
        <f t="shared" si="6"/>
        <v>596.7998399999999</v>
      </c>
      <c r="H36" s="17"/>
    </row>
    <row r="37" spans="3:9" x14ac:dyDescent="0.25">
      <c r="C37" s="10">
        <v>77418</v>
      </c>
      <c r="D37" s="10">
        <f t="shared" si="4"/>
        <v>774.18</v>
      </c>
      <c r="E37" s="10">
        <f t="shared" si="2"/>
        <v>52.33456799999999</v>
      </c>
      <c r="F37" s="29">
        <f t="shared" si="5"/>
        <v>8.1119999999999977E-3</v>
      </c>
      <c r="G37" s="13">
        <f t="shared" si="6"/>
        <v>628.014816</v>
      </c>
      <c r="H37" s="17"/>
    </row>
    <row r="38" spans="3:9" x14ac:dyDescent="0.25">
      <c r="C38" s="10">
        <v>76898</v>
      </c>
      <c r="D38" s="10">
        <f t="shared" si="4"/>
        <v>768.98</v>
      </c>
      <c r="E38" s="10">
        <f t="shared" si="2"/>
        <v>51.983047999999997</v>
      </c>
      <c r="F38" s="29">
        <f t="shared" si="5"/>
        <v>8.1119999999999994E-3</v>
      </c>
      <c r="G38" s="13">
        <f t="shared" si="6"/>
        <v>623.79657599999996</v>
      </c>
      <c r="H38" s="17"/>
    </row>
    <row r="39" spans="3:9" x14ac:dyDescent="0.25">
      <c r="C39" s="10">
        <v>77418</v>
      </c>
      <c r="D39" s="10">
        <f t="shared" si="4"/>
        <v>774.18</v>
      </c>
      <c r="E39" s="10">
        <f t="shared" si="2"/>
        <v>52.33456799999999</v>
      </c>
      <c r="F39" s="29">
        <f t="shared" si="5"/>
        <v>8.1119999999999977E-3</v>
      </c>
      <c r="G39" s="13">
        <f t="shared" si="6"/>
        <v>628.014816</v>
      </c>
      <c r="H39" s="17"/>
    </row>
    <row r="40" spans="3:9" x14ac:dyDescent="0.25">
      <c r="C40" s="10">
        <v>77189</v>
      </c>
      <c r="D40" s="10">
        <f t="shared" si="4"/>
        <v>771.89</v>
      </c>
      <c r="E40" s="10">
        <f t="shared" si="2"/>
        <v>52.179763999999992</v>
      </c>
      <c r="F40" s="29">
        <f t="shared" si="5"/>
        <v>8.1119999999999994E-3</v>
      </c>
      <c r="G40" s="13">
        <f t="shared" si="6"/>
        <v>626.15716799999996</v>
      </c>
      <c r="H40" s="17"/>
    </row>
    <row r="41" spans="3:9" x14ac:dyDescent="0.25">
      <c r="C41" s="10">
        <v>69264</v>
      </c>
      <c r="D41" s="10">
        <f t="shared" si="4"/>
        <v>692.64</v>
      </c>
      <c r="E41" s="10">
        <f t="shared" si="2"/>
        <v>46.822463999999997</v>
      </c>
      <c r="F41" s="29">
        <f t="shared" si="5"/>
        <v>8.1119999999999994E-3</v>
      </c>
      <c r="G41" s="13">
        <f t="shared" si="6"/>
        <v>561.86956799999996</v>
      </c>
      <c r="H41" s="17"/>
    </row>
    <row r="42" spans="3:9" x14ac:dyDescent="0.25">
      <c r="C42" s="10">
        <v>74568</v>
      </c>
      <c r="D42" s="10">
        <f t="shared" si="4"/>
        <v>745.68</v>
      </c>
      <c r="E42" s="10">
        <f t="shared" si="2"/>
        <v>50.40796799999999</v>
      </c>
      <c r="F42" s="29">
        <f t="shared" si="5"/>
        <v>8.1119999999999994E-3</v>
      </c>
      <c r="G42" s="13">
        <f t="shared" si="6"/>
        <v>604.8956159999999</v>
      </c>
      <c r="H42" s="17"/>
    </row>
    <row r="43" spans="3:9" x14ac:dyDescent="0.25">
      <c r="C43" s="10">
        <v>69534</v>
      </c>
      <c r="D43" s="10">
        <f t="shared" si="4"/>
        <v>695.34</v>
      </c>
      <c r="E43" s="10">
        <f t="shared" si="2"/>
        <v>47.004984</v>
      </c>
      <c r="F43" s="29">
        <f t="shared" si="5"/>
        <v>8.1119999999999994E-3</v>
      </c>
      <c r="G43" s="13">
        <f t="shared" si="6"/>
        <v>564.05980799999998</v>
      </c>
      <c r="I43"/>
    </row>
    <row r="44" spans="3:9" x14ac:dyDescent="0.25">
      <c r="C44" s="10">
        <v>76898</v>
      </c>
      <c r="D44" s="10">
        <f t="shared" si="4"/>
        <v>768.98</v>
      </c>
      <c r="E44" s="10">
        <f t="shared" si="2"/>
        <v>51.983047999999997</v>
      </c>
      <c r="F44" s="29">
        <f t="shared" si="5"/>
        <v>8.1119999999999994E-3</v>
      </c>
      <c r="G44" s="13">
        <f t="shared" si="6"/>
        <v>623.79657599999996</v>
      </c>
      <c r="I44"/>
    </row>
    <row r="45" spans="3:9" x14ac:dyDescent="0.25">
      <c r="C45" s="10">
        <v>76898</v>
      </c>
      <c r="D45" s="10">
        <f t="shared" si="4"/>
        <v>768.98</v>
      </c>
      <c r="E45" s="10">
        <f t="shared" si="2"/>
        <v>51.983047999999997</v>
      </c>
      <c r="F45" s="29">
        <f t="shared" si="5"/>
        <v>8.1119999999999994E-3</v>
      </c>
      <c r="G45" s="13">
        <f t="shared" si="6"/>
        <v>623.79657599999996</v>
      </c>
      <c r="I45"/>
    </row>
    <row r="46" spans="3:9" x14ac:dyDescent="0.25">
      <c r="C46" s="10">
        <v>74568</v>
      </c>
      <c r="D46" s="10">
        <f t="shared" si="4"/>
        <v>745.68</v>
      </c>
      <c r="E46" s="10">
        <f t="shared" si="2"/>
        <v>50.40796799999999</v>
      </c>
      <c r="F46" s="29">
        <f t="shared" si="5"/>
        <v>8.1119999999999994E-3</v>
      </c>
      <c r="G46" s="13">
        <f t="shared" si="6"/>
        <v>604.8956159999999</v>
      </c>
      <c r="I46"/>
    </row>
    <row r="47" spans="3:9" x14ac:dyDescent="0.25">
      <c r="C47" s="10">
        <v>74568</v>
      </c>
      <c r="D47" s="10">
        <f t="shared" si="4"/>
        <v>745.68</v>
      </c>
      <c r="E47" s="10">
        <f t="shared" si="2"/>
        <v>50.40796799999999</v>
      </c>
      <c r="F47" s="29">
        <f t="shared" si="5"/>
        <v>8.1119999999999994E-3</v>
      </c>
      <c r="G47" s="13">
        <f t="shared" si="6"/>
        <v>604.8956159999999</v>
      </c>
      <c r="H47" s="17"/>
    </row>
    <row r="48" spans="3:9" x14ac:dyDescent="0.25">
      <c r="C48" s="10">
        <v>75171</v>
      </c>
      <c r="D48" s="10">
        <f t="shared" si="4"/>
        <v>751.71</v>
      </c>
      <c r="E48" s="10">
        <f t="shared" si="2"/>
        <v>50.815595999999999</v>
      </c>
      <c r="F48" s="29">
        <f t="shared" si="5"/>
        <v>8.1119999999999994E-3</v>
      </c>
      <c r="G48" s="13">
        <f t="shared" si="6"/>
        <v>609.78715199999999</v>
      </c>
      <c r="H48" s="17"/>
    </row>
    <row r="49" spans="3:8" x14ac:dyDescent="0.25">
      <c r="C49" s="10">
        <v>75171</v>
      </c>
      <c r="D49" s="10">
        <f t="shared" si="4"/>
        <v>751.71</v>
      </c>
      <c r="E49" s="10">
        <f t="shared" si="2"/>
        <v>50.815595999999999</v>
      </c>
      <c r="F49" s="29">
        <f t="shared" si="5"/>
        <v>8.1119999999999994E-3</v>
      </c>
      <c r="G49" s="13">
        <f t="shared" si="6"/>
        <v>609.78715199999999</v>
      </c>
      <c r="H49" s="17"/>
    </row>
    <row r="50" spans="3:8" x14ac:dyDescent="0.25">
      <c r="C50" s="10">
        <v>70845</v>
      </c>
      <c r="D50" s="10">
        <f t="shared" si="4"/>
        <v>708.45</v>
      </c>
      <c r="E50" s="10">
        <f t="shared" si="2"/>
        <v>47.891219999999997</v>
      </c>
      <c r="F50" s="29">
        <f t="shared" si="5"/>
        <v>8.1119999999999994E-3</v>
      </c>
      <c r="G50" s="13">
        <f t="shared" si="6"/>
        <v>574.69463999999994</v>
      </c>
      <c r="H50" s="17"/>
    </row>
    <row r="51" spans="3:8" x14ac:dyDescent="0.25">
      <c r="C51" s="10">
        <v>79498</v>
      </c>
      <c r="D51" s="10">
        <f t="shared" si="4"/>
        <v>794.98</v>
      </c>
      <c r="E51" s="10">
        <f t="shared" si="2"/>
        <v>53.740647999999993</v>
      </c>
      <c r="F51" s="29">
        <f t="shared" si="5"/>
        <v>8.1119999999999994E-3</v>
      </c>
      <c r="G51" s="13">
        <f t="shared" si="6"/>
        <v>644.88777599999992</v>
      </c>
      <c r="H51" s="17"/>
    </row>
    <row r="52" spans="3:8" x14ac:dyDescent="0.25">
      <c r="C52" s="10">
        <v>78978</v>
      </c>
      <c r="D52" s="10">
        <f t="shared" si="4"/>
        <v>789.78</v>
      </c>
      <c r="E52" s="10">
        <f t="shared" si="2"/>
        <v>53.389127999999992</v>
      </c>
      <c r="F52" s="29">
        <f t="shared" si="5"/>
        <v>8.1119999999999977E-3</v>
      </c>
      <c r="G52" s="13">
        <f t="shared" si="6"/>
        <v>640.66953599999999</v>
      </c>
      <c r="H52" s="17"/>
    </row>
    <row r="54" spans="3:8" x14ac:dyDescent="0.25">
      <c r="C54" s="24"/>
      <c r="G54" s="24">
        <f>SUM(G9:G52)</f>
        <v>24665.006496000013</v>
      </c>
    </row>
  </sheetData>
  <sortState ref="A33:G53">
    <sortCondition ref="A33"/>
  </sortState>
  <mergeCells count="1">
    <mergeCell ref="C2:G2"/>
  </mergeCells>
  <pageMargins left="0.7" right="0.7" top="0.75" bottom="0.75" header="0.3" footer="0.3"/>
  <pageSetup scale="66" orientation="landscape" r:id="rId1"/>
  <headerFooter>
    <oddHeader>&amp;RGrayson Management Audit
Request 102
Responsible:  Bradley Cherry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zoomScaleNormal="100" workbookViewId="0">
      <selection activeCell="B22" sqref="B22"/>
    </sheetView>
  </sheetViews>
  <sheetFormatPr defaultRowHeight="15" x14ac:dyDescent="0.25"/>
  <cols>
    <col min="1" max="1" width="12.85546875" style="25" customWidth="1"/>
    <col min="2" max="2" width="4.28515625" customWidth="1"/>
    <col min="3" max="6" width="14.7109375" customWidth="1"/>
    <col min="7" max="7" width="20.7109375" bestFit="1" customWidth="1"/>
    <col min="8" max="8" width="37.5703125" style="22" bestFit="1" customWidth="1"/>
    <col min="9" max="9" width="17" style="22" customWidth="1"/>
    <col min="10" max="10" width="14.7109375" customWidth="1"/>
  </cols>
  <sheetData>
    <row r="1" spans="1:10" x14ac:dyDescent="0.25">
      <c r="A1" s="25" t="s">
        <v>9</v>
      </c>
      <c r="C1" t="s">
        <v>11</v>
      </c>
    </row>
    <row r="2" spans="1:10" s="7" customFormat="1" ht="18.75" x14ac:dyDescent="0.3">
      <c r="A2" s="26"/>
      <c r="C2" s="32">
        <v>2020</v>
      </c>
      <c r="D2" s="32"/>
      <c r="E2" s="32"/>
      <c r="F2" s="32"/>
      <c r="G2" s="32"/>
      <c r="H2" s="19"/>
      <c r="I2" s="19"/>
      <c r="J2" s="31"/>
    </row>
    <row r="3" spans="1:10" s="7" customFormat="1" ht="18.75" x14ac:dyDescent="0.3">
      <c r="A3" s="26"/>
      <c r="G3" s="8">
        <v>8.3639999999999999E-3</v>
      </c>
      <c r="H3" s="20"/>
      <c r="I3" s="20"/>
      <c r="J3" s="31"/>
    </row>
    <row r="4" spans="1:10" ht="15.75" x14ac:dyDescent="0.25">
      <c r="C4" s="5" t="s">
        <v>0</v>
      </c>
      <c r="D4" s="5"/>
      <c r="E4" s="1" t="s">
        <v>6</v>
      </c>
      <c r="F4" s="5"/>
      <c r="G4" s="1" t="s">
        <v>7</v>
      </c>
      <c r="H4" s="21"/>
      <c r="I4" s="21"/>
      <c r="J4" s="1"/>
    </row>
    <row r="5" spans="1:10" ht="15.75" x14ac:dyDescent="0.25">
      <c r="A5" s="27" t="s">
        <v>3</v>
      </c>
      <c r="B5" s="4"/>
      <c r="C5" s="9" t="s">
        <v>1</v>
      </c>
      <c r="D5" s="9"/>
      <c r="E5" s="3" t="s">
        <v>2</v>
      </c>
      <c r="F5" s="9"/>
      <c r="G5" s="3" t="s">
        <v>8</v>
      </c>
      <c r="H5" s="23"/>
      <c r="I5" s="23"/>
    </row>
    <row r="7" spans="1:10" x14ac:dyDescent="0.25">
      <c r="A7" s="28" t="s">
        <v>4</v>
      </c>
      <c r="B7" s="15"/>
      <c r="C7" s="14">
        <v>10500</v>
      </c>
      <c r="D7" s="14"/>
      <c r="E7" s="14"/>
      <c r="F7" s="14"/>
      <c r="G7" s="16">
        <f>C7*$G$3</f>
        <v>87.822000000000003</v>
      </c>
      <c r="H7" s="17"/>
      <c r="I7" s="17"/>
    </row>
    <row r="8" spans="1:10" x14ac:dyDescent="0.25">
      <c r="G8" s="11"/>
    </row>
    <row r="9" spans="1:10" x14ac:dyDescent="0.25">
      <c r="C9" s="10">
        <v>143984</v>
      </c>
      <c r="D9" s="10">
        <f>C9/100</f>
        <v>1439.84</v>
      </c>
      <c r="E9" s="10">
        <f>D9*0.0697</f>
        <v>100.35684799999999</v>
      </c>
      <c r="F9" s="29">
        <f>E9*12/C9</f>
        <v>8.3639999999999982E-3</v>
      </c>
      <c r="G9" s="13">
        <f>C9*$G$3</f>
        <v>1204.2821759999999</v>
      </c>
      <c r="H9" s="17"/>
    </row>
    <row r="10" spans="1:10" x14ac:dyDescent="0.25">
      <c r="C10" s="10"/>
      <c r="D10" s="10"/>
      <c r="E10" s="10"/>
      <c r="F10" s="10"/>
      <c r="G10" s="11"/>
      <c r="H10" s="17"/>
    </row>
    <row r="11" spans="1:10" x14ac:dyDescent="0.25">
      <c r="C11" s="10">
        <v>42786</v>
      </c>
      <c r="D11" s="10">
        <f t="shared" ref="D11:D50" si="0">C11/100</f>
        <v>427.86</v>
      </c>
      <c r="E11" s="10">
        <f>D11*0.0697</f>
        <v>29.821842</v>
      </c>
      <c r="F11" s="29">
        <f t="shared" ref="F11:F50" si="1">E11*12/C11</f>
        <v>8.3639999999999999E-3</v>
      </c>
      <c r="G11" s="13">
        <f t="shared" ref="G11:G50" si="2">C11*$G$3</f>
        <v>357.86210399999999</v>
      </c>
      <c r="H11" s="17"/>
    </row>
    <row r="12" spans="1:10" x14ac:dyDescent="0.25">
      <c r="C12" s="10">
        <v>32739</v>
      </c>
      <c r="D12" s="10">
        <f t="shared" si="0"/>
        <v>327.39</v>
      </c>
      <c r="E12" s="10">
        <f t="shared" ref="E12:E28" si="3">D12*0.0697</f>
        <v>22.819082999999999</v>
      </c>
      <c r="F12" s="29">
        <f t="shared" si="1"/>
        <v>8.3639999999999982E-3</v>
      </c>
      <c r="G12" s="13">
        <f t="shared" si="2"/>
        <v>273.82899600000002</v>
      </c>
      <c r="H12" s="17"/>
    </row>
    <row r="13" spans="1:10" x14ac:dyDescent="0.25">
      <c r="C13" s="10">
        <v>80971</v>
      </c>
      <c r="D13" s="10">
        <f t="shared" si="0"/>
        <v>809.71</v>
      </c>
      <c r="E13" s="10">
        <f t="shared" si="3"/>
        <v>56.436787000000002</v>
      </c>
      <c r="F13" s="29">
        <f t="shared" si="1"/>
        <v>8.3639999999999999E-3</v>
      </c>
      <c r="G13" s="13">
        <f t="shared" si="2"/>
        <v>677.241444</v>
      </c>
      <c r="H13" s="17"/>
    </row>
    <row r="14" spans="1:10" x14ac:dyDescent="0.25">
      <c r="C14" s="10">
        <v>79357</v>
      </c>
      <c r="D14" s="10">
        <f t="shared" si="0"/>
        <v>793.57</v>
      </c>
      <c r="E14" s="10">
        <f t="shared" si="3"/>
        <v>55.311829000000003</v>
      </c>
      <c r="F14" s="29">
        <f t="shared" si="1"/>
        <v>8.3640000000000016E-3</v>
      </c>
      <c r="G14" s="13">
        <f t="shared" si="2"/>
        <v>663.74194799999998</v>
      </c>
      <c r="H14" s="17"/>
    </row>
    <row r="15" spans="1:10" x14ac:dyDescent="0.25">
      <c r="C15" s="10">
        <v>77214</v>
      </c>
      <c r="D15" s="10">
        <f t="shared" si="0"/>
        <v>772.14</v>
      </c>
      <c r="E15" s="10">
        <f t="shared" si="3"/>
        <v>53.818157999999997</v>
      </c>
      <c r="F15" s="29">
        <f t="shared" si="1"/>
        <v>8.3639999999999999E-3</v>
      </c>
      <c r="G15" s="13">
        <f t="shared" si="2"/>
        <v>645.81789600000002</v>
      </c>
      <c r="H15" s="17"/>
    </row>
    <row r="16" spans="1:10" x14ac:dyDescent="0.25">
      <c r="C16" s="10">
        <v>89538</v>
      </c>
      <c r="D16" s="10">
        <f t="shared" si="0"/>
        <v>895.38</v>
      </c>
      <c r="E16" s="10">
        <f t="shared" si="3"/>
        <v>62.407986000000001</v>
      </c>
      <c r="F16" s="29">
        <f t="shared" si="1"/>
        <v>8.3639999999999999E-3</v>
      </c>
      <c r="G16" s="13">
        <f t="shared" si="2"/>
        <v>748.89583200000004</v>
      </c>
      <c r="H16" s="17"/>
    </row>
    <row r="17" spans="1:8" x14ac:dyDescent="0.25">
      <c r="C17" s="10">
        <v>106531</v>
      </c>
      <c r="D17" s="10">
        <f t="shared" si="0"/>
        <v>1065.31</v>
      </c>
      <c r="E17" s="10">
        <f t="shared" si="3"/>
        <v>74.252106999999995</v>
      </c>
      <c r="F17" s="29">
        <f t="shared" si="1"/>
        <v>8.3639999999999999E-3</v>
      </c>
      <c r="G17" s="13">
        <f t="shared" si="2"/>
        <v>891.02528399999994</v>
      </c>
      <c r="H17" s="17"/>
    </row>
    <row r="18" spans="1:8" x14ac:dyDescent="0.25">
      <c r="C18" s="10">
        <v>43035</v>
      </c>
      <c r="D18" s="10">
        <f t="shared" si="0"/>
        <v>430.35</v>
      </c>
      <c r="E18" s="10">
        <f t="shared" si="3"/>
        <v>29.995395000000002</v>
      </c>
      <c r="F18" s="29">
        <f t="shared" si="1"/>
        <v>8.3639999999999999E-3</v>
      </c>
      <c r="G18" s="13">
        <f t="shared" si="2"/>
        <v>359.94474000000002</v>
      </c>
      <c r="H18" s="17" t="s">
        <v>5</v>
      </c>
    </row>
    <row r="19" spans="1:8" x14ac:dyDescent="0.25">
      <c r="C19" s="10">
        <v>64085</v>
      </c>
      <c r="D19" s="10">
        <f t="shared" si="0"/>
        <v>640.85</v>
      </c>
      <c r="E19" s="10">
        <f t="shared" si="3"/>
        <v>44.667245000000001</v>
      </c>
      <c r="F19" s="29">
        <f t="shared" si="1"/>
        <v>8.3639999999999999E-3</v>
      </c>
      <c r="G19" s="13">
        <f t="shared" si="2"/>
        <v>536.00693999999999</v>
      </c>
      <c r="H19" s="17"/>
    </row>
    <row r="20" spans="1:8" x14ac:dyDescent="0.25">
      <c r="C20" s="10">
        <v>38501</v>
      </c>
      <c r="D20" s="10">
        <f t="shared" si="0"/>
        <v>385.01</v>
      </c>
      <c r="E20" s="10">
        <f t="shared" si="3"/>
        <v>26.835196999999997</v>
      </c>
      <c r="F20" s="29">
        <f t="shared" si="1"/>
        <v>8.3639999999999999E-3</v>
      </c>
      <c r="G20" s="13">
        <f t="shared" si="2"/>
        <v>322.02236399999998</v>
      </c>
      <c r="H20" s="17"/>
    </row>
    <row r="21" spans="1:8" x14ac:dyDescent="0.25">
      <c r="C21" s="10">
        <v>101682</v>
      </c>
      <c r="D21" s="10">
        <f t="shared" si="0"/>
        <v>1016.82</v>
      </c>
      <c r="E21" s="10">
        <f t="shared" si="3"/>
        <v>70.872354000000001</v>
      </c>
      <c r="F21" s="29">
        <f t="shared" si="1"/>
        <v>8.3639999999999999E-3</v>
      </c>
      <c r="G21" s="13">
        <f t="shared" si="2"/>
        <v>850.46824800000002</v>
      </c>
      <c r="H21" s="17"/>
    </row>
    <row r="22" spans="1:8" x14ac:dyDescent="0.25">
      <c r="C22" s="10">
        <v>108267</v>
      </c>
      <c r="D22" s="10">
        <f t="shared" si="0"/>
        <v>1082.67</v>
      </c>
      <c r="E22" s="10">
        <f t="shared" si="3"/>
        <v>75.462099000000009</v>
      </c>
      <c r="F22" s="29">
        <f t="shared" si="1"/>
        <v>8.3639999999999999E-3</v>
      </c>
      <c r="G22" s="13">
        <f t="shared" si="2"/>
        <v>905.54518799999994</v>
      </c>
      <c r="H22" s="17"/>
    </row>
    <row r="23" spans="1:8" x14ac:dyDescent="0.25">
      <c r="C23" s="10">
        <v>64834</v>
      </c>
      <c r="D23" s="10">
        <f t="shared" si="0"/>
        <v>648.34</v>
      </c>
      <c r="E23" s="10">
        <f t="shared" si="3"/>
        <v>45.189298000000001</v>
      </c>
      <c r="F23" s="29">
        <f t="shared" si="1"/>
        <v>8.3639999999999999E-3</v>
      </c>
      <c r="G23" s="13">
        <f t="shared" si="2"/>
        <v>542.27157599999998</v>
      </c>
      <c r="H23" s="17"/>
    </row>
    <row r="24" spans="1:8" x14ac:dyDescent="0.25">
      <c r="C24" s="10">
        <v>37066</v>
      </c>
      <c r="D24" s="10">
        <f t="shared" si="0"/>
        <v>370.66</v>
      </c>
      <c r="E24" s="10">
        <f t="shared" si="3"/>
        <v>25.835001999999999</v>
      </c>
      <c r="F24" s="29">
        <f t="shared" si="1"/>
        <v>8.3639999999999999E-3</v>
      </c>
      <c r="G24" s="13">
        <f t="shared" si="2"/>
        <v>310.02002399999998</v>
      </c>
      <c r="H24" s="17"/>
    </row>
    <row r="25" spans="1:8" x14ac:dyDescent="0.25">
      <c r="C25" s="10">
        <v>38002</v>
      </c>
      <c r="D25" s="10">
        <f t="shared" si="0"/>
        <v>380.02</v>
      </c>
      <c r="E25" s="10">
        <f t="shared" si="3"/>
        <v>26.487393999999998</v>
      </c>
      <c r="F25" s="29">
        <f t="shared" si="1"/>
        <v>8.3639999999999999E-3</v>
      </c>
      <c r="G25" s="13">
        <f t="shared" si="2"/>
        <v>317.84872799999999</v>
      </c>
      <c r="H25" s="17"/>
    </row>
    <row r="26" spans="1:8" x14ac:dyDescent="0.25">
      <c r="C26" s="10">
        <v>46384</v>
      </c>
      <c r="D26" s="10">
        <f t="shared" si="0"/>
        <v>463.84</v>
      </c>
      <c r="E26" s="10">
        <f t="shared" si="3"/>
        <v>32.329647999999999</v>
      </c>
      <c r="F26" s="29">
        <f t="shared" si="1"/>
        <v>8.3639999999999999E-3</v>
      </c>
      <c r="G26" s="13">
        <f t="shared" si="2"/>
        <v>387.95577600000001</v>
      </c>
      <c r="H26" s="17"/>
    </row>
    <row r="27" spans="1:8" x14ac:dyDescent="0.25">
      <c r="C27" s="10">
        <v>59446</v>
      </c>
      <c r="D27" s="10">
        <f t="shared" si="0"/>
        <v>594.46</v>
      </c>
      <c r="E27" s="10">
        <f t="shared" si="3"/>
        <v>41.433862000000005</v>
      </c>
      <c r="F27" s="29">
        <f t="shared" si="1"/>
        <v>8.3640000000000016E-3</v>
      </c>
      <c r="G27" s="13">
        <f t="shared" si="2"/>
        <v>497.206344</v>
      </c>
      <c r="H27" s="17"/>
    </row>
    <row r="28" spans="1:8" x14ac:dyDescent="0.25">
      <c r="C28" s="10">
        <v>35360</v>
      </c>
      <c r="D28" s="10">
        <f t="shared" si="0"/>
        <v>353.6</v>
      </c>
      <c r="E28" s="10">
        <f t="shared" si="3"/>
        <v>24.64592</v>
      </c>
      <c r="F28" s="29">
        <f t="shared" si="1"/>
        <v>8.3639999999999999E-3</v>
      </c>
      <c r="G28" s="13">
        <f t="shared" si="2"/>
        <v>295.75103999999999</v>
      </c>
      <c r="H28" s="17"/>
    </row>
    <row r="29" spans="1:8" x14ac:dyDescent="0.25">
      <c r="A29" s="33"/>
      <c r="B29" s="2"/>
      <c r="C29" s="12">
        <v>39104</v>
      </c>
      <c r="D29" s="12">
        <f t="shared" si="0"/>
        <v>391.04</v>
      </c>
      <c r="E29" s="12">
        <f>D29*0.0697</f>
        <v>27.255488</v>
      </c>
      <c r="F29" s="30">
        <f t="shared" si="1"/>
        <v>8.3639999999999999E-3</v>
      </c>
      <c r="G29" s="18">
        <f t="shared" si="2"/>
        <v>327.065856</v>
      </c>
      <c r="H29" s="17"/>
    </row>
    <row r="30" spans="1:8" x14ac:dyDescent="0.25">
      <c r="C30" s="10">
        <v>72654</v>
      </c>
      <c r="D30" s="10">
        <f t="shared" si="0"/>
        <v>726.54</v>
      </c>
      <c r="E30" s="10">
        <f>D30*0.0697</f>
        <v>50.639837999999997</v>
      </c>
      <c r="F30" s="29">
        <f t="shared" si="1"/>
        <v>8.3639999999999999E-3</v>
      </c>
      <c r="G30" s="13">
        <f t="shared" si="2"/>
        <v>607.67805599999997</v>
      </c>
      <c r="H30" s="17"/>
    </row>
    <row r="31" spans="1:8" x14ac:dyDescent="0.25">
      <c r="C31" s="10">
        <v>78458</v>
      </c>
      <c r="D31" s="10">
        <f t="shared" si="0"/>
        <v>784.58</v>
      </c>
      <c r="E31" s="10">
        <f>D31*0.0697</f>
        <v>54.685226</v>
      </c>
      <c r="F31" s="29">
        <f t="shared" si="1"/>
        <v>8.3639999999999999E-3</v>
      </c>
      <c r="G31" s="13">
        <f t="shared" si="2"/>
        <v>656.222712</v>
      </c>
      <c r="H31" s="17"/>
    </row>
    <row r="32" spans="1:8" x14ac:dyDescent="0.25">
      <c r="C32" s="10">
        <v>80018</v>
      </c>
      <c r="D32" s="10">
        <f t="shared" si="0"/>
        <v>800.18</v>
      </c>
      <c r="E32" s="10">
        <f t="shared" ref="E32:E50" si="4">D32*0.0697</f>
        <v>55.772545999999998</v>
      </c>
      <c r="F32" s="29">
        <f t="shared" si="1"/>
        <v>8.3639999999999999E-3</v>
      </c>
      <c r="G32" s="13">
        <f t="shared" si="2"/>
        <v>669.27055199999995</v>
      </c>
      <c r="H32" s="17"/>
    </row>
    <row r="33" spans="3:9" x14ac:dyDescent="0.25">
      <c r="C33" s="10">
        <v>74610</v>
      </c>
      <c r="D33" s="10">
        <f t="shared" si="0"/>
        <v>746.1</v>
      </c>
      <c r="E33" s="10">
        <f t="shared" si="4"/>
        <v>52.003169999999997</v>
      </c>
      <c r="F33" s="29">
        <f t="shared" si="1"/>
        <v>8.3639999999999982E-3</v>
      </c>
      <c r="G33" s="13">
        <f t="shared" si="2"/>
        <v>624.03804000000002</v>
      </c>
      <c r="H33" s="17"/>
    </row>
    <row r="34" spans="3:9" x14ac:dyDescent="0.25">
      <c r="C34" s="10">
        <v>78458</v>
      </c>
      <c r="D34" s="10">
        <f t="shared" si="0"/>
        <v>784.58</v>
      </c>
      <c r="E34" s="10">
        <f t="shared" si="4"/>
        <v>54.685226</v>
      </c>
      <c r="F34" s="29">
        <f t="shared" si="1"/>
        <v>8.3639999999999999E-3</v>
      </c>
      <c r="G34" s="13">
        <f t="shared" si="2"/>
        <v>656.222712</v>
      </c>
      <c r="H34" s="17"/>
    </row>
    <row r="35" spans="3:9" x14ac:dyDescent="0.25">
      <c r="C35" s="10">
        <v>60486</v>
      </c>
      <c r="D35" s="10">
        <f t="shared" si="0"/>
        <v>604.86</v>
      </c>
      <c r="E35" s="10">
        <f t="shared" si="4"/>
        <v>42.158741999999997</v>
      </c>
      <c r="F35" s="29">
        <f t="shared" si="1"/>
        <v>8.3639999999999999E-3</v>
      </c>
      <c r="G35" s="13">
        <f t="shared" si="2"/>
        <v>505.90490399999999</v>
      </c>
      <c r="H35" s="17"/>
    </row>
    <row r="36" spans="3:9" x14ac:dyDescent="0.25">
      <c r="C36" s="10">
        <v>77938</v>
      </c>
      <c r="D36" s="10">
        <f t="shared" si="0"/>
        <v>779.38</v>
      </c>
      <c r="E36" s="10">
        <f t="shared" si="4"/>
        <v>54.322786000000001</v>
      </c>
      <c r="F36" s="29">
        <f t="shared" si="1"/>
        <v>8.3639999999999999E-3</v>
      </c>
      <c r="G36" s="13">
        <f t="shared" si="2"/>
        <v>651.87343199999998</v>
      </c>
      <c r="H36" s="17"/>
    </row>
    <row r="37" spans="3:9" x14ac:dyDescent="0.25">
      <c r="C37" s="10">
        <v>78458</v>
      </c>
      <c r="D37" s="10">
        <f t="shared" si="0"/>
        <v>784.58</v>
      </c>
      <c r="E37" s="10">
        <f t="shared" si="4"/>
        <v>54.685226</v>
      </c>
      <c r="F37" s="29">
        <f t="shared" si="1"/>
        <v>8.3639999999999999E-3</v>
      </c>
      <c r="G37" s="13">
        <f t="shared" si="2"/>
        <v>656.222712</v>
      </c>
      <c r="H37" s="17"/>
    </row>
    <row r="38" spans="3:9" x14ac:dyDescent="0.25">
      <c r="C38" s="10">
        <v>78229</v>
      </c>
      <c r="D38" s="10">
        <f t="shared" si="0"/>
        <v>782.29</v>
      </c>
      <c r="E38" s="10">
        <f t="shared" si="4"/>
        <v>54.525612999999993</v>
      </c>
      <c r="F38" s="29">
        <f t="shared" si="1"/>
        <v>8.3639999999999982E-3</v>
      </c>
      <c r="G38" s="13">
        <f t="shared" si="2"/>
        <v>654.30735600000003</v>
      </c>
      <c r="H38" s="17"/>
    </row>
    <row r="39" spans="3:9" x14ac:dyDescent="0.25">
      <c r="C39" s="10">
        <v>70304</v>
      </c>
      <c r="D39" s="10">
        <f t="shared" si="0"/>
        <v>703.04</v>
      </c>
      <c r="E39" s="10">
        <f t="shared" si="4"/>
        <v>49.001887999999994</v>
      </c>
      <c r="F39" s="29">
        <f t="shared" si="1"/>
        <v>8.3639999999999982E-3</v>
      </c>
      <c r="G39" s="13">
        <f t="shared" si="2"/>
        <v>588.02265599999998</v>
      </c>
      <c r="H39" s="17"/>
    </row>
    <row r="40" spans="3:9" x14ac:dyDescent="0.25">
      <c r="C40" s="10">
        <v>75608</v>
      </c>
      <c r="D40" s="10">
        <f t="shared" si="0"/>
        <v>756.08</v>
      </c>
      <c r="E40" s="10">
        <f t="shared" si="4"/>
        <v>52.698776000000002</v>
      </c>
      <c r="F40" s="29">
        <f t="shared" si="1"/>
        <v>8.3639999999999999E-3</v>
      </c>
      <c r="G40" s="13">
        <f t="shared" si="2"/>
        <v>632.385312</v>
      </c>
      <c r="H40" s="17"/>
    </row>
    <row r="41" spans="3:9" x14ac:dyDescent="0.25">
      <c r="C41" s="10">
        <v>74610</v>
      </c>
      <c r="D41" s="10">
        <f t="shared" si="0"/>
        <v>746.1</v>
      </c>
      <c r="E41" s="10">
        <f t="shared" si="4"/>
        <v>52.003169999999997</v>
      </c>
      <c r="F41" s="29">
        <f t="shared" si="1"/>
        <v>8.3639999999999982E-3</v>
      </c>
      <c r="G41" s="13">
        <f t="shared" si="2"/>
        <v>624.03804000000002</v>
      </c>
      <c r="H41" s="17"/>
    </row>
    <row r="42" spans="3:9" x14ac:dyDescent="0.25">
      <c r="C42" s="10">
        <v>77938</v>
      </c>
      <c r="D42" s="10">
        <f t="shared" si="0"/>
        <v>779.38</v>
      </c>
      <c r="E42" s="10">
        <f t="shared" si="4"/>
        <v>54.322786000000001</v>
      </c>
      <c r="F42" s="29">
        <f t="shared" si="1"/>
        <v>8.3639999999999999E-3</v>
      </c>
      <c r="G42" s="13">
        <f t="shared" si="2"/>
        <v>651.87343199999998</v>
      </c>
      <c r="H42" s="17"/>
    </row>
    <row r="43" spans="3:9" x14ac:dyDescent="0.25">
      <c r="C43" s="10">
        <v>75608</v>
      </c>
      <c r="D43" s="10">
        <f t="shared" si="0"/>
        <v>756.08</v>
      </c>
      <c r="E43" s="10">
        <f t="shared" si="4"/>
        <v>52.698776000000002</v>
      </c>
      <c r="F43" s="29">
        <f t="shared" si="1"/>
        <v>8.3639999999999999E-3</v>
      </c>
      <c r="G43" s="13">
        <f t="shared" si="2"/>
        <v>632.385312</v>
      </c>
      <c r="I43"/>
    </row>
    <row r="44" spans="3:9" x14ac:dyDescent="0.25">
      <c r="C44" s="10">
        <v>77938</v>
      </c>
      <c r="D44" s="10">
        <f t="shared" si="0"/>
        <v>779.38</v>
      </c>
      <c r="E44" s="10">
        <f t="shared" si="4"/>
        <v>54.322786000000001</v>
      </c>
      <c r="F44" s="29">
        <f t="shared" si="1"/>
        <v>8.3639999999999999E-3</v>
      </c>
      <c r="G44" s="13">
        <f t="shared" si="2"/>
        <v>651.87343199999998</v>
      </c>
      <c r="I44"/>
    </row>
    <row r="45" spans="3:9" x14ac:dyDescent="0.25">
      <c r="C45" s="10">
        <v>75608</v>
      </c>
      <c r="D45" s="10">
        <f t="shared" si="0"/>
        <v>756.08</v>
      </c>
      <c r="E45" s="10">
        <f t="shared" si="4"/>
        <v>52.698776000000002</v>
      </c>
      <c r="F45" s="29">
        <f t="shared" si="1"/>
        <v>8.3639999999999999E-3</v>
      </c>
      <c r="G45" s="13">
        <f t="shared" si="2"/>
        <v>632.385312</v>
      </c>
      <c r="I45"/>
    </row>
    <row r="46" spans="3:9" x14ac:dyDescent="0.25">
      <c r="C46" s="10">
        <v>76211</v>
      </c>
      <c r="D46" s="10">
        <f t="shared" si="0"/>
        <v>762.11</v>
      </c>
      <c r="E46" s="10">
        <f t="shared" si="4"/>
        <v>53.119067000000001</v>
      </c>
      <c r="F46" s="29">
        <f t="shared" si="1"/>
        <v>8.3639999999999999E-3</v>
      </c>
      <c r="G46" s="13">
        <f t="shared" si="2"/>
        <v>637.42880400000001</v>
      </c>
      <c r="I46"/>
    </row>
    <row r="47" spans="3:9" x14ac:dyDescent="0.25">
      <c r="C47" s="10">
        <v>76211</v>
      </c>
      <c r="D47" s="10">
        <f t="shared" si="0"/>
        <v>762.11</v>
      </c>
      <c r="E47" s="10">
        <f t="shared" si="4"/>
        <v>53.119067000000001</v>
      </c>
      <c r="F47" s="29">
        <f t="shared" si="1"/>
        <v>8.3639999999999999E-3</v>
      </c>
      <c r="G47" s="13">
        <f t="shared" si="2"/>
        <v>637.42880400000001</v>
      </c>
      <c r="H47" s="17"/>
    </row>
    <row r="48" spans="3:9" x14ac:dyDescent="0.25">
      <c r="C48" s="10">
        <v>75608</v>
      </c>
      <c r="D48" s="10">
        <f t="shared" si="0"/>
        <v>756.08</v>
      </c>
      <c r="E48" s="10">
        <f t="shared" si="4"/>
        <v>52.698776000000002</v>
      </c>
      <c r="F48" s="29">
        <f t="shared" si="1"/>
        <v>8.3639999999999999E-3</v>
      </c>
      <c r="G48" s="13">
        <f t="shared" si="2"/>
        <v>632.385312</v>
      </c>
      <c r="H48" s="17"/>
    </row>
    <row r="49" spans="3:8" x14ac:dyDescent="0.25">
      <c r="C49" s="10">
        <v>75608</v>
      </c>
      <c r="D49" s="10">
        <f t="shared" si="0"/>
        <v>756.08</v>
      </c>
      <c r="E49" s="10">
        <f t="shared" si="4"/>
        <v>52.698776000000002</v>
      </c>
      <c r="F49" s="29">
        <f t="shared" si="1"/>
        <v>8.3639999999999999E-3</v>
      </c>
      <c r="G49" s="13">
        <f t="shared" si="2"/>
        <v>632.385312</v>
      </c>
      <c r="H49" s="17"/>
    </row>
    <row r="50" spans="3:8" x14ac:dyDescent="0.25">
      <c r="C50" s="10">
        <v>80018</v>
      </c>
      <c r="D50" s="10">
        <f t="shared" si="0"/>
        <v>800.18</v>
      </c>
      <c r="E50" s="10">
        <f t="shared" si="4"/>
        <v>55.772545999999998</v>
      </c>
      <c r="F50" s="29">
        <f t="shared" si="1"/>
        <v>8.3639999999999999E-3</v>
      </c>
      <c r="G50" s="13">
        <f t="shared" si="2"/>
        <v>669.27055199999995</v>
      </c>
      <c r="H50" s="17"/>
    </row>
    <row r="51" spans="3:8" x14ac:dyDescent="0.25">
      <c r="H51" s="17"/>
    </row>
    <row r="52" spans="3:8" x14ac:dyDescent="0.25">
      <c r="C52" s="24"/>
      <c r="G52" s="24">
        <f>SUM(G9:G50)</f>
        <v>24418.405259999992</v>
      </c>
      <c r="H52" s="17"/>
    </row>
  </sheetData>
  <sortState ref="A11:G29">
    <sortCondition ref="A11"/>
  </sortState>
  <mergeCells count="1">
    <mergeCell ref="C2:G2"/>
  </mergeCells>
  <pageMargins left="0.7" right="0.7" top="0.75" bottom="0.75" header="0.3" footer="0.3"/>
  <pageSetup scale="68" orientation="landscape" r:id="rId1"/>
  <headerFooter>
    <oddHeader>&amp;RGrayson Management Audit
Request 102
Responsible:  Bradley Cherry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2019</vt:lpstr>
      <vt:lpstr>2020</vt:lpstr>
    </vt:vector>
  </TitlesOfParts>
  <Company>Grayson Rural Electric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Combs</dc:creator>
  <cp:lastModifiedBy>Bradley Cherry</cp:lastModifiedBy>
  <cp:lastPrinted>2016-09-21T15:20:09Z</cp:lastPrinted>
  <dcterms:created xsi:type="dcterms:W3CDTF">2014-04-01T15:43:26Z</dcterms:created>
  <dcterms:modified xsi:type="dcterms:W3CDTF">2020-02-17T15:47:34Z</dcterms:modified>
</cp:coreProperties>
</file>