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Depreciation Comparison" sheetId="1" r:id="rId1"/>
  </sheets>
  <calcPr calcId="145621"/>
</workbook>
</file>

<file path=xl/calcChain.xml><?xml version="1.0" encoding="utf-8"?>
<calcChain xmlns="http://schemas.openxmlformats.org/spreadsheetml/2006/main">
  <c r="G111" i="1" l="1"/>
  <c r="G109" i="1"/>
  <c r="G101" i="1"/>
  <c r="G102" i="1"/>
  <c r="G103" i="1"/>
  <c r="G104" i="1"/>
  <c r="G105" i="1"/>
  <c r="G106" i="1"/>
  <c r="G107" i="1"/>
  <c r="G108" i="1"/>
  <c r="G100" i="1"/>
  <c r="G98" i="1"/>
  <c r="G96" i="1"/>
  <c r="G97" i="1"/>
  <c r="G95" i="1"/>
  <c r="G91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0" i="1"/>
  <c r="G74" i="1"/>
  <c r="G72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20" i="1"/>
  <c r="G17" i="1"/>
  <c r="G7" i="1"/>
  <c r="G8" i="1"/>
  <c r="G9" i="1"/>
  <c r="G10" i="1"/>
  <c r="G11" i="1"/>
  <c r="G12" i="1"/>
  <c r="G13" i="1"/>
  <c r="G14" i="1"/>
  <c r="G15" i="1"/>
  <c r="G16" i="1"/>
  <c r="G6" i="1"/>
  <c r="E107" i="1"/>
  <c r="E106" i="1"/>
  <c r="E105" i="1"/>
  <c r="E104" i="1"/>
  <c r="E103" i="1"/>
  <c r="E102" i="1"/>
  <c r="E101" i="1"/>
  <c r="E100" i="1"/>
  <c r="E109" i="1" s="1"/>
  <c r="E97" i="1"/>
  <c r="E98" i="1" s="1"/>
  <c r="E96" i="1"/>
  <c r="E95" i="1"/>
  <c r="E88" i="1"/>
  <c r="E86" i="1"/>
  <c r="E93" i="1" s="1"/>
  <c r="E85" i="1"/>
  <c r="E84" i="1"/>
  <c r="E83" i="1"/>
  <c r="E82" i="1"/>
  <c r="E81" i="1"/>
  <c r="E80" i="1"/>
  <c r="E79" i="1"/>
  <c r="E78" i="1"/>
  <c r="E77" i="1"/>
  <c r="E76" i="1"/>
  <c r="E75" i="1"/>
  <c r="E74" i="1"/>
  <c r="E91" i="1" s="1"/>
  <c r="E92" i="1" s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7" i="1"/>
  <c r="E26" i="1"/>
  <c r="E25" i="1"/>
  <c r="E24" i="1"/>
  <c r="E23" i="1"/>
  <c r="E22" i="1"/>
  <c r="E21" i="1"/>
  <c r="E72" i="1" s="1"/>
  <c r="E20" i="1"/>
  <c r="E9" i="1"/>
  <c r="E8" i="1"/>
  <c r="E7" i="1"/>
  <c r="E6" i="1"/>
  <c r="E17" i="1" s="1"/>
  <c r="E111" i="1" l="1"/>
</calcChain>
</file>

<file path=xl/sharedStrings.xml><?xml version="1.0" encoding="utf-8"?>
<sst xmlns="http://schemas.openxmlformats.org/spreadsheetml/2006/main" count="114" uniqueCount="102">
  <si>
    <t>Date of</t>
  </si>
  <si>
    <t>Useful</t>
  </si>
  <si>
    <t>Current yr</t>
  </si>
  <si>
    <t>Purchase</t>
  </si>
  <si>
    <t>Cost</t>
  </si>
  <si>
    <t>Life</t>
  </si>
  <si>
    <t>Deprec</t>
  </si>
  <si>
    <t>Equipment</t>
  </si>
  <si>
    <t>Transfer Switch</t>
  </si>
  <si>
    <t xml:space="preserve">Turbidimeter Meter </t>
  </si>
  <si>
    <t>Schredder</t>
  </si>
  <si>
    <t>Mower</t>
  </si>
  <si>
    <t>Mixers</t>
  </si>
  <si>
    <t>4" Valve</t>
  </si>
  <si>
    <t>2-16" Valve Inserts</t>
  </si>
  <si>
    <t>Telemetry</t>
  </si>
  <si>
    <t>Telemetry &amp; Valve</t>
  </si>
  <si>
    <t>Master Meter</t>
  </si>
  <si>
    <t>Water Lines</t>
  </si>
  <si>
    <t>Fairview Line</t>
  </si>
  <si>
    <t>Riverfill Line</t>
  </si>
  <si>
    <t>Chloe Creek Line</t>
  </si>
  <si>
    <t>North Bridge Line</t>
  </si>
  <si>
    <t>Road Fork Line</t>
  </si>
  <si>
    <t>Hibbard Street</t>
  </si>
  <si>
    <t>City / Chloe</t>
  </si>
  <si>
    <t>US 23</t>
  </si>
  <si>
    <t>N / S Interchange</t>
  </si>
  <si>
    <t>Keel Addition</t>
  </si>
  <si>
    <t>Williams Hollow</t>
  </si>
  <si>
    <t>Bowles Addition</t>
  </si>
  <si>
    <t>Mays Hollow</t>
  </si>
  <si>
    <t>Coal Hollow</t>
  </si>
  <si>
    <t>Trailer Park Line</t>
  </si>
  <si>
    <t>Island &amp; Cedar Creek</t>
  </si>
  <si>
    <t>Pauley Bridge</t>
  </si>
  <si>
    <t>Public Works</t>
  </si>
  <si>
    <t>Julis Avenue</t>
  </si>
  <si>
    <t>Smith Hill</t>
  </si>
  <si>
    <t>Airport Road</t>
  </si>
  <si>
    <t>8" Under Codell</t>
  </si>
  <si>
    <t>Rasnick Subdivision</t>
  </si>
  <si>
    <t>Keiser Heights</t>
  </si>
  <si>
    <t>Quail Ridge</t>
  </si>
  <si>
    <t>Myers Towers</t>
  </si>
  <si>
    <t>Peterfork - Walters Road</t>
  </si>
  <si>
    <t>PNB</t>
  </si>
  <si>
    <t>8" Down 1384</t>
  </si>
  <si>
    <t>Lorraine Street</t>
  </si>
  <si>
    <t>Phase III</t>
  </si>
  <si>
    <t>College Street</t>
  </si>
  <si>
    <t>Happy Hollow System</t>
  </si>
  <si>
    <t>Road Fork Hydrants</t>
  </si>
  <si>
    <t>Relocation Ferguson Creek</t>
  </si>
  <si>
    <t>6/48/1987</t>
  </si>
  <si>
    <t>Chaney Water System</t>
  </si>
  <si>
    <t>Utility Improvements</t>
  </si>
  <si>
    <t>Tater Hollow</t>
  </si>
  <si>
    <t>South Mayo</t>
  </si>
  <si>
    <t>Wal Mart</t>
  </si>
  <si>
    <t>Peach Orchard</t>
  </si>
  <si>
    <t>South Mayo Trail</t>
  </si>
  <si>
    <t>Walters Road</t>
  </si>
  <si>
    <t>South Mayo - Replacement</t>
  </si>
  <si>
    <t>ByPass Road</t>
  </si>
  <si>
    <t>Pump Stations &amp; Tanks</t>
  </si>
  <si>
    <t>Peach Orchard Tanks</t>
  </si>
  <si>
    <t>Harold's Branch Tank</t>
  </si>
  <si>
    <t>Toler Gap Tank</t>
  </si>
  <si>
    <t>Bob Billips Tank</t>
  </si>
  <si>
    <t>Chloe Gap Tank</t>
  </si>
  <si>
    <t>Raw Water Intake</t>
  </si>
  <si>
    <t>Road Fork A Tank</t>
  </si>
  <si>
    <t>Road Fork B Tank</t>
  </si>
  <si>
    <t>Foxcroft Tank</t>
  </si>
  <si>
    <t>Poorfarm PSTAT</t>
  </si>
  <si>
    <t>Cedar Creek Tank</t>
  </si>
  <si>
    <t>Keyser Heights Tank</t>
  </si>
  <si>
    <t>Metal Roof - PW</t>
  </si>
  <si>
    <t>Hydromatic Pump &amp; Rail</t>
  </si>
  <si>
    <t>Upgrade Uptown PS</t>
  </si>
  <si>
    <t>Marion's Branch Tank</t>
  </si>
  <si>
    <t>Smiley Fork PS</t>
  </si>
  <si>
    <t>Tanks</t>
  </si>
  <si>
    <t>ps</t>
  </si>
  <si>
    <t>Vehicles</t>
  </si>
  <si>
    <t>Kubota Excavator</t>
  </si>
  <si>
    <t>2015 Chevy Silverdo</t>
  </si>
  <si>
    <t>2016 Chevy Colorado 4x4</t>
  </si>
  <si>
    <t>Water Plant</t>
  </si>
  <si>
    <t>Raw Water Intake Fac</t>
  </si>
  <si>
    <t>Water Treatment Plant</t>
  </si>
  <si>
    <t>Raw Water Intake Plant</t>
  </si>
  <si>
    <t>Goulds Raw Water Pump</t>
  </si>
  <si>
    <t>Spectrophotometer</t>
  </si>
  <si>
    <t>Screen Segment</t>
  </si>
  <si>
    <t>Turbidimeter</t>
  </si>
  <si>
    <t>Floculator Shafts</t>
  </si>
  <si>
    <t>Blower &amp; Valve</t>
  </si>
  <si>
    <t>Pikeville Depreciation</t>
  </si>
  <si>
    <t>NARUC Mid-point</t>
  </si>
  <si>
    <t>Inside City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</si>
</sst>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"/>
    <numFmt numFmtId="168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2" xfId="2" applyFont="1" applyBorder="1"/>
    <xf numFmtId="14" fontId="3" fillId="0" borderId="0" xfId="2" applyNumberFormat="1" applyFont="1" applyAlignment="1">
      <alignment horizontal="center"/>
    </xf>
    <xf numFmtId="165" fontId="3" fillId="0" borderId="0" xfId="3" applyNumberFormat="1" applyFont="1"/>
    <xf numFmtId="0" fontId="3" fillId="0" borderId="3" xfId="2" applyFont="1" applyBorder="1"/>
    <xf numFmtId="14" fontId="3" fillId="0" borderId="3" xfId="2" applyNumberFormat="1" applyFont="1" applyBorder="1" applyAlignment="1">
      <alignment horizontal="center"/>
    </xf>
    <xf numFmtId="165" fontId="3" fillId="0" borderId="3" xfId="3" applyNumberFormat="1" applyFont="1" applyBorder="1"/>
    <xf numFmtId="0" fontId="4" fillId="0" borderId="0" xfId="2" applyFont="1"/>
    <xf numFmtId="43" fontId="3" fillId="0" borderId="0" xfId="3" applyFont="1"/>
    <xf numFmtId="0" fontId="0" fillId="0" borderId="0" xfId="0" applyAlignment="1">
      <alignment vertical="center"/>
    </xf>
    <xf numFmtId="0" fontId="3" fillId="2" borderId="4" xfId="2" applyFont="1" applyFill="1" applyBorder="1"/>
    <xf numFmtId="43" fontId="3" fillId="2" borderId="0" xfId="3" applyFont="1" applyFill="1" applyBorder="1"/>
    <xf numFmtId="0" fontId="0" fillId="0" borderId="0" xfId="0" applyBorder="1" applyAlignment="1">
      <alignment vertical="center"/>
    </xf>
    <xf numFmtId="0" fontId="3" fillId="0" borderId="5" xfId="2" applyFont="1" applyBorder="1"/>
    <xf numFmtId="164" fontId="3" fillId="0" borderId="6" xfId="3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4" fillId="0" borderId="5" xfId="2" applyFont="1" applyBorder="1"/>
    <xf numFmtId="3" fontId="3" fillId="0" borderId="7" xfId="3" applyNumberFormat="1" applyFont="1" applyBorder="1" applyAlignment="1">
      <alignment horizontal="center"/>
    </xf>
    <xf numFmtId="37" fontId="3" fillId="2" borderId="4" xfId="3" applyNumberFormat="1" applyFont="1" applyFill="1" applyBorder="1"/>
    <xf numFmtId="3" fontId="3" fillId="0" borderId="9" xfId="3" applyNumberFormat="1" applyFont="1" applyBorder="1" applyAlignment="1">
      <alignment horizontal="center"/>
    </xf>
    <xf numFmtId="0" fontId="4" fillId="0" borderId="7" xfId="2" applyFont="1" applyBorder="1"/>
    <xf numFmtId="0" fontId="3" fillId="0" borderId="8" xfId="3" applyNumberFormat="1" applyFont="1" applyBorder="1" applyAlignment="1">
      <alignment horizontal="center"/>
    </xf>
    <xf numFmtId="37" fontId="3" fillId="2" borderId="10" xfId="3" applyNumberFormat="1" applyFont="1" applyFill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66" fontId="3" fillId="0" borderId="7" xfId="3" applyNumberFormat="1" applyFont="1" applyBorder="1" applyAlignment="1">
      <alignment horizontal="center"/>
    </xf>
    <xf numFmtId="168" fontId="5" fillId="0" borderId="4" xfId="1" applyNumberFormat="1" applyFont="1" applyBorder="1"/>
    <xf numFmtId="166" fontId="3" fillId="0" borderId="9" xfId="3" applyNumberFormat="1" applyFont="1" applyBorder="1" applyAlignment="1">
      <alignment horizontal="center"/>
    </xf>
    <xf numFmtId="168" fontId="0" fillId="0" borderId="4" xfId="1" applyNumberFormat="1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168" fontId="5" fillId="0" borderId="10" xfId="1" applyNumberFormat="1" applyFont="1" applyBorder="1"/>
    <xf numFmtId="37" fontId="3" fillId="2" borderId="11" xfId="3" applyNumberFormat="1" applyFont="1" applyFill="1" applyBorder="1"/>
    <xf numFmtId="168" fontId="5" fillId="0" borderId="11" xfId="1" applyNumberFormat="1" applyFont="1" applyBorder="1"/>
    <xf numFmtId="166" fontId="4" fillId="0" borderId="7" xfId="2" applyNumberFormat="1" applyFont="1" applyBorder="1"/>
    <xf numFmtId="0" fontId="3" fillId="2" borderId="10" xfId="2" applyFont="1" applyFill="1" applyBorder="1" applyAlignment="1">
      <alignment horizontal="center"/>
    </xf>
    <xf numFmtId="168" fontId="5" fillId="0" borderId="12" xfId="1" applyNumberFormat="1" applyFont="1" applyBorder="1"/>
  </cellXfs>
  <cellStyles count="4">
    <cellStyle name="Comma 4 2" xfId="3"/>
    <cellStyle name="Currency" xfId="1" builtinId="4"/>
    <cellStyle name="Normal" xfId="0" builtinId="0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topLeftCell="A32" workbookViewId="0">
      <selection activeCell="M99" sqref="M99"/>
    </sheetView>
  </sheetViews>
  <sheetFormatPr defaultRowHeight="15" x14ac:dyDescent="0.25"/>
  <cols>
    <col min="1" max="1" width="17.42578125" style="12" bestFit="1" customWidth="1"/>
    <col min="2" max="2" width="9.85546875" style="12" bestFit="1" customWidth="1"/>
    <col min="3" max="3" width="10" style="12" bestFit="1" customWidth="1"/>
    <col min="4" max="4" width="9.28515625" style="12" bestFit="1" customWidth="1"/>
    <col min="5" max="5" width="13.42578125" style="15" customWidth="1"/>
    <col min="6" max="6" width="9.28515625" bestFit="1" customWidth="1"/>
    <col min="7" max="7" width="12.7109375" bestFit="1" customWidth="1"/>
  </cols>
  <sheetData>
    <row r="1" spans="1:7" x14ac:dyDescent="0.25">
      <c r="A1" s="28" t="s">
        <v>101</v>
      </c>
      <c r="B1" s="28"/>
      <c r="C1" s="28"/>
      <c r="D1" s="29" t="s">
        <v>99</v>
      </c>
      <c r="E1" s="29"/>
      <c r="F1" s="30" t="s">
        <v>100</v>
      </c>
      <c r="G1" s="30"/>
    </row>
    <row r="2" spans="1:7" x14ac:dyDescent="0.25">
      <c r="A2" s="1"/>
      <c r="B2" s="1"/>
      <c r="C2" s="1"/>
      <c r="D2" s="16"/>
      <c r="E2" s="17">
        <v>2017</v>
      </c>
      <c r="F2" s="16"/>
      <c r="G2" s="17">
        <v>2017</v>
      </c>
    </row>
    <row r="3" spans="1:7" x14ac:dyDescent="0.25">
      <c r="A3" s="2"/>
      <c r="B3" s="2" t="s">
        <v>0</v>
      </c>
      <c r="C3" s="2"/>
      <c r="D3" s="18" t="s">
        <v>1</v>
      </c>
      <c r="E3" s="19" t="s">
        <v>2</v>
      </c>
      <c r="F3" s="18" t="s">
        <v>1</v>
      </c>
      <c r="G3" s="19" t="s">
        <v>2</v>
      </c>
    </row>
    <row r="4" spans="1:7" x14ac:dyDescent="0.25">
      <c r="A4" s="3"/>
      <c r="B4" s="3" t="s">
        <v>3</v>
      </c>
      <c r="C4" s="3" t="s">
        <v>4</v>
      </c>
      <c r="D4" s="20" t="s">
        <v>5</v>
      </c>
      <c r="E4" s="44" t="s">
        <v>6</v>
      </c>
      <c r="F4" s="18" t="s">
        <v>5</v>
      </c>
      <c r="G4" s="19" t="s">
        <v>6</v>
      </c>
    </row>
    <row r="5" spans="1:7" x14ac:dyDescent="0.25">
      <c r="A5" s="4" t="s">
        <v>7</v>
      </c>
      <c r="B5" s="4"/>
      <c r="C5" s="4"/>
      <c r="D5" s="21"/>
      <c r="E5" s="19"/>
      <c r="F5" s="31"/>
      <c r="G5" s="32"/>
    </row>
    <row r="6" spans="1:7" x14ac:dyDescent="0.25">
      <c r="A6" s="1" t="s">
        <v>8</v>
      </c>
      <c r="B6" s="5">
        <v>41156</v>
      </c>
      <c r="C6" s="6">
        <v>6150</v>
      </c>
      <c r="D6" s="22">
        <v>5</v>
      </c>
      <c r="E6" s="23">
        <f>+C6/D6</f>
        <v>1230</v>
      </c>
      <c r="F6" s="33">
        <v>25</v>
      </c>
      <c r="G6" s="34">
        <f>C6/F6</f>
        <v>246</v>
      </c>
    </row>
    <row r="7" spans="1:7" x14ac:dyDescent="0.25">
      <c r="A7" s="1" t="s">
        <v>9</v>
      </c>
      <c r="B7" s="5">
        <v>41078</v>
      </c>
      <c r="C7" s="6">
        <v>4611.95</v>
      </c>
      <c r="D7" s="22">
        <v>5</v>
      </c>
      <c r="E7" s="23">
        <f>+C7/D7</f>
        <v>922.39</v>
      </c>
      <c r="F7" s="33">
        <v>27.5</v>
      </c>
      <c r="G7" s="34">
        <f t="shared" ref="G7:G16" si="0">C7/F7</f>
        <v>167.70727272727271</v>
      </c>
    </row>
    <row r="8" spans="1:7" x14ac:dyDescent="0.25">
      <c r="A8" s="1" t="s">
        <v>10</v>
      </c>
      <c r="B8" s="5">
        <v>41297</v>
      </c>
      <c r="C8" s="6">
        <v>1805</v>
      </c>
      <c r="D8" s="22">
        <v>5</v>
      </c>
      <c r="E8" s="23">
        <f>+C8/D8</f>
        <v>361</v>
      </c>
      <c r="F8" s="33">
        <v>22.5</v>
      </c>
      <c r="G8" s="34">
        <f t="shared" si="0"/>
        <v>80.222222222222229</v>
      </c>
    </row>
    <row r="9" spans="1:7" x14ac:dyDescent="0.25">
      <c r="A9" s="1" t="s">
        <v>11</v>
      </c>
      <c r="B9" s="5">
        <v>42353</v>
      </c>
      <c r="C9" s="6">
        <v>10200</v>
      </c>
      <c r="D9" s="22">
        <v>5</v>
      </c>
      <c r="E9" s="23">
        <f>+C9/D9</f>
        <v>2040</v>
      </c>
      <c r="F9" s="33">
        <v>12.5</v>
      </c>
      <c r="G9" s="34">
        <f t="shared" si="0"/>
        <v>816</v>
      </c>
    </row>
    <row r="10" spans="1:7" x14ac:dyDescent="0.25">
      <c r="A10" s="1" t="s">
        <v>12</v>
      </c>
      <c r="B10" s="5">
        <v>42632</v>
      </c>
      <c r="C10" s="6">
        <v>27735</v>
      </c>
      <c r="D10" s="22">
        <v>10</v>
      </c>
      <c r="E10" s="23">
        <v>2080</v>
      </c>
      <c r="F10" s="33">
        <v>27.5</v>
      </c>
      <c r="G10" s="34">
        <f t="shared" si="0"/>
        <v>1008.5454545454545</v>
      </c>
    </row>
    <row r="11" spans="1:7" x14ac:dyDescent="0.25">
      <c r="A11" s="1" t="s">
        <v>13</v>
      </c>
      <c r="B11" s="5">
        <v>42853</v>
      </c>
      <c r="C11" s="6">
        <v>5830</v>
      </c>
      <c r="D11" s="22">
        <v>5</v>
      </c>
      <c r="E11" s="23">
        <v>194</v>
      </c>
      <c r="F11" s="33">
        <v>67.5</v>
      </c>
      <c r="G11" s="34">
        <f t="shared" si="0"/>
        <v>86.370370370370367</v>
      </c>
    </row>
    <row r="12" spans="1:7" x14ac:dyDescent="0.25">
      <c r="A12" s="1" t="s">
        <v>14</v>
      </c>
      <c r="B12" s="5">
        <v>42874</v>
      </c>
      <c r="C12" s="6">
        <v>66500</v>
      </c>
      <c r="D12" s="22">
        <v>5</v>
      </c>
      <c r="E12" s="23">
        <v>1108</v>
      </c>
      <c r="F12" s="33">
        <v>67.5</v>
      </c>
      <c r="G12" s="34">
        <f t="shared" si="0"/>
        <v>985.18518518518522</v>
      </c>
    </row>
    <row r="13" spans="1:7" x14ac:dyDescent="0.25">
      <c r="A13" s="1" t="s">
        <v>15</v>
      </c>
      <c r="B13" s="5">
        <v>42773</v>
      </c>
      <c r="C13" s="6">
        <v>24167.5</v>
      </c>
      <c r="D13" s="22">
        <v>5</v>
      </c>
      <c r="E13" s="23">
        <v>2014</v>
      </c>
      <c r="F13" s="33">
        <v>10</v>
      </c>
      <c r="G13" s="34">
        <f t="shared" si="0"/>
        <v>2416.75</v>
      </c>
    </row>
    <row r="14" spans="1:7" x14ac:dyDescent="0.25">
      <c r="A14" s="1" t="s">
        <v>16</v>
      </c>
      <c r="B14" s="5">
        <v>42773</v>
      </c>
      <c r="C14" s="6">
        <v>57047.5</v>
      </c>
      <c r="D14" s="22">
        <v>5</v>
      </c>
      <c r="E14" s="23">
        <v>4754</v>
      </c>
      <c r="F14" s="33">
        <v>10</v>
      </c>
      <c r="G14" s="34">
        <f t="shared" si="0"/>
        <v>5704.75</v>
      </c>
    </row>
    <row r="15" spans="1:7" x14ac:dyDescent="0.25">
      <c r="A15" s="1" t="s">
        <v>17</v>
      </c>
      <c r="B15" s="5">
        <v>42867</v>
      </c>
      <c r="C15" s="6">
        <v>60000</v>
      </c>
      <c r="D15" s="22">
        <v>20</v>
      </c>
      <c r="E15" s="23">
        <v>500</v>
      </c>
      <c r="F15" s="33">
        <v>40</v>
      </c>
      <c r="G15" s="34">
        <f t="shared" si="0"/>
        <v>1500</v>
      </c>
    </row>
    <row r="16" spans="1:7" ht="15.75" thickBot="1" x14ac:dyDescent="0.3">
      <c r="A16" s="7" t="s">
        <v>17</v>
      </c>
      <c r="B16" s="8">
        <v>42867</v>
      </c>
      <c r="C16" s="9">
        <v>60000</v>
      </c>
      <c r="D16" s="24">
        <v>20</v>
      </c>
      <c r="E16" s="41">
        <v>500</v>
      </c>
      <c r="F16" s="35">
        <v>40</v>
      </c>
      <c r="G16" s="42">
        <f t="shared" si="0"/>
        <v>1500</v>
      </c>
    </row>
    <row r="17" spans="1:7" ht="15.75" thickTop="1" x14ac:dyDescent="0.25">
      <c r="A17" s="1"/>
      <c r="B17" s="5"/>
      <c r="C17" s="6"/>
      <c r="D17" s="22"/>
      <c r="E17" s="23">
        <f>SUM(E6:E16)</f>
        <v>15703.39</v>
      </c>
      <c r="F17" s="33"/>
      <c r="G17" s="34">
        <f>SUM(G6:G16)</f>
        <v>14511.530505050505</v>
      </c>
    </row>
    <row r="18" spans="1:7" x14ac:dyDescent="0.25">
      <c r="A18" s="1"/>
      <c r="B18" s="5"/>
      <c r="C18" s="6"/>
      <c r="D18" s="22"/>
      <c r="E18" s="23"/>
      <c r="F18" s="33"/>
      <c r="G18" s="36"/>
    </row>
    <row r="19" spans="1:7" x14ac:dyDescent="0.25">
      <c r="A19" s="10" t="s">
        <v>18</v>
      </c>
      <c r="B19" s="10"/>
      <c r="C19" s="10"/>
      <c r="D19" s="25"/>
      <c r="E19" s="23"/>
      <c r="F19" s="43"/>
      <c r="G19" s="34"/>
    </row>
    <row r="20" spans="1:7" x14ac:dyDescent="0.25">
      <c r="A20" s="1" t="s">
        <v>19</v>
      </c>
      <c r="B20" s="5">
        <v>30497</v>
      </c>
      <c r="C20" s="6">
        <v>22700</v>
      </c>
      <c r="D20" s="22">
        <v>40</v>
      </c>
      <c r="E20" s="23">
        <f t="shared" ref="E20:F27" si="1">+C20/D20</f>
        <v>567.5</v>
      </c>
      <c r="F20" s="33">
        <v>67.5</v>
      </c>
      <c r="G20" s="34">
        <f>C20/F20</f>
        <v>336.2962962962963</v>
      </c>
    </row>
    <row r="21" spans="1:7" x14ac:dyDescent="0.25">
      <c r="A21" s="1" t="s">
        <v>20</v>
      </c>
      <c r="B21" s="5">
        <v>30531</v>
      </c>
      <c r="C21" s="6">
        <v>138561</v>
      </c>
      <c r="D21" s="22">
        <v>40</v>
      </c>
      <c r="E21" s="23">
        <f t="shared" si="1"/>
        <v>3464.0250000000001</v>
      </c>
      <c r="F21" s="33">
        <v>67.5</v>
      </c>
      <c r="G21" s="34">
        <f t="shared" ref="G21:G71" si="2">C21/F21</f>
        <v>2052.7555555555555</v>
      </c>
    </row>
    <row r="22" spans="1:7" x14ac:dyDescent="0.25">
      <c r="A22" s="1" t="s">
        <v>21</v>
      </c>
      <c r="B22" s="5">
        <v>30756</v>
      </c>
      <c r="C22" s="6">
        <v>92167</v>
      </c>
      <c r="D22" s="22">
        <v>40</v>
      </c>
      <c r="E22" s="23">
        <f t="shared" si="1"/>
        <v>2304.1750000000002</v>
      </c>
      <c r="F22" s="33">
        <v>67.5</v>
      </c>
      <c r="G22" s="34">
        <f t="shared" si="2"/>
        <v>1365.437037037037</v>
      </c>
    </row>
    <row r="23" spans="1:7" x14ac:dyDescent="0.25">
      <c r="A23" s="1" t="s">
        <v>22</v>
      </c>
      <c r="B23" s="5">
        <v>30825</v>
      </c>
      <c r="C23" s="6">
        <v>38852</v>
      </c>
      <c r="D23" s="22">
        <v>40</v>
      </c>
      <c r="E23" s="23">
        <f t="shared" si="1"/>
        <v>971.3</v>
      </c>
      <c r="F23" s="33">
        <v>67.5</v>
      </c>
      <c r="G23" s="34">
        <f t="shared" si="2"/>
        <v>575.5851851851852</v>
      </c>
    </row>
    <row r="24" spans="1:7" x14ac:dyDescent="0.25">
      <c r="A24" s="1" t="s">
        <v>23</v>
      </c>
      <c r="B24" s="5">
        <v>31133</v>
      </c>
      <c r="C24" s="6">
        <v>30038</v>
      </c>
      <c r="D24" s="22">
        <v>40</v>
      </c>
      <c r="E24" s="23">
        <f t="shared" si="1"/>
        <v>750.95</v>
      </c>
      <c r="F24" s="33">
        <v>67.5</v>
      </c>
      <c r="G24" s="34">
        <f t="shared" si="2"/>
        <v>445.00740740740741</v>
      </c>
    </row>
    <row r="25" spans="1:7" x14ac:dyDescent="0.25">
      <c r="A25" s="1" t="s">
        <v>23</v>
      </c>
      <c r="B25" s="5">
        <v>31959</v>
      </c>
      <c r="C25" s="6">
        <v>32615</v>
      </c>
      <c r="D25" s="22">
        <v>40</v>
      </c>
      <c r="E25" s="23">
        <f t="shared" si="1"/>
        <v>815.375</v>
      </c>
      <c r="F25" s="33">
        <v>67.5</v>
      </c>
      <c r="G25" s="34">
        <f t="shared" si="2"/>
        <v>483.18518518518516</v>
      </c>
    </row>
    <row r="26" spans="1:7" x14ac:dyDescent="0.25">
      <c r="A26" s="1" t="s">
        <v>24</v>
      </c>
      <c r="B26" s="5">
        <v>31532</v>
      </c>
      <c r="C26" s="6">
        <v>31422</v>
      </c>
      <c r="D26" s="22">
        <v>40</v>
      </c>
      <c r="E26" s="23">
        <f t="shared" si="1"/>
        <v>785.55</v>
      </c>
      <c r="F26" s="33">
        <v>67.5</v>
      </c>
      <c r="G26" s="34">
        <f t="shared" si="2"/>
        <v>465.51111111111112</v>
      </c>
    </row>
    <row r="27" spans="1:7" x14ac:dyDescent="0.25">
      <c r="A27" s="1" t="s">
        <v>25</v>
      </c>
      <c r="B27" s="5">
        <v>32295</v>
      </c>
      <c r="C27" s="6">
        <v>30340</v>
      </c>
      <c r="D27" s="22">
        <v>40</v>
      </c>
      <c r="E27" s="23">
        <f t="shared" si="1"/>
        <v>758.5</v>
      </c>
      <c r="F27" s="33">
        <v>67.5</v>
      </c>
      <c r="G27" s="34">
        <f t="shared" si="2"/>
        <v>449.48148148148147</v>
      </c>
    </row>
    <row r="28" spans="1:7" x14ac:dyDescent="0.25">
      <c r="A28" s="1" t="s">
        <v>26</v>
      </c>
      <c r="B28" s="5">
        <v>35445</v>
      </c>
      <c r="C28" s="6">
        <v>73646</v>
      </c>
      <c r="D28" s="22">
        <v>40</v>
      </c>
      <c r="E28" s="23">
        <v>921</v>
      </c>
      <c r="F28" s="33">
        <v>67.5</v>
      </c>
      <c r="G28" s="34">
        <f t="shared" si="2"/>
        <v>1091.0518518518518</v>
      </c>
    </row>
    <row r="29" spans="1:7" x14ac:dyDescent="0.25">
      <c r="A29" s="1" t="s">
        <v>21</v>
      </c>
      <c r="B29" s="5">
        <v>31959</v>
      </c>
      <c r="C29" s="6">
        <v>10033</v>
      </c>
      <c r="D29" s="22">
        <v>40</v>
      </c>
      <c r="E29" s="23">
        <f>+C29/D29</f>
        <v>250.82499999999999</v>
      </c>
      <c r="F29" s="33">
        <v>67.5</v>
      </c>
      <c r="G29" s="34">
        <f t="shared" si="2"/>
        <v>148.63703703703703</v>
      </c>
    </row>
    <row r="30" spans="1:7" x14ac:dyDescent="0.25">
      <c r="A30" s="1" t="s">
        <v>27</v>
      </c>
      <c r="B30" s="5">
        <v>28194</v>
      </c>
      <c r="C30" s="6">
        <v>90147</v>
      </c>
      <c r="D30" s="22">
        <v>40</v>
      </c>
      <c r="E30" s="23">
        <v>1502</v>
      </c>
      <c r="F30" s="33">
        <v>67.5</v>
      </c>
      <c r="G30" s="34">
        <f t="shared" si="2"/>
        <v>1335.5111111111112</v>
      </c>
    </row>
    <row r="31" spans="1:7" x14ac:dyDescent="0.25">
      <c r="A31" s="1" t="s">
        <v>28</v>
      </c>
      <c r="B31" s="5">
        <v>28671</v>
      </c>
      <c r="C31" s="6">
        <v>13680</v>
      </c>
      <c r="D31" s="22">
        <v>40</v>
      </c>
      <c r="E31" s="23">
        <f t="shared" ref="E31:F70" si="3">+C31/D31</f>
        <v>342</v>
      </c>
      <c r="F31" s="33">
        <v>67.5</v>
      </c>
      <c r="G31" s="34">
        <f t="shared" si="2"/>
        <v>202.66666666666666</v>
      </c>
    </row>
    <row r="32" spans="1:7" x14ac:dyDescent="0.25">
      <c r="A32" s="1" t="s">
        <v>29</v>
      </c>
      <c r="B32" s="5">
        <v>28671</v>
      </c>
      <c r="C32" s="6">
        <v>29022</v>
      </c>
      <c r="D32" s="22">
        <v>40</v>
      </c>
      <c r="E32" s="23">
        <f t="shared" si="3"/>
        <v>725.55</v>
      </c>
      <c r="F32" s="33">
        <v>67.5</v>
      </c>
      <c r="G32" s="34">
        <f t="shared" si="2"/>
        <v>429.95555555555558</v>
      </c>
    </row>
    <row r="33" spans="1:7" x14ac:dyDescent="0.25">
      <c r="A33" s="1" t="s">
        <v>30</v>
      </c>
      <c r="B33" s="5">
        <v>28671</v>
      </c>
      <c r="C33" s="6">
        <v>6340</v>
      </c>
      <c r="D33" s="22">
        <v>40</v>
      </c>
      <c r="E33" s="23">
        <f t="shared" si="3"/>
        <v>158.5</v>
      </c>
      <c r="F33" s="33">
        <v>67.5</v>
      </c>
      <c r="G33" s="34">
        <f t="shared" si="2"/>
        <v>93.925925925925924</v>
      </c>
    </row>
    <row r="34" spans="1:7" x14ac:dyDescent="0.25">
      <c r="A34" s="1" t="s">
        <v>31</v>
      </c>
      <c r="B34" s="5">
        <v>28671</v>
      </c>
      <c r="C34" s="6">
        <v>24681</v>
      </c>
      <c r="D34" s="22">
        <v>40</v>
      </c>
      <c r="E34" s="23">
        <f t="shared" si="3"/>
        <v>617.02499999999998</v>
      </c>
      <c r="F34" s="33">
        <v>67.5</v>
      </c>
      <c r="G34" s="34">
        <f t="shared" si="2"/>
        <v>365.64444444444445</v>
      </c>
    </row>
    <row r="35" spans="1:7" x14ac:dyDescent="0.25">
      <c r="A35" s="1" t="s">
        <v>32</v>
      </c>
      <c r="B35" s="5">
        <v>28671</v>
      </c>
      <c r="C35" s="6">
        <v>8001</v>
      </c>
      <c r="D35" s="22">
        <v>40</v>
      </c>
      <c r="E35" s="23">
        <f t="shared" si="3"/>
        <v>200.02500000000001</v>
      </c>
      <c r="F35" s="33">
        <v>67.5</v>
      </c>
      <c r="G35" s="34">
        <f t="shared" si="2"/>
        <v>118.53333333333333</v>
      </c>
    </row>
    <row r="36" spans="1:7" x14ac:dyDescent="0.25">
      <c r="A36" s="1" t="s">
        <v>33</v>
      </c>
      <c r="B36" s="5">
        <v>28671</v>
      </c>
      <c r="C36" s="6">
        <v>197503</v>
      </c>
      <c r="D36" s="22">
        <v>40</v>
      </c>
      <c r="E36" s="23">
        <f t="shared" si="3"/>
        <v>4937.5749999999998</v>
      </c>
      <c r="F36" s="33">
        <v>67.5</v>
      </c>
      <c r="G36" s="34">
        <f t="shared" si="2"/>
        <v>2925.9703703703703</v>
      </c>
    </row>
    <row r="37" spans="1:7" x14ac:dyDescent="0.25">
      <c r="A37" s="1" t="s">
        <v>34</v>
      </c>
      <c r="B37" s="5">
        <v>29005</v>
      </c>
      <c r="C37" s="6">
        <v>183257</v>
      </c>
      <c r="D37" s="22">
        <v>40</v>
      </c>
      <c r="E37" s="23">
        <f t="shared" si="3"/>
        <v>4581.4250000000002</v>
      </c>
      <c r="F37" s="33">
        <v>67.5</v>
      </c>
      <c r="G37" s="34">
        <f t="shared" si="2"/>
        <v>2714.9185185185183</v>
      </c>
    </row>
    <row r="38" spans="1:7" x14ac:dyDescent="0.25">
      <c r="A38" s="1" t="s">
        <v>35</v>
      </c>
      <c r="B38" s="5">
        <v>29402</v>
      </c>
      <c r="C38" s="6">
        <v>78800</v>
      </c>
      <c r="D38" s="22">
        <v>40</v>
      </c>
      <c r="E38" s="23">
        <f t="shared" si="3"/>
        <v>1970</v>
      </c>
      <c r="F38" s="33">
        <v>67.5</v>
      </c>
      <c r="G38" s="34">
        <f t="shared" si="2"/>
        <v>1167.4074074074074</v>
      </c>
    </row>
    <row r="39" spans="1:7" x14ac:dyDescent="0.25">
      <c r="A39" s="1" t="s">
        <v>36</v>
      </c>
      <c r="B39" s="5">
        <v>29036</v>
      </c>
      <c r="C39" s="6">
        <v>127424</v>
      </c>
      <c r="D39" s="22">
        <v>40</v>
      </c>
      <c r="E39" s="23">
        <f t="shared" si="3"/>
        <v>3185.6</v>
      </c>
      <c r="F39" s="33">
        <v>67.5</v>
      </c>
      <c r="G39" s="34">
        <f t="shared" si="2"/>
        <v>1887.762962962963</v>
      </c>
    </row>
    <row r="40" spans="1:7" x14ac:dyDescent="0.25">
      <c r="A40" s="1" t="s">
        <v>37</v>
      </c>
      <c r="B40" s="5">
        <v>29402</v>
      </c>
      <c r="C40" s="6">
        <v>16015</v>
      </c>
      <c r="D40" s="22">
        <v>40</v>
      </c>
      <c r="E40" s="23">
        <f t="shared" si="3"/>
        <v>400.375</v>
      </c>
      <c r="F40" s="33">
        <v>67.5</v>
      </c>
      <c r="G40" s="34">
        <f t="shared" si="2"/>
        <v>237.25925925925927</v>
      </c>
    </row>
    <row r="41" spans="1:7" x14ac:dyDescent="0.25">
      <c r="A41" s="1" t="s">
        <v>38</v>
      </c>
      <c r="B41" s="5">
        <v>32275</v>
      </c>
      <c r="C41" s="6">
        <v>6423</v>
      </c>
      <c r="D41" s="22">
        <v>40</v>
      </c>
      <c r="E41" s="23">
        <f t="shared" si="3"/>
        <v>160.57499999999999</v>
      </c>
      <c r="F41" s="33">
        <v>67.5</v>
      </c>
      <c r="G41" s="34">
        <f t="shared" si="2"/>
        <v>95.155555555555551</v>
      </c>
    </row>
    <row r="42" spans="1:7" x14ac:dyDescent="0.25">
      <c r="A42" s="1" t="s">
        <v>39</v>
      </c>
      <c r="B42" s="5">
        <v>29269</v>
      </c>
      <c r="C42" s="6">
        <v>12595</v>
      </c>
      <c r="D42" s="22">
        <v>40</v>
      </c>
      <c r="E42" s="23">
        <f t="shared" si="3"/>
        <v>314.875</v>
      </c>
      <c r="F42" s="33">
        <v>67.5</v>
      </c>
      <c r="G42" s="34">
        <f t="shared" si="2"/>
        <v>186.59259259259258</v>
      </c>
    </row>
    <row r="43" spans="1:7" x14ac:dyDescent="0.25">
      <c r="A43" s="1" t="s">
        <v>40</v>
      </c>
      <c r="B43" s="5">
        <v>29767</v>
      </c>
      <c r="C43" s="6">
        <v>54880</v>
      </c>
      <c r="D43" s="22">
        <v>40</v>
      </c>
      <c r="E43" s="23">
        <f t="shared" si="3"/>
        <v>1372</v>
      </c>
      <c r="F43" s="33">
        <v>67.5</v>
      </c>
      <c r="G43" s="34">
        <f t="shared" si="2"/>
        <v>813.03703703703707</v>
      </c>
    </row>
    <row r="44" spans="1:7" x14ac:dyDescent="0.25">
      <c r="A44" s="1" t="s">
        <v>41</v>
      </c>
      <c r="B44" s="5">
        <v>29767</v>
      </c>
      <c r="C44" s="6">
        <v>96280</v>
      </c>
      <c r="D44" s="22">
        <v>40</v>
      </c>
      <c r="E44" s="23">
        <f t="shared" si="3"/>
        <v>2407</v>
      </c>
      <c r="F44" s="33">
        <v>67.5</v>
      </c>
      <c r="G44" s="34">
        <f t="shared" si="2"/>
        <v>1426.3703703703704</v>
      </c>
    </row>
    <row r="45" spans="1:7" x14ac:dyDescent="0.25">
      <c r="A45" s="1" t="s">
        <v>42</v>
      </c>
      <c r="B45" s="5">
        <v>29767</v>
      </c>
      <c r="C45" s="6">
        <v>34579</v>
      </c>
      <c r="D45" s="22">
        <v>40</v>
      </c>
      <c r="E45" s="23">
        <f t="shared" si="3"/>
        <v>864.47500000000002</v>
      </c>
      <c r="F45" s="33">
        <v>67.5</v>
      </c>
      <c r="G45" s="34">
        <f t="shared" si="2"/>
        <v>512.28148148148148</v>
      </c>
    </row>
    <row r="46" spans="1:7" x14ac:dyDescent="0.25">
      <c r="A46" s="1" t="s">
        <v>34</v>
      </c>
      <c r="B46" s="5">
        <v>29494</v>
      </c>
      <c r="C46" s="6">
        <v>373957</v>
      </c>
      <c r="D46" s="22">
        <v>40</v>
      </c>
      <c r="E46" s="23">
        <f t="shared" si="3"/>
        <v>9348.9249999999993</v>
      </c>
      <c r="F46" s="33">
        <v>67.5</v>
      </c>
      <c r="G46" s="34">
        <f t="shared" si="2"/>
        <v>5540.103703703704</v>
      </c>
    </row>
    <row r="47" spans="1:7" x14ac:dyDescent="0.25">
      <c r="A47" s="1" t="s">
        <v>43</v>
      </c>
      <c r="B47" s="5">
        <v>29767</v>
      </c>
      <c r="C47" s="6">
        <v>130677</v>
      </c>
      <c r="D47" s="22">
        <v>40</v>
      </c>
      <c r="E47" s="23">
        <f t="shared" si="3"/>
        <v>3266.9250000000002</v>
      </c>
      <c r="F47" s="33">
        <v>67.5</v>
      </c>
      <c r="G47" s="34">
        <f t="shared" si="2"/>
        <v>1935.9555555555555</v>
      </c>
    </row>
    <row r="48" spans="1:7" x14ac:dyDescent="0.25">
      <c r="A48" s="1" t="s">
        <v>44</v>
      </c>
      <c r="B48" s="5">
        <v>29767</v>
      </c>
      <c r="C48" s="6">
        <v>3800</v>
      </c>
      <c r="D48" s="22">
        <v>40</v>
      </c>
      <c r="E48" s="23">
        <f t="shared" si="3"/>
        <v>95</v>
      </c>
      <c r="F48" s="33">
        <v>67.5</v>
      </c>
      <c r="G48" s="34">
        <f t="shared" si="2"/>
        <v>56.296296296296298</v>
      </c>
    </row>
    <row r="49" spans="1:7" x14ac:dyDescent="0.25">
      <c r="A49" s="1" t="s">
        <v>45</v>
      </c>
      <c r="B49" s="5">
        <v>29767</v>
      </c>
      <c r="C49" s="6">
        <v>43412</v>
      </c>
      <c r="D49" s="22">
        <v>40</v>
      </c>
      <c r="E49" s="23">
        <f t="shared" si="3"/>
        <v>1085.3</v>
      </c>
      <c r="F49" s="33">
        <v>67.5</v>
      </c>
      <c r="G49" s="34">
        <f t="shared" si="2"/>
        <v>643.14074074074074</v>
      </c>
    </row>
    <row r="50" spans="1:7" x14ac:dyDescent="0.25">
      <c r="A50" s="1" t="s">
        <v>46</v>
      </c>
      <c r="B50" s="5">
        <v>29767</v>
      </c>
      <c r="C50" s="6">
        <v>6000</v>
      </c>
      <c r="D50" s="22">
        <v>40</v>
      </c>
      <c r="E50" s="23">
        <f t="shared" si="3"/>
        <v>150</v>
      </c>
      <c r="F50" s="33">
        <v>67.5</v>
      </c>
      <c r="G50" s="34">
        <f t="shared" si="2"/>
        <v>88.888888888888886</v>
      </c>
    </row>
    <row r="51" spans="1:7" x14ac:dyDescent="0.25">
      <c r="A51" s="1" t="s">
        <v>47</v>
      </c>
      <c r="B51" s="5">
        <v>30132</v>
      </c>
      <c r="C51" s="6">
        <v>32094</v>
      </c>
      <c r="D51" s="22">
        <v>40</v>
      </c>
      <c r="E51" s="23">
        <f t="shared" si="3"/>
        <v>802.35</v>
      </c>
      <c r="F51" s="33">
        <v>67.5</v>
      </c>
      <c r="G51" s="34">
        <f t="shared" si="2"/>
        <v>475.46666666666664</v>
      </c>
    </row>
    <row r="52" spans="1:7" x14ac:dyDescent="0.25">
      <c r="A52" s="1" t="s">
        <v>28</v>
      </c>
      <c r="B52" s="5">
        <v>30132</v>
      </c>
      <c r="C52" s="6">
        <v>6098</v>
      </c>
      <c r="D52" s="22">
        <v>40</v>
      </c>
      <c r="E52" s="23">
        <f t="shared" si="3"/>
        <v>152.44999999999999</v>
      </c>
      <c r="F52" s="33">
        <v>67.5</v>
      </c>
      <c r="G52" s="34">
        <f t="shared" si="2"/>
        <v>90.340740740740742</v>
      </c>
    </row>
    <row r="53" spans="1:7" x14ac:dyDescent="0.25">
      <c r="A53" s="1" t="s">
        <v>48</v>
      </c>
      <c r="B53" s="5">
        <v>30132</v>
      </c>
      <c r="C53" s="6">
        <v>2227</v>
      </c>
      <c r="D53" s="22">
        <v>40</v>
      </c>
      <c r="E53" s="23">
        <f t="shared" si="3"/>
        <v>55.674999999999997</v>
      </c>
      <c r="F53" s="33">
        <v>67.5</v>
      </c>
      <c r="G53" s="34">
        <f t="shared" si="2"/>
        <v>32.992592592592594</v>
      </c>
    </row>
    <row r="54" spans="1:7" x14ac:dyDescent="0.25">
      <c r="A54" s="1" t="s">
        <v>49</v>
      </c>
      <c r="B54" s="5">
        <v>30132</v>
      </c>
      <c r="C54" s="6">
        <v>3564</v>
      </c>
      <c r="D54" s="22">
        <v>40</v>
      </c>
      <c r="E54" s="23">
        <f t="shared" si="3"/>
        <v>89.1</v>
      </c>
      <c r="F54" s="33">
        <v>67.5</v>
      </c>
      <c r="G54" s="34">
        <f t="shared" si="2"/>
        <v>52.8</v>
      </c>
    </row>
    <row r="55" spans="1:7" x14ac:dyDescent="0.25">
      <c r="A55" s="1" t="s">
        <v>50</v>
      </c>
      <c r="B55" s="5">
        <v>30132</v>
      </c>
      <c r="C55" s="6">
        <v>49250</v>
      </c>
      <c r="D55" s="22">
        <v>40</v>
      </c>
      <c r="E55" s="23">
        <f t="shared" si="3"/>
        <v>1231.25</v>
      </c>
      <c r="F55" s="33">
        <v>67.5</v>
      </c>
      <c r="G55" s="34">
        <f t="shared" si="2"/>
        <v>729.62962962962968</v>
      </c>
    </row>
    <row r="56" spans="1:7" x14ac:dyDescent="0.25">
      <c r="A56" s="1" t="s">
        <v>51</v>
      </c>
      <c r="B56" s="5">
        <v>30132</v>
      </c>
      <c r="C56" s="6">
        <v>28000</v>
      </c>
      <c r="D56" s="22">
        <v>40</v>
      </c>
      <c r="E56" s="23">
        <f t="shared" si="3"/>
        <v>700</v>
      </c>
      <c r="F56" s="33">
        <v>67.5</v>
      </c>
      <c r="G56" s="34">
        <f t="shared" si="2"/>
        <v>414.81481481481484</v>
      </c>
    </row>
    <row r="57" spans="1:7" x14ac:dyDescent="0.25">
      <c r="A57" s="1" t="s">
        <v>28</v>
      </c>
      <c r="B57" s="5">
        <v>30132</v>
      </c>
      <c r="C57" s="6">
        <v>38500</v>
      </c>
      <c r="D57" s="22">
        <v>40</v>
      </c>
      <c r="E57" s="23">
        <f t="shared" si="3"/>
        <v>962.5</v>
      </c>
      <c r="F57" s="33">
        <v>67.5</v>
      </c>
      <c r="G57" s="34">
        <f t="shared" si="2"/>
        <v>570.37037037037032</v>
      </c>
    </row>
    <row r="58" spans="1:7" x14ac:dyDescent="0.25">
      <c r="A58" s="1" t="s">
        <v>52</v>
      </c>
      <c r="B58" s="5">
        <v>30132</v>
      </c>
      <c r="C58" s="6">
        <v>16500</v>
      </c>
      <c r="D58" s="22">
        <v>40</v>
      </c>
      <c r="E58" s="23">
        <f t="shared" si="3"/>
        <v>412.5</v>
      </c>
      <c r="F58" s="33">
        <v>67.5</v>
      </c>
      <c r="G58" s="34">
        <f t="shared" si="2"/>
        <v>244.44444444444446</v>
      </c>
    </row>
    <row r="59" spans="1:7" x14ac:dyDescent="0.25">
      <c r="A59" s="1" t="s">
        <v>53</v>
      </c>
      <c r="B59" s="5" t="s">
        <v>54</v>
      </c>
      <c r="C59" s="6">
        <v>90737</v>
      </c>
      <c r="D59" s="22">
        <v>40</v>
      </c>
      <c r="E59" s="23">
        <f t="shared" si="3"/>
        <v>2268.4250000000002</v>
      </c>
      <c r="F59" s="33">
        <v>67.5</v>
      </c>
      <c r="G59" s="34">
        <f t="shared" si="2"/>
        <v>1344.2518518518518</v>
      </c>
    </row>
    <row r="60" spans="1:7" x14ac:dyDescent="0.25">
      <c r="A60" s="1" t="s">
        <v>55</v>
      </c>
      <c r="B60" s="5">
        <v>32690</v>
      </c>
      <c r="C60" s="6">
        <v>290000</v>
      </c>
      <c r="D60" s="22">
        <v>40</v>
      </c>
      <c r="E60" s="23">
        <f t="shared" si="3"/>
        <v>7250</v>
      </c>
      <c r="F60" s="33">
        <v>67.5</v>
      </c>
      <c r="G60" s="34">
        <f t="shared" si="2"/>
        <v>4296.2962962962965</v>
      </c>
    </row>
    <row r="61" spans="1:7" x14ac:dyDescent="0.25">
      <c r="A61" s="1" t="s">
        <v>56</v>
      </c>
      <c r="B61" s="5">
        <v>33785</v>
      </c>
      <c r="C61" s="6">
        <v>23680</v>
      </c>
      <c r="D61" s="22">
        <v>40</v>
      </c>
      <c r="E61" s="23">
        <f t="shared" si="3"/>
        <v>592</v>
      </c>
      <c r="F61" s="33">
        <v>67.5</v>
      </c>
      <c r="G61" s="34">
        <f t="shared" si="2"/>
        <v>350.81481481481484</v>
      </c>
    </row>
    <row r="62" spans="1:7" x14ac:dyDescent="0.25">
      <c r="A62" s="1" t="s">
        <v>57</v>
      </c>
      <c r="B62" s="5">
        <v>34150</v>
      </c>
      <c r="C62" s="6">
        <v>9972</v>
      </c>
      <c r="D62" s="22">
        <v>40</v>
      </c>
      <c r="E62" s="23">
        <f t="shared" si="3"/>
        <v>249.3</v>
      </c>
      <c r="F62" s="33">
        <v>67.5</v>
      </c>
      <c r="G62" s="34">
        <f t="shared" si="2"/>
        <v>147.73333333333332</v>
      </c>
    </row>
    <row r="63" spans="1:7" x14ac:dyDescent="0.25">
      <c r="A63" s="1" t="s">
        <v>58</v>
      </c>
      <c r="B63" s="5">
        <v>34334</v>
      </c>
      <c r="C63" s="6">
        <v>1205116</v>
      </c>
      <c r="D63" s="22">
        <v>40</v>
      </c>
      <c r="E63" s="23">
        <f t="shared" si="3"/>
        <v>30127.9</v>
      </c>
      <c r="F63" s="33">
        <v>67.5</v>
      </c>
      <c r="G63" s="34">
        <f t="shared" si="2"/>
        <v>17853.570370370369</v>
      </c>
    </row>
    <row r="64" spans="1:7" x14ac:dyDescent="0.25">
      <c r="A64" s="1" t="s">
        <v>59</v>
      </c>
      <c r="B64" s="5">
        <v>35795</v>
      </c>
      <c r="C64" s="6">
        <v>114263</v>
      </c>
      <c r="D64" s="22">
        <v>40</v>
      </c>
      <c r="E64" s="23">
        <f t="shared" si="3"/>
        <v>2856.5749999999998</v>
      </c>
      <c r="F64" s="33">
        <v>67.5</v>
      </c>
      <c r="G64" s="34">
        <f t="shared" si="2"/>
        <v>1692.7851851851851</v>
      </c>
    </row>
    <row r="65" spans="1:7" x14ac:dyDescent="0.25">
      <c r="A65" s="1" t="s">
        <v>60</v>
      </c>
      <c r="B65" s="5">
        <v>36038</v>
      </c>
      <c r="C65" s="6">
        <v>125103</v>
      </c>
      <c r="D65" s="22">
        <v>40</v>
      </c>
      <c r="E65" s="23">
        <f t="shared" si="3"/>
        <v>3127.5749999999998</v>
      </c>
      <c r="F65" s="33">
        <v>67.5</v>
      </c>
      <c r="G65" s="34">
        <f t="shared" si="2"/>
        <v>1853.3777777777777</v>
      </c>
    </row>
    <row r="66" spans="1:7" x14ac:dyDescent="0.25">
      <c r="A66" s="1" t="s">
        <v>58</v>
      </c>
      <c r="B66" s="5">
        <v>36891</v>
      </c>
      <c r="C66" s="6">
        <v>74593</v>
      </c>
      <c r="D66" s="22">
        <v>40</v>
      </c>
      <c r="E66" s="23">
        <f t="shared" si="3"/>
        <v>1864.825</v>
      </c>
      <c r="F66" s="33">
        <v>67.5</v>
      </c>
      <c r="G66" s="34">
        <f t="shared" si="2"/>
        <v>1105.0814814814814</v>
      </c>
    </row>
    <row r="67" spans="1:7" x14ac:dyDescent="0.25">
      <c r="A67" s="1" t="s">
        <v>61</v>
      </c>
      <c r="B67" s="5">
        <v>39685</v>
      </c>
      <c r="C67" s="6">
        <v>33400</v>
      </c>
      <c r="D67" s="22">
        <v>40</v>
      </c>
      <c r="E67" s="23">
        <f t="shared" si="3"/>
        <v>835</v>
      </c>
      <c r="F67" s="33">
        <v>67.5</v>
      </c>
      <c r="G67" s="34">
        <f t="shared" si="2"/>
        <v>494.81481481481484</v>
      </c>
    </row>
    <row r="68" spans="1:7" x14ac:dyDescent="0.25">
      <c r="A68" s="1" t="s">
        <v>62</v>
      </c>
      <c r="B68" s="5">
        <v>40752</v>
      </c>
      <c r="C68" s="6">
        <v>12000</v>
      </c>
      <c r="D68" s="22">
        <v>20</v>
      </c>
      <c r="E68" s="23">
        <f t="shared" si="3"/>
        <v>600</v>
      </c>
      <c r="F68" s="33">
        <v>67.5</v>
      </c>
      <c r="G68" s="34">
        <f t="shared" si="2"/>
        <v>177.77777777777777</v>
      </c>
    </row>
    <row r="69" spans="1:7" x14ac:dyDescent="0.25">
      <c r="A69" s="1" t="s">
        <v>39</v>
      </c>
      <c r="B69" s="5">
        <v>41150</v>
      </c>
      <c r="C69" s="6">
        <v>5000</v>
      </c>
      <c r="D69" s="22">
        <v>20</v>
      </c>
      <c r="E69" s="23">
        <f t="shared" si="3"/>
        <v>250</v>
      </c>
      <c r="F69" s="33">
        <v>67.5</v>
      </c>
      <c r="G69" s="34">
        <f t="shared" si="2"/>
        <v>74.074074074074076</v>
      </c>
    </row>
    <row r="70" spans="1:7" x14ac:dyDescent="0.25">
      <c r="A70" s="1" t="s">
        <v>63</v>
      </c>
      <c r="B70" s="5">
        <v>42321</v>
      </c>
      <c r="C70" s="6">
        <v>363339.06</v>
      </c>
      <c r="D70" s="22">
        <v>40</v>
      </c>
      <c r="E70" s="23">
        <f t="shared" si="3"/>
        <v>9083.4765000000007</v>
      </c>
      <c r="F70" s="33">
        <v>67.5</v>
      </c>
      <c r="G70" s="34">
        <f>C70/F70</f>
        <v>5382.8008888888889</v>
      </c>
    </row>
    <row r="71" spans="1:7" ht="15.75" thickBot="1" x14ac:dyDescent="0.3">
      <c r="A71" s="7" t="s">
        <v>64</v>
      </c>
      <c r="B71" s="8">
        <v>42608</v>
      </c>
      <c r="C71" s="9">
        <v>178942</v>
      </c>
      <c r="D71" s="24">
        <v>30</v>
      </c>
      <c r="E71" s="41">
        <v>4971</v>
      </c>
      <c r="F71" s="35">
        <v>67.5</v>
      </c>
      <c r="G71" s="45">
        <f t="shared" si="2"/>
        <v>2650.9925925925927</v>
      </c>
    </row>
    <row r="72" spans="1:7" ht="15.75" thickTop="1" x14ac:dyDescent="0.25">
      <c r="A72" s="1"/>
      <c r="B72" s="5"/>
      <c r="C72" s="6"/>
      <c r="D72" s="22"/>
      <c r="E72" s="23">
        <f>SUM(E20:E71)</f>
        <v>117756.25150000001</v>
      </c>
      <c r="F72" s="33"/>
      <c r="G72" s="34">
        <f>SUM(G20:G71)</f>
        <v>70225.556444444446</v>
      </c>
    </row>
    <row r="73" spans="1:7" x14ac:dyDescent="0.25">
      <c r="A73" s="10" t="s">
        <v>65</v>
      </c>
      <c r="B73" s="10"/>
      <c r="C73" s="10"/>
      <c r="D73" s="25"/>
      <c r="E73" s="23"/>
      <c r="F73" s="43"/>
      <c r="G73" s="34"/>
    </row>
    <row r="74" spans="1:7" x14ac:dyDescent="0.25">
      <c r="A74" s="1" t="s">
        <v>66</v>
      </c>
      <c r="B74" s="5">
        <v>31959</v>
      </c>
      <c r="C74" s="6">
        <v>17833</v>
      </c>
      <c r="D74" s="22">
        <v>40</v>
      </c>
      <c r="E74" s="23">
        <f t="shared" ref="E74:F86" si="4">+C74/D74</f>
        <v>445.82499999999999</v>
      </c>
      <c r="F74" s="33">
        <v>45</v>
      </c>
      <c r="G74" s="34">
        <f>C74/F74</f>
        <v>396.28888888888889</v>
      </c>
    </row>
    <row r="75" spans="1:7" x14ac:dyDescent="0.25">
      <c r="A75" s="1" t="s">
        <v>67</v>
      </c>
      <c r="B75" s="5">
        <v>32295</v>
      </c>
      <c r="C75" s="6">
        <v>26681</v>
      </c>
      <c r="D75" s="22">
        <v>40</v>
      </c>
      <c r="E75" s="23">
        <f t="shared" si="4"/>
        <v>667.02499999999998</v>
      </c>
      <c r="F75" s="33">
        <v>45</v>
      </c>
      <c r="G75" s="34">
        <f t="shared" ref="G75:G90" si="5">C75/F75</f>
        <v>592.91111111111115</v>
      </c>
    </row>
    <row r="76" spans="1:7" x14ac:dyDescent="0.25">
      <c r="A76" s="1" t="s">
        <v>68</v>
      </c>
      <c r="B76" s="5">
        <v>28642</v>
      </c>
      <c r="C76" s="6">
        <v>10000</v>
      </c>
      <c r="D76" s="22">
        <v>40</v>
      </c>
      <c r="E76" s="23">
        <f t="shared" si="4"/>
        <v>250</v>
      </c>
      <c r="F76" s="33">
        <v>45</v>
      </c>
      <c r="G76" s="34">
        <f t="shared" si="5"/>
        <v>222.22222222222223</v>
      </c>
    </row>
    <row r="77" spans="1:7" x14ac:dyDescent="0.25">
      <c r="A77" s="1" t="s">
        <v>69</v>
      </c>
      <c r="B77" s="5">
        <v>29373</v>
      </c>
      <c r="C77" s="6">
        <v>53542</v>
      </c>
      <c r="D77" s="22">
        <v>40</v>
      </c>
      <c r="E77" s="23">
        <f t="shared" si="4"/>
        <v>1338.55</v>
      </c>
      <c r="F77" s="33">
        <v>45</v>
      </c>
      <c r="G77" s="34">
        <f t="shared" si="5"/>
        <v>1189.8222222222223</v>
      </c>
    </row>
    <row r="78" spans="1:7" x14ac:dyDescent="0.25">
      <c r="A78" s="1" t="s">
        <v>70</v>
      </c>
      <c r="B78" s="5">
        <v>32295</v>
      </c>
      <c r="C78" s="6">
        <v>113226</v>
      </c>
      <c r="D78" s="22">
        <v>40</v>
      </c>
      <c r="E78" s="23">
        <f t="shared" si="4"/>
        <v>2830.65</v>
      </c>
      <c r="F78" s="33">
        <v>45</v>
      </c>
      <c r="G78" s="34">
        <f t="shared" si="5"/>
        <v>2516.1333333333332</v>
      </c>
    </row>
    <row r="79" spans="1:7" x14ac:dyDescent="0.25">
      <c r="A79" s="1" t="s">
        <v>71</v>
      </c>
      <c r="B79" s="5">
        <v>31469</v>
      </c>
      <c r="C79" s="6">
        <v>28194</v>
      </c>
      <c r="D79" s="22">
        <v>40</v>
      </c>
      <c r="E79" s="23">
        <f t="shared" si="4"/>
        <v>704.85</v>
      </c>
      <c r="F79" s="33">
        <v>40</v>
      </c>
      <c r="G79" s="34">
        <f t="shared" si="5"/>
        <v>704.85</v>
      </c>
    </row>
    <row r="80" spans="1:7" x14ac:dyDescent="0.25">
      <c r="A80" s="1" t="s">
        <v>72</v>
      </c>
      <c r="B80" s="5">
        <v>31573</v>
      </c>
      <c r="C80" s="6">
        <v>56796</v>
      </c>
      <c r="D80" s="22">
        <v>40</v>
      </c>
      <c r="E80" s="23">
        <f t="shared" si="4"/>
        <v>1419.9</v>
      </c>
      <c r="F80" s="33">
        <v>45</v>
      </c>
      <c r="G80" s="34">
        <f t="shared" si="5"/>
        <v>1262.1333333333334</v>
      </c>
    </row>
    <row r="81" spans="1:7" x14ac:dyDescent="0.25">
      <c r="A81" s="1" t="s">
        <v>73</v>
      </c>
      <c r="B81" s="5">
        <v>31593</v>
      </c>
      <c r="C81" s="6">
        <v>192867</v>
      </c>
      <c r="D81" s="22">
        <v>40</v>
      </c>
      <c r="E81" s="23">
        <f t="shared" si="4"/>
        <v>4821.6750000000002</v>
      </c>
      <c r="F81" s="33">
        <v>45</v>
      </c>
      <c r="G81" s="34">
        <f t="shared" si="5"/>
        <v>4285.9333333333334</v>
      </c>
    </row>
    <row r="82" spans="1:7" x14ac:dyDescent="0.25">
      <c r="A82" s="1" t="s">
        <v>74</v>
      </c>
      <c r="B82" s="5">
        <v>32295</v>
      </c>
      <c r="C82" s="6">
        <v>43168</v>
      </c>
      <c r="D82" s="22">
        <v>40</v>
      </c>
      <c r="E82" s="23">
        <f t="shared" si="4"/>
        <v>1079.2</v>
      </c>
      <c r="F82" s="33">
        <v>45</v>
      </c>
      <c r="G82" s="34">
        <f t="shared" si="5"/>
        <v>959.28888888888889</v>
      </c>
    </row>
    <row r="83" spans="1:7" x14ac:dyDescent="0.25">
      <c r="A83" s="1" t="s">
        <v>75</v>
      </c>
      <c r="B83" s="5">
        <v>34381</v>
      </c>
      <c r="C83" s="6">
        <v>102011</v>
      </c>
      <c r="D83" s="22">
        <v>40</v>
      </c>
      <c r="E83" s="23">
        <f t="shared" si="4"/>
        <v>2550.2750000000001</v>
      </c>
      <c r="F83" s="33">
        <v>37.5</v>
      </c>
      <c r="G83" s="34">
        <f t="shared" si="5"/>
        <v>2720.2933333333335</v>
      </c>
    </row>
    <row r="84" spans="1:7" x14ac:dyDescent="0.25">
      <c r="A84" s="1" t="s">
        <v>76</v>
      </c>
      <c r="B84" s="5">
        <v>36065</v>
      </c>
      <c r="C84" s="6">
        <v>174608</v>
      </c>
      <c r="D84" s="22">
        <v>40</v>
      </c>
      <c r="E84" s="23">
        <f t="shared" si="4"/>
        <v>4365.2</v>
      </c>
      <c r="F84" s="33">
        <v>45</v>
      </c>
      <c r="G84" s="34">
        <f t="shared" si="5"/>
        <v>3880.1777777777779</v>
      </c>
    </row>
    <row r="85" spans="1:7" x14ac:dyDescent="0.25">
      <c r="A85" s="1" t="s">
        <v>77</v>
      </c>
      <c r="B85" s="5">
        <v>36216</v>
      </c>
      <c r="C85" s="6">
        <v>252643</v>
      </c>
      <c r="D85" s="22">
        <v>40</v>
      </c>
      <c r="E85" s="23">
        <f t="shared" si="4"/>
        <v>6316.0749999999998</v>
      </c>
      <c r="F85" s="33">
        <v>45</v>
      </c>
      <c r="G85" s="34">
        <f t="shared" si="5"/>
        <v>5614.2888888888892</v>
      </c>
    </row>
    <row r="86" spans="1:7" x14ac:dyDescent="0.25">
      <c r="A86" s="1" t="s">
        <v>78</v>
      </c>
      <c r="B86" s="5">
        <v>37773</v>
      </c>
      <c r="C86" s="6">
        <v>40500</v>
      </c>
      <c r="D86" s="22">
        <v>40</v>
      </c>
      <c r="E86" s="23">
        <f t="shared" si="4"/>
        <v>1012.5</v>
      </c>
      <c r="F86" s="33">
        <v>37.5</v>
      </c>
      <c r="G86" s="34">
        <f t="shared" si="5"/>
        <v>1080</v>
      </c>
    </row>
    <row r="87" spans="1:7" x14ac:dyDescent="0.25">
      <c r="A87" s="1" t="s">
        <v>79</v>
      </c>
      <c r="B87" s="5">
        <v>41075</v>
      </c>
      <c r="C87" s="6">
        <v>6458.57</v>
      </c>
      <c r="D87" s="22">
        <v>5</v>
      </c>
      <c r="E87" s="23">
        <v>1184.57</v>
      </c>
      <c r="F87" s="33">
        <v>20</v>
      </c>
      <c r="G87" s="34">
        <f t="shared" si="5"/>
        <v>322.92849999999999</v>
      </c>
    </row>
    <row r="88" spans="1:7" x14ac:dyDescent="0.25">
      <c r="A88" s="1" t="s">
        <v>80</v>
      </c>
      <c r="B88" s="5">
        <v>41394</v>
      </c>
      <c r="C88" s="6">
        <v>197814.98</v>
      </c>
      <c r="D88" s="22">
        <v>40</v>
      </c>
      <c r="E88" s="23">
        <f>+C88/D88</f>
        <v>4945.3744999999999</v>
      </c>
      <c r="F88" s="33">
        <v>37.5</v>
      </c>
      <c r="G88" s="34">
        <f t="shared" si="5"/>
        <v>5275.0661333333337</v>
      </c>
    </row>
    <row r="89" spans="1:7" x14ac:dyDescent="0.25">
      <c r="A89" s="1" t="s">
        <v>81</v>
      </c>
      <c r="B89" s="5">
        <v>42716</v>
      </c>
      <c r="C89" s="6">
        <v>873352</v>
      </c>
      <c r="D89" s="22">
        <v>40</v>
      </c>
      <c r="E89" s="23">
        <v>12736</v>
      </c>
      <c r="F89" s="33">
        <v>45</v>
      </c>
      <c r="G89" s="34">
        <f t="shared" si="5"/>
        <v>19407.822222222221</v>
      </c>
    </row>
    <row r="90" spans="1:7" ht="15.75" thickBot="1" x14ac:dyDescent="0.3">
      <c r="A90" s="7" t="s">
        <v>82</v>
      </c>
      <c r="B90" s="8">
        <v>42867</v>
      </c>
      <c r="C90" s="9">
        <v>515000</v>
      </c>
      <c r="D90" s="24">
        <v>40</v>
      </c>
      <c r="E90" s="41">
        <v>2146</v>
      </c>
      <c r="F90" s="35">
        <v>37.5</v>
      </c>
      <c r="G90" s="42">
        <f t="shared" si="5"/>
        <v>13733.333333333334</v>
      </c>
    </row>
    <row r="91" spans="1:7" ht="15.75" thickTop="1" x14ac:dyDescent="0.25">
      <c r="A91" s="1"/>
      <c r="B91" s="5"/>
      <c r="C91" s="6"/>
      <c r="D91" s="22"/>
      <c r="E91" s="23">
        <f>SUM(E74:E90)</f>
        <v>48813.669499999996</v>
      </c>
      <c r="F91" s="33"/>
      <c r="G91" s="34">
        <f>SUM(G74:G90)</f>
        <v>64163.493522222219</v>
      </c>
    </row>
    <row r="92" spans="1:7" x14ac:dyDescent="0.25">
      <c r="A92" s="1" t="s">
        <v>83</v>
      </c>
      <c r="B92" s="5"/>
      <c r="C92" s="6"/>
      <c r="D92" s="22"/>
      <c r="E92" s="23">
        <f>+E91-E93</f>
        <v>36974.949999999997</v>
      </c>
      <c r="F92" s="33"/>
      <c r="G92" s="34">
        <v>41031.87222222222</v>
      </c>
    </row>
    <row r="93" spans="1:7" x14ac:dyDescent="0.25">
      <c r="A93" s="1" t="s">
        <v>84</v>
      </c>
      <c r="B93" s="5"/>
      <c r="C93" s="6"/>
      <c r="D93" s="22"/>
      <c r="E93" s="23">
        <f>+E83+E86+E87+E88+E90</f>
        <v>11838.719499999999</v>
      </c>
      <c r="F93" s="33"/>
      <c r="G93" s="34">
        <v>23131.621299999999</v>
      </c>
    </row>
    <row r="94" spans="1:7" x14ac:dyDescent="0.25">
      <c r="A94" s="10" t="s">
        <v>85</v>
      </c>
      <c r="B94" s="10"/>
      <c r="C94" s="10"/>
      <c r="D94" s="25"/>
      <c r="E94" s="13"/>
      <c r="F94" s="43"/>
      <c r="G94" s="34"/>
    </row>
    <row r="95" spans="1:7" x14ac:dyDescent="0.25">
      <c r="A95" s="1" t="s">
        <v>86</v>
      </c>
      <c r="B95" s="5">
        <v>41564</v>
      </c>
      <c r="C95" s="6">
        <v>49991</v>
      </c>
      <c r="D95" s="22">
        <v>5</v>
      </c>
      <c r="E95" s="23">
        <f>+C95/D95</f>
        <v>9998.2000000000007</v>
      </c>
      <c r="F95" s="33">
        <v>12.5</v>
      </c>
      <c r="G95" s="34">
        <f>C95/F95</f>
        <v>3999.28</v>
      </c>
    </row>
    <row r="96" spans="1:7" x14ac:dyDescent="0.25">
      <c r="A96" s="1" t="s">
        <v>87</v>
      </c>
      <c r="B96" s="5">
        <v>42058</v>
      </c>
      <c r="C96" s="6">
        <v>30322.16</v>
      </c>
      <c r="D96" s="22">
        <v>5</v>
      </c>
      <c r="E96" s="23">
        <f>+C96/D96</f>
        <v>6064.4319999999998</v>
      </c>
      <c r="F96" s="33">
        <v>7</v>
      </c>
      <c r="G96" s="34">
        <f t="shared" ref="G96:G97" si="6">C96/F96</f>
        <v>4331.7371428571432</v>
      </c>
    </row>
    <row r="97" spans="1:7" ht="15.75" thickBot="1" x14ac:dyDescent="0.3">
      <c r="A97" s="7" t="s">
        <v>88</v>
      </c>
      <c r="B97" s="8">
        <v>42324</v>
      </c>
      <c r="C97" s="9">
        <v>31638</v>
      </c>
      <c r="D97" s="24">
        <v>5</v>
      </c>
      <c r="E97" s="41">
        <f>+C97/D97</f>
        <v>6327.6</v>
      </c>
      <c r="F97" s="35">
        <v>7</v>
      </c>
      <c r="G97" s="42">
        <f t="shared" si="6"/>
        <v>4519.7142857142853</v>
      </c>
    </row>
    <row r="98" spans="1:7" ht="15.75" thickTop="1" x14ac:dyDescent="0.25">
      <c r="A98" s="1"/>
      <c r="B98" s="5"/>
      <c r="C98" s="6"/>
      <c r="D98" s="22"/>
      <c r="E98" s="23">
        <f>SUM(E95:E97)</f>
        <v>22390.232000000004</v>
      </c>
      <c r="F98" s="33"/>
      <c r="G98" s="34">
        <f>SUM(G95:G97)</f>
        <v>12850.731428571427</v>
      </c>
    </row>
    <row r="99" spans="1:7" x14ac:dyDescent="0.25">
      <c r="A99" s="10" t="s">
        <v>89</v>
      </c>
      <c r="B99" s="10"/>
      <c r="C99" s="10"/>
      <c r="D99" s="25"/>
      <c r="E99" s="23"/>
      <c r="F99" s="43"/>
      <c r="G99" s="34"/>
    </row>
    <row r="100" spans="1:7" x14ac:dyDescent="0.25">
      <c r="A100" s="1" t="s">
        <v>90</v>
      </c>
      <c r="B100" s="5">
        <v>29128</v>
      </c>
      <c r="C100" s="6">
        <v>1254345</v>
      </c>
      <c r="D100" s="22">
        <v>40</v>
      </c>
      <c r="E100" s="23">
        <f t="shared" ref="E100:F107" si="7">+C100/D100</f>
        <v>31358.625</v>
      </c>
      <c r="F100" s="33">
        <v>40</v>
      </c>
      <c r="G100" s="34">
        <f>C100/F100</f>
        <v>31358.625</v>
      </c>
    </row>
    <row r="101" spans="1:7" x14ac:dyDescent="0.25">
      <c r="A101" s="1" t="s">
        <v>91</v>
      </c>
      <c r="B101" s="5">
        <v>32690</v>
      </c>
      <c r="C101" s="6">
        <v>5704000</v>
      </c>
      <c r="D101" s="22">
        <v>50</v>
      </c>
      <c r="E101" s="23">
        <f t="shared" si="7"/>
        <v>114080</v>
      </c>
      <c r="F101" s="33">
        <v>37.5</v>
      </c>
      <c r="G101" s="34">
        <f t="shared" ref="G101:G108" si="8">C101/F101</f>
        <v>152106.66666666666</v>
      </c>
    </row>
    <row r="102" spans="1:7" x14ac:dyDescent="0.25">
      <c r="A102" s="1" t="s">
        <v>92</v>
      </c>
      <c r="B102" s="5">
        <v>37073</v>
      </c>
      <c r="C102" s="6">
        <v>2263001</v>
      </c>
      <c r="D102" s="22">
        <v>40</v>
      </c>
      <c r="E102" s="23">
        <f t="shared" si="7"/>
        <v>56575.025000000001</v>
      </c>
      <c r="F102" s="33">
        <v>37.5</v>
      </c>
      <c r="G102" s="34">
        <f t="shared" si="8"/>
        <v>60346.693333333336</v>
      </c>
    </row>
    <row r="103" spans="1:7" x14ac:dyDescent="0.25">
      <c r="A103" s="1" t="s">
        <v>93</v>
      </c>
      <c r="B103" s="5">
        <v>41243</v>
      </c>
      <c r="C103" s="6">
        <v>17001.5</v>
      </c>
      <c r="D103" s="22">
        <v>5</v>
      </c>
      <c r="E103" s="23">
        <f t="shared" si="7"/>
        <v>3400.3</v>
      </c>
      <c r="F103" s="33">
        <v>20</v>
      </c>
      <c r="G103" s="34">
        <f t="shared" si="8"/>
        <v>850.07500000000005</v>
      </c>
    </row>
    <row r="104" spans="1:7" x14ac:dyDescent="0.25">
      <c r="A104" s="1" t="s">
        <v>94</v>
      </c>
      <c r="B104" s="5">
        <v>41220</v>
      </c>
      <c r="C104" s="6">
        <v>2899</v>
      </c>
      <c r="D104" s="22">
        <v>5</v>
      </c>
      <c r="E104" s="23">
        <f t="shared" si="7"/>
        <v>579.79999999999995</v>
      </c>
      <c r="F104" s="33">
        <v>17.5</v>
      </c>
      <c r="G104" s="34">
        <f t="shared" si="8"/>
        <v>165.65714285714284</v>
      </c>
    </row>
    <row r="105" spans="1:7" x14ac:dyDescent="0.25">
      <c r="A105" s="1" t="s">
        <v>95</v>
      </c>
      <c r="B105" s="5">
        <v>41444</v>
      </c>
      <c r="C105" s="6">
        <v>9006</v>
      </c>
      <c r="D105" s="22">
        <v>10</v>
      </c>
      <c r="E105" s="23">
        <f t="shared" si="7"/>
        <v>900.6</v>
      </c>
      <c r="F105" s="33">
        <v>40</v>
      </c>
      <c r="G105" s="34">
        <f t="shared" si="8"/>
        <v>225.15</v>
      </c>
    </row>
    <row r="106" spans="1:7" x14ac:dyDescent="0.25">
      <c r="A106" s="1" t="s">
        <v>96</v>
      </c>
      <c r="B106" s="5">
        <v>41780</v>
      </c>
      <c r="C106" s="6">
        <v>8470.9500000000007</v>
      </c>
      <c r="D106" s="22">
        <v>5</v>
      </c>
      <c r="E106" s="23">
        <f t="shared" si="7"/>
        <v>1694.19</v>
      </c>
      <c r="F106" s="33">
        <v>27.5</v>
      </c>
      <c r="G106" s="34">
        <f t="shared" si="8"/>
        <v>308.03454545454548</v>
      </c>
    </row>
    <row r="107" spans="1:7" x14ac:dyDescent="0.25">
      <c r="A107" s="1" t="s">
        <v>97</v>
      </c>
      <c r="B107" s="5">
        <v>42251</v>
      </c>
      <c r="C107" s="6">
        <v>33728</v>
      </c>
      <c r="D107" s="22">
        <v>40</v>
      </c>
      <c r="E107" s="23">
        <f t="shared" si="7"/>
        <v>843.2</v>
      </c>
      <c r="F107" s="33">
        <v>27.5</v>
      </c>
      <c r="G107" s="34">
        <f t="shared" si="8"/>
        <v>1226.4727272727273</v>
      </c>
    </row>
    <row r="108" spans="1:7" ht="15.75" thickBot="1" x14ac:dyDescent="0.3">
      <c r="A108" s="7" t="s">
        <v>98</v>
      </c>
      <c r="B108" s="8">
        <v>42835</v>
      </c>
      <c r="C108" s="9">
        <v>2587</v>
      </c>
      <c r="D108" s="24">
        <v>5</v>
      </c>
      <c r="E108" s="41">
        <v>129</v>
      </c>
      <c r="F108" s="35">
        <v>27.5</v>
      </c>
      <c r="G108" s="42">
        <f t="shared" si="8"/>
        <v>94.072727272727278</v>
      </c>
    </row>
    <row r="109" spans="1:7" ht="15.75" thickTop="1" x14ac:dyDescent="0.25">
      <c r="A109" s="1"/>
      <c r="B109" s="5"/>
      <c r="C109" s="6"/>
      <c r="D109" s="22"/>
      <c r="E109" s="23">
        <f>SUM(E100:E108)</f>
        <v>209560.74</v>
      </c>
      <c r="F109" s="37"/>
      <c r="G109" s="34">
        <f>SUM(G100:G108)</f>
        <v>246681.44714285713</v>
      </c>
    </row>
    <row r="110" spans="1:7" x14ac:dyDescent="0.25">
      <c r="A110" s="1"/>
      <c r="B110" s="5"/>
      <c r="C110" s="6"/>
      <c r="D110" s="22"/>
      <c r="E110" s="23"/>
      <c r="F110" s="38"/>
      <c r="G110" s="36"/>
    </row>
    <row r="111" spans="1:7" x14ac:dyDescent="0.25">
      <c r="A111" s="1"/>
      <c r="B111" s="5"/>
      <c r="C111" s="6"/>
      <c r="D111" s="26"/>
      <c r="E111" s="27">
        <f>+E17+E72+E91+E98+E109</f>
        <v>414224.283</v>
      </c>
      <c r="F111" s="39"/>
      <c r="G111" s="40">
        <f>G109+G98+G91+G72+G17</f>
        <v>408432.75904314575</v>
      </c>
    </row>
    <row r="112" spans="1:7" x14ac:dyDescent="0.25">
      <c r="A112" s="1"/>
      <c r="B112" s="1"/>
      <c r="C112" s="11"/>
      <c r="D112" s="11"/>
      <c r="E112" s="14"/>
    </row>
  </sheetData>
  <mergeCells count="2">
    <mergeCell ref="D1:E1"/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 Comparison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Osterloh</dc:creator>
  <cp:lastModifiedBy>Todd Osterloh</cp:lastModifiedBy>
  <dcterms:created xsi:type="dcterms:W3CDTF">2019-07-12T16:30:44Z</dcterms:created>
  <dcterms:modified xsi:type="dcterms:W3CDTF">2019-07-12T17:35:18Z</dcterms:modified>
</cp:coreProperties>
</file>