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76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 iterate="1"/>
</workbook>
</file>

<file path=xl/calcChain.xml><?xml version="1.0" encoding="utf-8"?>
<calcChain xmlns="http://schemas.openxmlformats.org/spreadsheetml/2006/main">
  <c r="A20" i="1" l="1"/>
  <c r="Z20" i="1" l="1"/>
  <c r="Z19" i="1"/>
  <c r="Z18" i="1"/>
  <c r="Z17" i="1"/>
  <c r="Z16" i="1"/>
  <c r="Z15" i="1"/>
  <c r="Z14" i="1"/>
  <c r="Z13" i="1"/>
  <c r="Z12" i="1"/>
  <c r="Z28" i="1" l="1"/>
  <c r="A20" i="5"/>
  <c r="A19" i="5"/>
  <c r="A18" i="5"/>
  <c r="A17" i="5"/>
  <c r="A16" i="5"/>
  <c r="A15" i="5"/>
  <c r="A20" i="6"/>
  <c r="A19" i="6"/>
  <c r="A18" i="6"/>
  <c r="A17" i="6"/>
  <c r="A16" i="6"/>
  <c r="A15" i="6"/>
  <c r="A25" i="1" l="1"/>
  <c r="A22" i="1"/>
  <c r="A14" i="2" l="1"/>
  <c r="X20" i="1" l="1"/>
  <c r="N20" i="6" s="1"/>
  <c r="W20" i="1"/>
  <c r="M20" i="6" s="1"/>
  <c r="V20" i="1"/>
  <c r="L20" i="6" s="1"/>
  <c r="U20" i="1"/>
  <c r="K20" i="6" s="1"/>
  <c r="T20" i="1"/>
  <c r="J20" i="6" s="1"/>
  <c r="S20" i="1"/>
  <c r="I20" i="6" s="1"/>
  <c r="R20" i="1"/>
  <c r="H20" i="6" s="1"/>
  <c r="Q20" i="1"/>
  <c r="G20" i="6" s="1"/>
  <c r="P20" i="1"/>
  <c r="F20" i="6" s="1"/>
  <c r="O20" i="1"/>
  <c r="E20" i="6" s="1"/>
  <c r="N20" i="1"/>
  <c r="D20" i="6" s="1"/>
  <c r="M20" i="1"/>
  <c r="C20" i="6" s="1"/>
  <c r="L20" i="1"/>
  <c r="K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X18" i="1"/>
  <c r="N19" i="6" s="1"/>
  <c r="W18" i="1"/>
  <c r="M19" i="6" s="1"/>
  <c r="V18" i="1"/>
  <c r="L19" i="6" s="1"/>
  <c r="U18" i="1"/>
  <c r="K19" i="6" s="1"/>
  <c r="T18" i="1"/>
  <c r="J19" i="6" s="1"/>
  <c r="S18" i="1"/>
  <c r="I19" i="6" s="1"/>
  <c r="R18" i="1"/>
  <c r="H19" i="6" s="1"/>
  <c r="Q18" i="1"/>
  <c r="G19" i="6" s="1"/>
  <c r="P18" i="1"/>
  <c r="F19" i="6" s="1"/>
  <c r="O18" i="1"/>
  <c r="E19" i="6" s="1"/>
  <c r="N18" i="1"/>
  <c r="D19" i="6" s="1"/>
  <c r="M18" i="1"/>
  <c r="C19" i="6" s="1"/>
  <c r="L18" i="1"/>
  <c r="K18" i="1"/>
  <c r="X17" i="1"/>
  <c r="N18" i="6" s="1"/>
  <c r="W17" i="1"/>
  <c r="M18" i="6" s="1"/>
  <c r="V17" i="1"/>
  <c r="L18" i="6" s="1"/>
  <c r="U17" i="1"/>
  <c r="K18" i="6" s="1"/>
  <c r="T17" i="1"/>
  <c r="J18" i="6" s="1"/>
  <c r="S17" i="1"/>
  <c r="I18" i="6" s="1"/>
  <c r="R17" i="1"/>
  <c r="H18" i="6" s="1"/>
  <c r="Q17" i="1"/>
  <c r="G18" i="6" s="1"/>
  <c r="P17" i="1"/>
  <c r="F18" i="6" s="1"/>
  <c r="O17" i="1"/>
  <c r="E18" i="6" s="1"/>
  <c r="N17" i="1"/>
  <c r="D18" i="6" s="1"/>
  <c r="M17" i="1"/>
  <c r="C18" i="6" s="1"/>
  <c r="L17" i="1"/>
  <c r="K17" i="1"/>
  <c r="X16" i="1"/>
  <c r="N17" i="6" s="1"/>
  <c r="W16" i="1"/>
  <c r="M17" i="6" s="1"/>
  <c r="V16" i="1"/>
  <c r="L17" i="6" s="1"/>
  <c r="U16" i="1"/>
  <c r="K17" i="6" s="1"/>
  <c r="T16" i="1"/>
  <c r="J17" i="6" s="1"/>
  <c r="S16" i="1"/>
  <c r="I17" i="6" s="1"/>
  <c r="R16" i="1"/>
  <c r="H17" i="6" s="1"/>
  <c r="Q16" i="1"/>
  <c r="G17" i="6" s="1"/>
  <c r="P16" i="1"/>
  <c r="F17" i="6" s="1"/>
  <c r="O16" i="1"/>
  <c r="E17" i="6" s="1"/>
  <c r="N16" i="1"/>
  <c r="D17" i="6" s="1"/>
  <c r="M16" i="1"/>
  <c r="C17" i="6" s="1"/>
  <c r="L16" i="1"/>
  <c r="K16" i="1"/>
  <c r="X15" i="1"/>
  <c r="N16" i="6" s="1"/>
  <c r="W15" i="1"/>
  <c r="M16" i="6" s="1"/>
  <c r="V15" i="1"/>
  <c r="L16" i="6" s="1"/>
  <c r="U15" i="1"/>
  <c r="K16" i="6" s="1"/>
  <c r="T15" i="1"/>
  <c r="J16" i="6" s="1"/>
  <c r="S15" i="1"/>
  <c r="I16" i="6" s="1"/>
  <c r="R15" i="1"/>
  <c r="H16" i="6" s="1"/>
  <c r="Q15" i="1"/>
  <c r="G16" i="6" s="1"/>
  <c r="P15" i="1"/>
  <c r="F16" i="6" s="1"/>
  <c r="O15" i="1"/>
  <c r="E16" i="6" s="1"/>
  <c r="N15" i="1"/>
  <c r="D16" i="6" s="1"/>
  <c r="M15" i="1"/>
  <c r="C16" i="6" s="1"/>
  <c r="L15" i="1"/>
  <c r="K15" i="1"/>
  <c r="X14" i="1"/>
  <c r="N15" i="6" s="1"/>
  <c r="W14" i="1"/>
  <c r="M15" i="6" s="1"/>
  <c r="V14" i="1"/>
  <c r="L15" i="6" s="1"/>
  <c r="U14" i="1"/>
  <c r="K15" i="6" s="1"/>
  <c r="T14" i="1"/>
  <c r="J15" i="6" s="1"/>
  <c r="S14" i="1"/>
  <c r="I15" i="6" s="1"/>
  <c r="R14" i="1"/>
  <c r="H15" i="6" s="1"/>
  <c r="Q14" i="1"/>
  <c r="G15" i="6" s="1"/>
  <c r="P14" i="1"/>
  <c r="F15" i="6" s="1"/>
  <c r="O14" i="1"/>
  <c r="E15" i="6" s="1"/>
  <c r="N14" i="1"/>
  <c r="D15" i="6" s="1"/>
  <c r="M14" i="1"/>
  <c r="C15" i="6" s="1"/>
  <c r="L14" i="1"/>
  <c r="K14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O15" i="6" l="1"/>
  <c r="O17" i="6"/>
  <c r="O19" i="6"/>
  <c r="O20" i="6"/>
  <c r="B16" i="5"/>
  <c r="B16" i="6"/>
  <c r="B15" i="5"/>
  <c r="B15" i="6"/>
  <c r="O16" i="6"/>
  <c r="B17" i="6"/>
  <c r="B17" i="5"/>
  <c r="O18" i="6"/>
  <c r="B19" i="5"/>
  <c r="B19" i="6"/>
  <c r="B20" i="5"/>
  <c r="B14" i="2" s="1"/>
  <c r="B20" i="6"/>
  <c r="B18" i="6"/>
  <c r="B18" i="5"/>
  <c r="Y15" i="1"/>
  <c r="C16" i="5" s="1"/>
  <c r="Y19" i="1"/>
  <c r="Y17" i="1"/>
  <c r="C18" i="5" s="1"/>
  <c r="Y14" i="1"/>
  <c r="C15" i="5" s="1"/>
  <c r="Y16" i="1"/>
  <c r="C17" i="5" s="1"/>
  <c r="Y18" i="1"/>
  <c r="C19" i="5" s="1"/>
  <c r="Y20" i="1"/>
  <c r="C20" i="5" s="1"/>
  <c r="A14" i="5" l="1"/>
  <c r="Y44" i="1" l="1"/>
  <c r="X44" i="1"/>
  <c r="W44" i="1"/>
  <c r="V44" i="1"/>
  <c r="U44" i="1"/>
  <c r="T44" i="1"/>
  <c r="S44" i="1"/>
  <c r="R44" i="1"/>
  <c r="Q44" i="1"/>
  <c r="P44" i="1"/>
  <c r="O44" i="1"/>
  <c r="N44" i="1"/>
  <c r="M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42" i="1"/>
  <c r="K41" i="1"/>
  <c r="K40" i="1"/>
  <c r="K39" i="1"/>
  <c r="K13" i="1"/>
  <c r="K12" i="1"/>
  <c r="B14" i="5" s="1"/>
  <c r="I42" i="1"/>
  <c r="H42" i="1"/>
  <c r="I41" i="1"/>
  <c r="H41" i="1"/>
  <c r="I40" i="1"/>
  <c r="H40" i="1"/>
  <c r="I39" i="1"/>
  <c r="H39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D25" i="6"/>
  <c r="E25" i="6"/>
  <c r="F25" i="6"/>
  <c r="G25" i="6"/>
  <c r="H25" i="6"/>
  <c r="I25" i="6"/>
  <c r="J25" i="6"/>
  <c r="K25" i="6"/>
  <c r="L25" i="6"/>
  <c r="M25" i="6"/>
  <c r="N25" i="6"/>
  <c r="C25" i="6"/>
  <c r="D12" i="6"/>
  <c r="E12" i="6"/>
  <c r="F12" i="6"/>
  <c r="G12" i="6"/>
  <c r="H12" i="6"/>
  <c r="I12" i="6"/>
  <c r="J12" i="6"/>
  <c r="K12" i="6"/>
  <c r="L12" i="6"/>
  <c r="M12" i="6"/>
  <c r="N12" i="6"/>
  <c r="C12" i="6"/>
  <c r="E9" i="1" l="1"/>
  <c r="C9" i="1"/>
  <c r="B9" i="1"/>
  <c r="A9" i="1"/>
  <c r="A8" i="1"/>
  <c r="C7" i="1"/>
  <c r="B7" i="1"/>
  <c r="A7" i="1"/>
  <c r="A6" i="1"/>
  <c r="A5" i="1"/>
  <c r="A4" i="1"/>
  <c r="A3" i="1"/>
  <c r="A2" i="1"/>
  <c r="A1" i="1"/>
  <c r="A28" i="6" l="1"/>
  <c r="A27" i="6"/>
  <c r="O2" i="6"/>
  <c r="A14" i="6"/>
  <c r="X28" i="1"/>
  <c r="W28" i="1"/>
  <c r="V28" i="1"/>
  <c r="U28" i="1"/>
  <c r="S28" i="1"/>
  <c r="R28" i="1"/>
  <c r="O28" i="1"/>
  <c r="B14" i="6"/>
  <c r="M28" i="1" l="1"/>
  <c r="Q28" i="1"/>
  <c r="T28" i="1"/>
  <c r="N28" i="1"/>
  <c r="P28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Y12" i="1"/>
  <c r="C14" i="5" s="1"/>
  <c r="O14" i="6" l="1"/>
  <c r="O22" i="6" s="1"/>
  <c r="Y28" i="1"/>
  <c r="C15" i="3" s="1"/>
  <c r="N28" i="6" l="1"/>
  <c r="M28" i="6"/>
  <c r="L28" i="6"/>
  <c r="K28" i="6"/>
  <c r="J28" i="6"/>
  <c r="I28" i="6"/>
  <c r="H28" i="6"/>
  <c r="G28" i="6"/>
  <c r="F28" i="6"/>
  <c r="E28" i="6"/>
  <c r="D28" i="6"/>
  <c r="C28" i="6"/>
  <c r="I27" i="6" l="1"/>
  <c r="C27" i="6"/>
  <c r="G27" i="6"/>
  <c r="K27" i="6"/>
  <c r="N50" i="1"/>
  <c r="D27" i="6"/>
  <c r="H27" i="6"/>
  <c r="V50" i="1"/>
  <c r="L27" i="6"/>
  <c r="O28" i="6"/>
  <c r="E27" i="6"/>
  <c r="M27" i="6"/>
  <c r="F27" i="6"/>
  <c r="J27" i="6"/>
  <c r="N27" i="6"/>
  <c r="M50" i="1"/>
  <c r="Q50" i="1"/>
  <c r="U50" i="1"/>
  <c r="Y50" i="1"/>
  <c r="O50" i="1"/>
  <c r="S50" i="1"/>
  <c r="W50" i="1"/>
  <c r="R50" i="1"/>
  <c r="P50" i="1"/>
  <c r="T50" i="1"/>
  <c r="X50" i="1"/>
  <c r="B28" i="6"/>
  <c r="B27" i="6"/>
  <c r="O27" i="6" l="1"/>
  <c r="O30" i="6" s="1"/>
  <c r="E22" i="5" s="1"/>
  <c r="E20" i="5" l="1"/>
  <c r="E18" i="5"/>
  <c r="E17" i="5"/>
  <c r="E14" i="5"/>
  <c r="E19" i="5"/>
  <c r="E16" i="5"/>
  <c r="E15" i="5"/>
  <c r="L2" i="4"/>
  <c r="E2" i="5"/>
  <c r="F2" i="3"/>
  <c r="B13" i="2" l="1"/>
  <c r="A13" i="2"/>
  <c r="B12" i="2"/>
  <c r="A12" i="2"/>
  <c r="A11" i="2" l="1"/>
  <c r="A10" i="2"/>
  <c r="A9" i="2"/>
  <c r="A8" i="2"/>
  <c r="F19" i="3" l="1"/>
  <c r="D1" i="2"/>
  <c r="E12" i="5"/>
  <c r="C12" i="5"/>
  <c r="B9" i="2"/>
  <c r="B10" i="2"/>
  <c r="B11" i="2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24" i="6"/>
  <c r="A6" i="6"/>
  <c r="C22" i="5"/>
  <c r="C3" i="2"/>
  <c r="A20" i="2"/>
  <c r="D16" i="5" l="1"/>
  <c r="D19" i="5"/>
  <c r="D15" i="5"/>
  <c r="D17" i="5"/>
  <c r="D18" i="5"/>
  <c r="D20" i="5"/>
  <c r="D8" i="2"/>
  <c r="L1" i="4"/>
  <c r="F1" i="3"/>
  <c r="A19" i="2"/>
  <c r="D14" i="2" l="1"/>
  <c r="D12" i="2"/>
  <c r="D13" i="2"/>
  <c r="D9" i="2"/>
  <c r="D11" i="2"/>
  <c r="D10" i="2"/>
  <c r="A9" i="3"/>
  <c r="B3" i="2"/>
  <c r="D15" i="2" l="1"/>
  <c r="A23" i="1"/>
  <c r="A6" i="3" l="1"/>
  <c r="A6" i="5"/>
  <c r="A7" i="3"/>
  <c r="E15" i="3"/>
  <c r="A5" i="3"/>
  <c r="A10" i="3"/>
  <c r="A4" i="3"/>
  <c r="D14" i="5" l="1"/>
  <c r="D22" i="5" s="1"/>
  <c r="D19" i="3" l="1"/>
  <c r="D22" i="3" s="1"/>
  <c r="E22" i="3" s="1"/>
  <c r="E3" i="2" l="1"/>
  <c r="E25" i="3"/>
  <c r="F3" i="2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<sst xmlns="http://schemas.openxmlformats.org/spreadsheetml/2006/main" count="57" uniqueCount="38">
  <si>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</si>
  <si>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</si>
  <si>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</si>
  <si>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</si>
  <si>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</si>
  <si>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</si>
  <si>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</si>
  <si>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</si>
  <si>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</si>
  <si>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</si>
  <si>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</si>
  <si>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</si>
  <si>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</si>
  <si>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</si>
  <si>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</si>
  <si>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</si>
  <si>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</si>
  <si>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</si>
  <si>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</si>
  <si>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</si>
  <si>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</si>
  <si>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</si>
  <si>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</si>
  <si>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</si>
  <si>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</si>
  <si>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</si>
  <si>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</si>
  <si>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</si>
  <si>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</si>
  <si>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</si>
  <si>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</si>
  <si>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</si>
  <si>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</si>
  <si>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</si>
  <si>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through June 2020.</t>
  </si>
  <si>
    <t>The Rents Expense adjustment is based on the difference between the base period</t>
  </si>
  <si>
    <t>Increase in real estate and equipment costs</t>
  </si>
  <si>
    <t>Alloc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</si>
</sst>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43" fontId="0" fillId="0" borderId="0" xfId="2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5" fontId="0" fillId="0" borderId="0" xfId="1" applyNumberFormat="1" applyFont="1" applyAlignment="1"/>
    <xf numFmtId="9" fontId="0" fillId="0" borderId="0" xfId="1898" applyFont="1"/>
    <xf numFmtId="9" fontId="0" fillId="0" borderId="0" xfId="0" applyNumberFormat="1" applyFont="1"/>
    <xf numFmtId="43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55">
          <cell r="D55" t="str">
            <v>Rents</v>
          </cell>
          <cell r="F55" t="str">
            <v>W/P - 3-11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26" style="2" bestFit="1" customWidth="1"/>
    <col min="10" max="10" width="10.33203125" style="2" bestFit="1" customWidth="1"/>
    <col min="11" max="11" width="29.554687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20">
        <f>'[1]Rate Case Constants'!$C$12</f>
        <v>43524</v>
      </c>
      <c r="B4" s="21"/>
    </row>
    <row r="5" spans="1:26">
      <c r="A5" s="22" t="str">
        <f>'[1]Rate Case Constants'!$C$13</f>
        <v>June 30, 2020</v>
      </c>
      <c r="B5" s="23"/>
    </row>
    <row r="6" spans="1:26">
      <c r="A6" s="22" t="str">
        <f>'[1]Rate Case Constants'!$C$14</f>
        <v>For the 12 Months Ending June 30, 2020</v>
      </c>
      <c r="B6" s="23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</row>
    <row r="10" spans="1:26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32" t="s">
        <v>37</v>
      </c>
    </row>
    <row r="11" spans="1:26">
      <c r="A11" s="24" t="str">
        <f>'[1]Rate Case Constants'!$C$19</f>
        <v>Attrition Year at Present Rates</v>
      </c>
      <c r="B11" s="25"/>
    </row>
    <row r="12" spans="1:26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P31</v>
      </c>
      <c r="I12" s="2" t="str">
        <f>IFERROR(INDEX('[1]Link Out Monthly BY'!$B$6:$B$491,MATCH($J12,'[1]Link Out Monthly BY'!$C$6:$C$491,0),1),"")</f>
        <v>Rents</v>
      </c>
      <c r="J12" s="28">
        <v>54110000</v>
      </c>
      <c r="K12" s="2" t="str">
        <f>IFERROR(INDEX('[1]Link Out Monthly BY'!$D$6:$D$491,MATCH($J12,'[1]Link Out Monthly BY'!$C$6:$C$491,0),1),"")</f>
        <v>Rents-Real Prop</v>
      </c>
      <c r="L12" s="2" t="str">
        <f>IFERROR(INDEX('[1]Link Out Monthly BY'!$E$6:$E$491,MATCH($J12,'[1]Link Out Monthly BY'!$C$6:$C$491,0),1),"")</f>
        <v>641.8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1256</v>
      </c>
      <c r="T12" s="31">
        <f>IFERROR(INDEX('[1]Link Out Monthly BY'!$M$6:$M$491,MATCH($J12,'[1]Link Out Monthly BY'!$C$6:$C$491,0),1),"")</f>
        <v>467</v>
      </c>
      <c r="U12" s="31">
        <f>IFERROR(INDEX('[1]Link Out Monthly BY'!$N$6:$N$491,MATCH($J12,'[1]Link Out Monthly BY'!$C$6:$C$491,0),1),"")</f>
        <v>467</v>
      </c>
      <c r="V12" s="31">
        <f>IFERROR(INDEX('[1]Link Out Monthly BY'!$O$6:$O$491,MATCH($J12,'[1]Link Out Monthly BY'!$C$6:$C$491,0),1),"")</f>
        <v>467</v>
      </c>
      <c r="W12" s="31">
        <f>IFERROR(INDEX('[1]Link Out Monthly BY'!$P$6:$P$491,MATCH($J12,'[1]Link Out Monthly BY'!$C$6:$C$491,0),1),"")</f>
        <v>1200</v>
      </c>
      <c r="X12" s="31">
        <f>IFERROR(INDEX('[1]Link Out Monthly BY'!$Q$6:$Q$491,MATCH($J12,'[1]Link Out Monthly BY'!$C$6:$C$491,0),1),"")</f>
        <v>1200</v>
      </c>
      <c r="Y12" s="31">
        <f t="shared" ref="Y12:Y13" si="0">SUM(M12:X12)</f>
        <v>5057</v>
      </c>
      <c r="Z12" s="63">
        <f>IFERROR(INDEX('[1]Link Out Monthly BY'!$T$6:$T$491,MATCH($J12,'[1]Link Out Monthly BY'!$C$6:$C$491,0),1),"")</f>
        <v>0</v>
      </c>
    </row>
    <row r="13" spans="1:26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P31</v>
      </c>
      <c r="I13" s="2" t="str">
        <f>IFERROR(INDEX('[1]Link Out Monthly BY'!$B$6:$B$491,MATCH($J13,'[1]Link Out Monthly BY'!$C$6:$C$491,0),1),"")</f>
        <v>Rents</v>
      </c>
      <c r="J13" s="28">
        <v>54110013</v>
      </c>
      <c r="K13" s="2" t="str">
        <f>IFERROR(INDEX('[1]Link Out Monthly BY'!$D$6:$D$491,MATCH($J13,'[1]Link Out Monthly BY'!$C$6:$C$491,0),1),"")</f>
        <v>Rents-Real Prop WT</v>
      </c>
      <c r="L13" s="2" t="str">
        <f>IFERROR(INDEX('[1]Link Out Monthly BY'!$E$6:$E$491,MATCH($J13,'[1]Link Out Monthly BY'!$C$6:$C$491,0),1),"")</f>
        <v>641.3</v>
      </c>
      <c r="M13" s="31">
        <f>IFERROR(INDEX('[1]Link Out Monthly BY'!$F$6:$F$491,MATCH($J13,'[1]Link Out Monthly BY'!$C$6:$C$491,0),1),"")</f>
        <v>0</v>
      </c>
      <c r="N13" s="31">
        <f>IFERROR(INDEX('[1]Link Out Monthly BY'!$G$6:$G$491,MATCH($J13,'[1]Link Out Monthly BY'!$C$6:$C$491,0),1),"")</f>
        <v>0</v>
      </c>
      <c r="O13" s="31">
        <f>IFERROR(INDEX('[1]Link Out Monthly BY'!$H$6:$H$491,MATCH($J13,'[1]Link Out Monthly BY'!$C$6:$C$491,0),1),"")</f>
        <v>0</v>
      </c>
      <c r="P13" s="31">
        <f>IFERROR(INDEX('[1]Link Out Monthly BY'!$I$6:$I$491,MATCH($J13,'[1]Link Out Monthly BY'!$C$6:$C$491,0),1),"")</f>
        <v>0</v>
      </c>
      <c r="Q13" s="31">
        <f>IFERROR(INDEX('[1]Link Out Monthly BY'!$J$6:$J$491,MATCH($J13,'[1]Link Out Monthly BY'!$C$6:$C$491,0),1),"")</f>
        <v>0</v>
      </c>
      <c r="R13" s="31">
        <f>IFERROR(INDEX('[1]Link Out Monthly BY'!$K$6:$K$491,MATCH($J13,'[1]Link Out Monthly BY'!$C$6:$C$491,0),1),"")</f>
        <v>0</v>
      </c>
      <c r="S13" s="31">
        <f>IFERROR(INDEX('[1]Link Out Monthly BY'!$L$6:$L$491,MATCH($J13,'[1]Link Out Monthly BY'!$C$6:$C$491,0),1),"")</f>
        <v>0</v>
      </c>
      <c r="T13" s="31">
        <f>IFERROR(INDEX('[1]Link Out Monthly BY'!$M$6:$M$491,MATCH($J13,'[1]Link Out Monthly BY'!$C$6:$C$491,0),1),"")</f>
        <v>0</v>
      </c>
      <c r="U13" s="31">
        <f>IFERROR(INDEX('[1]Link Out Monthly BY'!$N$6:$N$491,MATCH($J13,'[1]Link Out Monthly BY'!$C$6:$C$491,0),1),"")</f>
        <v>0</v>
      </c>
      <c r="V13" s="31">
        <f>IFERROR(INDEX('[1]Link Out Monthly BY'!$O$6:$O$491,MATCH($J13,'[1]Link Out Monthly BY'!$C$6:$C$491,0),1),"")</f>
        <v>0</v>
      </c>
      <c r="W13" s="31">
        <f>IFERROR(INDEX('[1]Link Out Monthly BY'!$P$6:$P$491,MATCH($J13,'[1]Link Out Monthly BY'!$C$6:$C$491,0),1),"")</f>
        <v>0</v>
      </c>
      <c r="X13" s="31">
        <f>IFERROR(INDEX('[1]Link Out Monthly BY'!$Q$6:$Q$491,MATCH($J13,'[1]Link Out Monthly BY'!$C$6:$C$491,0),1),"")</f>
        <v>0</v>
      </c>
      <c r="Y13" s="31">
        <f t="shared" si="0"/>
        <v>0</v>
      </c>
      <c r="Z13" s="63">
        <f>IFERROR(INDEX('[1]Link Out Monthly BY'!$T$6:$T$491,MATCH($J13,'[1]Link Out Monthly BY'!$C$6:$C$491,0),1),"")</f>
        <v>0</v>
      </c>
    </row>
    <row r="14" spans="1:26">
      <c r="H14" s="2" t="str">
        <f>IFERROR(INDEX('[1]Link Out Monthly BY'!$A$6:$A$491,MATCH($J14,'[1]Link Out Monthly BY'!$C$6:$C$491,0),1),"")</f>
        <v>P31</v>
      </c>
      <c r="I14" s="2" t="str">
        <f>IFERROR(INDEX('[1]Link Out Monthly BY'!$B$6:$B$491,MATCH($J14,'[1]Link Out Monthly BY'!$C$6:$C$491,0),1),"")</f>
        <v>Rents</v>
      </c>
      <c r="J14" s="28">
        <v>54110014</v>
      </c>
      <c r="K14" s="2" t="str">
        <f>IFERROR(INDEX('[1]Link Out Monthly BY'!$D$6:$D$491,MATCH($J14,'[1]Link Out Monthly BY'!$C$6:$C$491,0),1),"")</f>
        <v>Rents-Real Prop TD</v>
      </c>
      <c r="L14" s="2" t="str">
        <f>IFERROR(INDEX('[1]Link Out Monthly BY'!$E$6:$E$491,MATCH($J14,'[1]Link Out Monthly BY'!$C$6:$C$491,0),1),"")</f>
        <v>641.5</v>
      </c>
      <c r="M14" s="31">
        <f>IFERROR(INDEX('[1]Link Out Monthly BY'!$F$6:$F$491,MATCH($J14,'[1]Link Out Monthly BY'!$C$6:$C$491,0),1),"")</f>
        <v>500</v>
      </c>
      <c r="N14" s="31">
        <f>IFERROR(INDEX('[1]Link Out Monthly BY'!$G$6:$G$491,MATCH($J14,'[1]Link Out Monthly BY'!$C$6:$C$491,0),1),"")</f>
        <v>4407</v>
      </c>
      <c r="O14" s="31">
        <f>IFERROR(INDEX('[1]Link Out Monthly BY'!$H$6:$H$491,MATCH($J14,'[1]Link Out Monthly BY'!$C$6:$C$491,0),1),"")</f>
        <v>511</v>
      </c>
      <c r="P14" s="31">
        <f>IFERROR(INDEX('[1]Link Out Monthly BY'!$I$6:$I$491,MATCH($J14,'[1]Link Out Monthly BY'!$C$6:$C$491,0),1),"")</f>
        <v>231</v>
      </c>
      <c r="Q14" s="31">
        <f>IFERROR(INDEX('[1]Link Out Monthly BY'!$J$6:$J$491,MATCH($J14,'[1]Link Out Monthly BY'!$C$6:$C$491,0),1),"")</f>
        <v>500</v>
      </c>
      <c r="R14" s="31">
        <f>IFERROR(INDEX('[1]Link Out Monthly BY'!$K$6:$K$491,MATCH($J14,'[1]Link Out Monthly BY'!$C$6:$C$491,0),1),"")</f>
        <v>999</v>
      </c>
      <c r="S14" s="31">
        <f>IFERROR(INDEX('[1]Link Out Monthly BY'!$L$6:$L$491,MATCH($J14,'[1]Link Out Monthly BY'!$C$6:$C$491,0),1),"")</f>
        <v>0</v>
      </c>
      <c r="T14" s="31">
        <f>IFERROR(INDEX('[1]Link Out Monthly BY'!$M$6:$M$491,MATCH($J14,'[1]Link Out Monthly BY'!$C$6:$C$491,0),1),"")</f>
        <v>0</v>
      </c>
      <c r="U14" s="31">
        <f>IFERROR(INDEX('[1]Link Out Monthly BY'!$N$6:$N$491,MATCH($J14,'[1]Link Out Monthly BY'!$C$6:$C$491,0),1),"")</f>
        <v>0</v>
      </c>
      <c r="V14" s="31">
        <f>IFERROR(INDEX('[1]Link Out Monthly BY'!$O$6:$O$491,MATCH($J14,'[1]Link Out Monthly BY'!$C$6:$C$491,0),1),"")</f>
        <v>0</v>
      </c>
      <c r="W14" s="31">
        <f>IFERROR(INDEX('[1]Link Out Monthly BY'!$P$6:$P$491,MATCH($J14,'[1]Link Out Monthly BY'!$C$6:$C$491,0),1),"")</f>
        <v>0</v>
      </c>
      <c r="X14" s="31">
        <f>IFERROR(INDEX('[1]Link Out Monthly BY'!$Q$6:$Q$491,MATCH($J14,'[1]Link Out Monthly BY'!$C$6:$C$491,0),1),"")</f>
        <v>0</v>
      </c>
      <c r="Y14" s="31">
        <f t="shared" ref="Y14:Y20" si="1">SUM(M14:X14)</f>
        <v>7148</v>
      </c>
      <c r="Z14" s="63">
        <f>IFERROR(INDEX('[1]Link Out Monthly BY'!$T$6:$T$491,MATCH($J14,'[1]Link Out Monthly BY'!$C$6:$C$491,0),1),"")</f>
        <v>0.4630733350608966</v>
      </c>
    </row>
    <row r="15" spans="1:26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P31</v>
      </c>
      <c r="I15" s="2" t="str">
        <f>IFERROR(INDEX('[1]Link Out Monthly BY'!$B$6:$B$491,MATCH($J15,'[1]Link Out Monthly BY'!$C$6:$C$491,0),1),"")</f>
        <v>Rents</v>
      </c>
      <c r="J15" s="28">
        <v>54110016</v>
      </c>
      <c r="K15" s="2" t="str">
        <f>IFERROR(INDEX('[1]Link Out Monthly BY'!$D$6:$D$491,MATCH($J15,'[1]Link Out Monthly BY'!$C$6:$C$491,0),1),"")</f>
        <v>Rents-Real Prop AG</v>
      </c>
      <c r="L15" s="2" t="str">
        <f>IFERROR(INDEX('[1]Link Out Monthly BY'!$E$6:$E$491,MATCH($J15,'[1]Link Out Monthly BY'!$C$6:$C$491,0),1),"")</f>
        <v>641.8</v>
      </c>
      <c r="M15" s="31">
        <f>IFERROR(INDEX('[1]Link Out Monthly BY'!$F$6:$F$491,MATCH($J15,'[1]Link Out Monthly BY'!$C$6:$C$491,0),1),"")</f>
        <v>0</v>
      </c>
      <c r="N15" s="31">
        <f>IFERROR(INDEX('[1]Link Out Monthly BY'!$G$6:$G$491,MATCH($J15,'[1]Link Out Monthly BY'!$C$6:$C$491,0),1),"")</f>
        <v>0</v>
      </c>
      <c r="O15" s="31">
        <f>IFERROR(INDEX('[1]Link Out Monthly BY'!$H$6:$H$491,MATCH($J15,'[1]Link Out Monthly BY'!$C$6:$C$491,0),1),"")</f>
        <v>0</v>
      </c>
      <c r="P15" s="31">
        <f>IFERROR(INDEX('[1]Link Out Monthly BY'!$I$6:$I$491,MATCH($J15,'[1]Link Out Monthly BY'!$C$6:$C$491,0),1),"")</f>
        <v>0</v>
      </c>
      <c r="Q15" s="31">
        <f>IFERROR(INDEX('[1]Link Out Monthly BY'!$J$6:$J$491,MATCH($J15,'[1]Link Out Monthly BY'!$C$6:$C$491,0),1),"")</f>
        <v>1500</v>
      </c>
      <c r="R15" s="31">
        <f>IFERROR(INDEX('[1]Link Out Monthly BY'!$K$6:$K$491,MATCH($J15,'[1]Link Out Monthly BY'!$C$6:$C$491,0),1),"")</f>
        <v>0</v>
      </c>
      <c r="S15" s="31">
        <f>IFERROR(INDEX('[1]Link Out Monthly BY'!$L$6:$L$491,MATCH($J15,'[1]Link Out Monthly BY'!$C$6:$C$491,0),1),"")</f>
        <v>0</v>
      </c>
      <c r="T15" s="31">
        <f>IFERROR(INDEX('[1]Link Out Monthly BY'!$M$6:$M$491,MATCH($J15,'[1]Link Out Monthly BY'!$C$6:$C$491,0),1),"")</f>
        <v>0</v>
      </c>
      <c r="U15" s="31">
        <f>IFERROR(INDEX('[1]Link Out Monthly BY'!$N$6:$N$491,MATCH($J15,'[1]Link Out Monthly BY'!$C$6:$C$491,0),1),"")</f>
        <v>0</v>
      </c>
      <c r="V15" s="31">
        <f>IFERROR(INDEX('[1]Link Out Monthly BY'!$O$6:$O$491,MATCH($J15,'[1]Link Out Monthly BY'!$C$6:$C$491,0),1),"")</f>
        <v>0</v>
      </c>
      <c r="W15" s="31">
        <f>IFERROR(INDEX('[1]Link Out Monthly BY'!$P$6:$P$491,MATCH($J15,'[1]Link Out Monthly BY'!$C$6:$C$491,0),1),"")</f>
        <v>0</v>
      </c>
      <c r="X15" s="31">
        <f>IFERROR(INDEX('[1]Link Out Monthly BY'!$Q$6:$Q$491,MATCH($J15,'[1]Link Out Monthly BY'!$C$6:$C$491,0),1),"")</f>
        <v>0</v>
      </c>
      <c r="Y15" s="31">
        <f t="shared" si="1"/>
        <v>1500</v>
      </c>
      <c r="Z15" s="63">
        <f>IFERROR(INDEX('[1]Link Out Monthly BY'!$T$6:$T$491,MATCH($J15,'[1]Link Out Monthly BY'!$C$6:$C$491,0),1),"")</f>
        <v>9.7175434050272097E-2</v>
      </c>
    </row>
    <row r="16" spans="1:26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P31</v>
      </c>
      <c r="I16" s="2" t="str">
        <f>IFERROR(INDEX('[1]Link Out Monthly BY'!$B$6:$B$491,MATCH($J16,'[1]Link Out Monthly BY'!$C$6:$C$491,0),1),"")</f>
        <v>Rents</v>
      </c>
      <c r="J16" s="28">
        <v>54140000</v>
      </c>
      <c r="K16" s="2" t="str">
        <f>IFERROR(INDEX('[1]Link Out Monthly BY'!$D$6:$D$491,MATCH($J16,'[1]Link Out Monthly BY'!$C$6:$C$491,0),1),"")</f>
        <v>Rents-Equip</v>
      </c>
      <c r="L16" s="2" t="str">
        <f>IFERROR(INDEX('[1]Link Out Monthly BY'!$E$6:$E$491,MATCH($J16,'[1]Link Out Monthly BY'!$C$6:$C$491,0),1),"")</f>
        <v>642.8</v>
      </c>
      <c r="M16" s="31">
        <f>IFERROR(INDEX('[1]Link Out Monthly BY'!$F$6:$F$491,MATCH($J16,'[1]Link Out Monthly BY'!$C$6:$C$491,0),1),"")</f>
        <v>0</v>
      </c>
      <c r="N16" s="31">
        <f>IFERROR(INDEX('[1]Link Out Monthly BY'!$G$6:$G$491,MATCH($J16,'[1]Link Out Monthly BY'!$C$6:$C$491,0),1),"")</f>
        <v>0</v>
      </c>
      <c r="O16" s="31">
        <f>IFERROR(INDEX('[1]Link Out Monthly BY'!$H$6:$H$491,MATCH($J16,'[1]Link Out Monthly BY'!$C$6:$C$491,0),1),"")</f>
        <v>0</v>
      </c>
      <c r="P16" s="31">
        <f>IFERROR(INDEX('[1]Link Out Monthly BY'!$I$6:$I$491,MATCH($J16,'[1]Link Out Monthly BY'!$C$6:$C$491,0),1),"")</f>
        <v>0</v>
      </c>
      <c r="Q16" s="31">
        <f>IFERROR(INDEX('[1]Link Out Monthly BY'!$J$6:$J$491,MATCH($J16,'[1]Link Out Monthly BY'!$C$6:$C$491,0),1),"")</f>
        <v>0</v>
      </c>
      <c r="R16" s="31">
        <f>IFERROR(INDEX('[1]Link Out Monthly BY'!$K$6:$K$491,MATCH($J16,'[1]Link Out Monthly BY'!$C$6:$C$491,0),1),"")</f>
        <v>0</v>
      </c>
      <c r="S16" s="31">
        <f>IFERROR(INDEX('[1]Link Out Monthly BY'!$L$6:$L$491,MATCH($J16,'[1]Link Out Monthly BY'!$C$6:$C$491,0),1),"")</f>
        <v>80</v>
      </c>
      <c r="T16" s="31">
        <f>IFERROR(INDEX('[1]Link Out Monthly BY'!$M$6:$M$491,MATCH($J16,'[1]Link Out Monthly BY'!$C$6:$C$491,0),1),"")</f>
        <v>80</v>
      </c>
      <c r="U16" s="31">
        <f>IFERROR(INDEX('[1]Link Out Monthly BY'!$N$6:$N$491,MATCH($J16,'[1]Link Out Monthly BY'!$C$6:$C$491,0),1),"")</f>
        <v>80</v>
      </c>
      <c r="V16" s="31">
        <f>IFERROR(INDEX('[1]Link Out Monthly BY'!$O$6:$O$491,MATCH($J16,'[1]Link Out Monthly BY'!$C$6:$C$491,0),1),"")</f>
        <v>80</v>
      </c>
      <c r="W16" s="31">
        <f>IFERROR(INDEX('[1]Link Out Monthly BY'!$P$6:$P$491,MATCH($J16,'[1]Link Out Monthly BY'!$C$6:$C$491,0),1),"")</f>
        <v>580</v>
      </c>
      <c r="X16" s="31">
        <f>IFERROR(INDEX('[1]Link Out Monthly BY'!$Q$6:$Q$491,MATCH($J16,'[1]Link Out Monthly BY'!$C$6:$C$491,0),1),"")</f>
        <v>729</v>
      </c>
      <c r="Y16" s="31">
        <f t="shared" si="1"/>
        <v>1629</v>
      </c>
      <c r="Z16" s="63">
        <f>IFERROR(INDEX('[1]Link Out Monthly BY'!$T$6:$T$491,MATCH($J16,'[1]Link Out Monthly BY'!$C$6:$C$491,0),1),"")</f>
        <v>0</v>
      </c>
    </row>
    <row r="17" spans="1:26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P31</v>
      </c>
      <c r="I17" s="2" t="str">
        <f>IFERROR(INDEX('[1]Link Out Monthly BY'!$B$6:$B$491,MATCH($J17,'[1]Link Out Monthly BY'!$C$6:$C$491,0),1),"")</f>
        <v>Rents</v>
      </c>
      <c r="J17" s="28">
        <v>54140011</v>
      </c>
      <c r="K17" s="2" t="str">
        <f>IFERROR(INDEX('[1]Link Out Monthly BY'!$D$6:$D$491,MATCH($J17,'[1]Link Out Monthly BY'!$C$6:$C$491,0),1),"")</f>
        <v>Rents-Equip SS</v>
      </c>
      <c r="L17" s="2" t="str">
        <f>IFERROR(INDEX('[1]Link Out Monthly BY'!$E$6:$E$491,MATCH($J17,'[1]Link Out Monthly BY'!$C$6:$C$491,0),1),"")</f>
        <v>642.1</v>
      </c>
      <c r="M17" s="31">
        <f>IFERROR(INDEX('[1]Link Out Monthly BY'!$F$6:$F$491,MATCH($J17,'[1]Link Out Monthly BY'!$C$6:$C$491,0),1),"")</f>
        <v>0</v>
      </c>
      <c r="N17" s="31">
        <f>IFERROR(INDEX('[1]Link Out Monthly BY'!$G$6:$G$491,MATCH($J17,'[1]Link Out Monthly BY'!$C$6:$C$491,0),1),"")</f>
        <v>565</v>
      </c>
      <c r="O17" s="31">
        <f>IFERROR(INDEX('[1]Link Out Monthly BY'!$H$6:$H$491,MATCH($J17,'[1]Link Out Monthly BY'!$C$6:$C$491,0),1),"")</f>
        <v>0</v>
      </c>
      <c r="P17" s="31">
        <f>IFERROR(INDEX('[1]Link Out Monthly BY'!$I$6:$I$491,MATCH($J17,'[1]Link Out Monthly BY'!$C$6:$C$491,0),1),"")</f>
        <v>0</v>
      </c>
      <c r="Q17" s="31">
        <f>IFERROR(INDEX('[1]Link Out Monthly BY'!$J$6:$J$491,MATCH($J17,'[1]Link Out Monthly BY'!$C$6:$C$491,0),1),"")</f>
        <v>0</v>
      </c>
      <c r="R17" s="31">
        <f>IFERROR(INDEX('[1]Link Out Monthly BY'!$K$6:$K$491,MATCH($J17,'[1]Link Out Monthly BY'!$C$6:$C$491,0),1),"")</f>
        <v>0</v>
      </c>
      <c r="S17" s="31">
        <f>IFERROR(INDEX('[1]Link Out Monthly BY'!$L$6:$L$491,MATCH($J17,'[1]Link Out Monthly BY'!$C$6:$C$491,0),1),"")</f>
        <v>0</v>
      </c>
      <c r="T17" s="31">
        <f>IFERROR(INDEX('[1]Link Out Monthly BY'!$M$6:$M$491,MATCH($J17,'[1]Link Out Monthly BY'!$C$6:$C$491,0),1),"")</f>
        <v>0</v>
      </c>
      <c r="U17" s="31">
        <f>IFERROR(INDEX('[1]Link Out Monthly BY'!$N$6:$N$491,MATCH($J17,'[1]Link Out Monthly BY'!$C$6:$C$491,0),1),"")</f>
        <v>0</v>
      </c>
      <c r="V17" s="31">
        <f>IFERROR(INDEX('[1]Link Out Monthly BY'!$O$6:$O$491,MATCH($J17,'[1]Link Out Monthly BY'!$C$6:$C$491,0),1),"")</f>
        <v>0</v>
      </c>
      <c r="W17" s="31">
        <f>IFERROR(INDEX('[1]Link Out Monthly BY'!$P$6:$P$491,MATCH($J17,'[1]Link Out Monthly BY'!$C$6:$C$491,0),1),"")</f>
        <v>0</v>
      </c>
      <c r="X17" s="31">
        <f>IFERROR(INDEX('[1]Link Out Monthly BY'!$Q$6:$Q$491,MATCH($J17,'[1]Link Out Monthly BY'!$C$6:$C$491,0),1),"")</f>
        <v>0</v>
      </c>
      <c r="Y17" s="31">
        <f t="shared" si="1"/>
        <v>565</v>
      </c>
      <c r="Z17" s="63">
        <f>IFERROR(INDEX('[1]Link Out Monthly BY'!$T$6:$T$491,MATCH($J17,'[1]Link Out Monthly BY'!$C$6:$C$491,0),1),"")</f>
        <v>3.6602746825602488E-2</v>
      </c>
    </row>
    <row r="18" spans="1:26">
      <c r="H18" s="2" t="str">
        <f>IFERROR(INDEX('[1]Link Out Monthly BY'!$A$6:$A$491,MATCH($J18,'[1]Link Out Monthly BY'!$C$6:$C$491,0),1),"")</f>
        <v>P31</v>
      </c>
      <c r="I18" s="2" t="str">
        <f>IFERROR(INDEX('[1]Link Out Monthly BY'!$B$6:$B$491,MATCH($J18,'[1]Link Out Monthly BY'!$C$6:$C$491,0),1),"")</f>
        <v>Rents</v>
      </c>
      <c r="J18" s="28">
        <v>54140013</v>
      </c>
      <c r="K18" s="2" t="str">
        <f>IFERROR(INDEX('[1]Link Out Monthly BY'!$D$6:$D$491,MATCH($J18,'[1]Link Out Monthly BY'!$C$6:$C$491,0),1),"")</f>
        <v>Rents-Equip WT</v>
      </c>
      <c r="L18" s="2" t="str">
        <f>IFERROR(INDEX('[1]Link Out Monthly BY'!$E$6:$E$491,MATCH($J18,'[1]Link Out Monthly BY'!$C$6:$C$491,0),1),"")</f>
        <v>642.3</v>
      </c>
      <c r="M18" s="31">
        <f>IFERROR(INDEX('[1]Link Out Monthly BY'!$F$6:$F$491,MATCH($J18,'[1]Link Out Monthly BY'!$C$6:$C$491,0),1),"")</f>
        <v>0</v>
      </c>
      <c r="N18" s="31">
        <f>IFERROR(INDEX('[1]Link Out Monthly BY'!$G$6:$G$491,MATCH($J18,'[1]Link Out Monthly BY'!$C$6:$C$491,0),1),"")</f>
        <v>5740</v>
      </c>
      <c r="O18" s="31">
        <f>IFERROR(INDEX('[1]Link Out Monthly BY'!$H$6:$H$491,MATCH($J18,'[1]Link Out Monthly BY'!$C$6:$C$491,0),1),"")</f>
        <v>0</v>
      </c>
      <c r="P18" s="31">
        <f>IFERROR(INDEX('[1]Link Out Monthly BY'!$I$6:$I$491,MATCH($J18,'[1]Link Out Monthly BY'!$C$6:$C$491,0),1),"")</f>
        <v>0</v>
      </c>
      <c r="Q18" s="31">
        <f>IFERROR(INDEX('[1]Link Out Monthly BY'!$J$6:$J$491,MATCH($J18,'[1]Link Out Monthly BY'!$C$6:$C$491,0),1),"")</f>
        <v>0</v>
      </c>
      <c r="R18" s="31">
        <f>IFERROR(INDEX('[1]Link Out Monthly BY'!$K$6:$K$491,MATCH($J18,'[1]Link Out Monthly BY'!$C$6:$C$491,0),1),"")</f>
        <v>0</v>
      </c>
      <c r="S18" s="31">
        <f>IFERROR(INDEX('[1]Link Out Monthly BY'!$L$6:$L$491,MATCH($J18,'[1]Link Out Monthly BY'!$C$6:$C$491,0),1),"")</f>
        <v>0</v>
      </c>
      <c r="T18" s="31">
        <f>IFERROR(INDEX('[1]Link Out Monthly BY'!$M$6:$M$491,MATCH($J18,'[1]Link Out Monthly BY'!$C$6:$C$491,0),1),"")</f>
        <v>0</v>
      </c>
      <c r="U18" s="31">
        <f>IFERROR(INDEX('[1]Link Out Monthly BY'!$N$6:$N$491,MATCH($J18,'[1]Link Out Monthly BY'!$C$6:$C$491,0),1),"")</f>
        <v>0</v>
      </c>
      <c r="V18" s="31">
        <f>IFERROR(INDEX('[1]Link Out Monthly BY'!$O$6:$O$491,MATCH($J18,'[1]Link Out Monthly BY'!$C$6:$C$491,0),1),"")</f>
        <v>0</v>
      </c>
      <c r="W18" s="31">
        <f>IFERROR(INDEX('[1]Link Out Monthly BY'!$P$6:$P$491,MATCH($J18,'[1]Link Out Monthly BY'!$C$6:$C$491,0),1),"")</f>
        <v>0</v>
      </c>
      <c r="X18" s="31">
        <f>IFERROR(INDEX('[1]Link Out Monthly BY'!$Q$6:$Q$491,MATCH($J18,'[1]Link Out Monthly BY'!$C$6:$C$491,0),1),"")</f>
        <v>0</v>
      </c>
      <c r="Y18" s="31">
        <f t="shared" si="1"/>
        <v>5740</v>
      </c>
      <c r="Z18" s="63">
        <f>IFERROR(INDEX('[1]Link Out Monthly BY'!$T$6:$T$491,MATCH($J18,'[1]Link Out Monthly BY'!$C$6:$C$491,0),1),"")</f>
        <v>0.37185799429904121</v>
      </c>
    </row>
    <row r="19" spans="1:26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P31</v>
      </c>
      <c r="I19" s="2" t="str">
        <f>IFERROR(INDEX('[1]Link Out Monthly BY'!$B$6:$B$491,MATCH($J19,'[1]Link Out Monthly BY'!$C$6:$C$491,0),1),"")</f>
        <v>Rents</v>
      </c>
      <c r="J19" s="28">
        <v>54140014</v>
      </c>
      <c r="K19" s="2" t="str">
        <f>IFERROR(INDEX('[1]Link Out Monthly BY'!$D$6:$D$491,MATCH($J19,'[1]Link Out Monthly BY'!$C$6:$C$491,0),1),"")</f>
        <v>Rents-Equip TD</v>
      </c>
      <c r="L19" s="2" t="str">
        <f>IFERROR(INDEX('[1]Link Out Monthly BY'!$E$6:$E$491,MATCH($J19,'[1]Link Out Monthly BY'!$C$6:$C$491,0),1),"")</f>
        <v>642.5</v>
      </c>
      <c r="M19" s="31">
        <f>IFERROR(INDEX('[1]Link Out Monthly BY'!$F$6:$F$491,MATCH($J19,'[1]Link Out Monthly BY'!$C$6:$C$491,0),1),"")</f>
        <v>0</v>
      </c>
      <c r="N19" s="31">
        <f>IFERROR(INDEX('[1]Link Out Monthly BY'!$G$6:$G$491,MATCH($J19,'[1]Link Out Monthly BY'!$C$6:$C$491,0),1),"")</f>
        <v>0</v>
      </c>
      <c r="O19" s="31">
        <f>IFERROR(INDEX('[1]Link Out Monthly BY'!$H$6:$H$491,MATCH($J19,'[1]Link Out Monthly BY'!$C$6:$C$491,0),1),"")</f>
        <v>0</v>
      </c>
      <c r="P19" s="31">
        <f>IFERROR(INDEX('[1]Link Out Monthly BY'!$I$6:$I$491,MATCH($J19,'[1]Link Out Monthly BY'!$C$6:$C$491,0),1),"")</f>
        <v>0</v>
      </c>
      <c r="Q19" s="31">
        <f>IFERROR(INDEX('[1]Link Out Monthly BY'!$J$6:$J$491,MATCH($J19,'[1]Link Out Monthly BY'!$C$6:$C$491,0),1),"")</f>
        <v>0</v>
      </c>
      <c r="R19" s="31">
        <f>IFERROR(INDEX('[1]Link Out Monthly BY'!$K$6:$K$491,MATCH($J19,'[1]Link Out Monthly BY'!$C$6:$C$491,0),1),"")</f>
        <v>0</v>
      </c>
      <c r="S19" s="31">
        <f>IFERROR(INDEX('[1]Link Out Monthly BY'!$L$6:$L$491,MATCH($J19,'[1]Link Out Monthly BY'!$C$6:$C$491,0),1),"")</f>
        <v>0</v>
      </c>
      <c r="T19" s="31">
        <f>IFERROR(INDEX('[1]Link Out Monthly BY'!$M$6:$M$491,MATCH($J19,'[1]Link Out Monthly BY'!$C$6:$C$491,0),1),"")</f>
        <v>0</v>
      </c>
      <c r="U19" s="31">
        <f>IFERROR(INDEX('[1]Link Out Monthly BY'!$N$6:$N$491,MATCH($J19,'[1]Link Out Monthly BY'!$C$6:$C$491,0),1),"")</f>
        <v>0</v>
      </c>
      <c r="V19" s="31">
        <f>IFERROR(INDEX('[1]Link Out Monthly BY'!$O$6:$O$491,MATCH($J19,'[1]Link Out Monthly BY'!$C$6:$C$491,0),1),"")</f>
        <v>0</v>
      </c>
      <c r="W19" s="31">
        <f>IFERROR(INDEX('[1]Link Out Monthly BY'!$P$6:$P$491,MATCH($J19,'[1]Link Out Monthly BY'!$C$6:$C$491,0),1),"")</f>
        <v>0</v>
      </c>
      <c r="X19" s="31">
        <f>IFERROR(INDEX('[1]Link Out Monthly BY'!$Q$6:$Q$491,MATCH($J19,'[1]Link Out Monthly BY'!$C$6:$C$491,0),1),"")</f>
        <v>0</v>
      </c>
      <c r="Y19" s="31">
        <f t="shared" si="1"/>
        <v>0</v>
      </c>
      <c r="Z19" s="63">
        <f>IFERROR(INDEX('[1]Link Out Monthly BY'!$T$6:$T$491,MATCH($J19,'[1]Link Out Monthly BY'!$C$6:$C$491,0),1),"")</f>
        <v>0</v>
      </c>
    </row>
    <row r="20" spans="1:26">
      <c r="A20" s="28" t="str">
        <f>'[1]Rate Case Constants'!$C$37</f>
        <v>Witness Responsible:   James Pellock</v>
      </c>
      <c r="H20" s="2" t="str">
        <f>IFERROR(INDEX('[1]Link Out Monthly BY'!$A$6:$A$491,MATCH($J20,'[1]Link Out Monthly BY'!$C$6:$C$491,0),1),"")</f>
        <v>P31</v>
      </c>
      <c r="I20" s="2" t="str">
        <f>IFERROR(INDEX('[1]Link Out Monthly BY'!$B$6:$B$491,MATCH($J20,'[1]Link Out Monthly BY'!$C$6:$C$491,0),1),"")</f>
        <v>Rents</v>
      </c>
      <c r="J20" s="28">
        <v>54140016</v>
      </c>
      <c r="K20" s="2" t="str">
        <f>IFERROR(INDEX('[1]Link Out Monthly BY'!$D$6:$D$491,MATCH($J20,'[1]Link Out Monthly BY'!$C$6:$C$491,0),1),"")</f>
        <v>Rents-Equip AG</v>
      </c>
      <c r="L20" s="2" t="str">
        <f>IFERROR(INDEX('[1]Link Out Monthly BY'!$E$6:$E$491,MATCH($J20,'[1]Link Out Monthly BY'!$C$6:$C$491,0),1),"")</f>
        <v>642.8</v>
      </c>
      <c r="M20" s="31">
        <f>IFERROR(INDEX('[1]Link Out Monthly BY'!$F$6:$F$491,MATCH($J20,'[1]Link Out Monthly BY'!$C$6:$C$491,0),1),"")</f>
        <v>80</v>
      </c>
      <c r="N20" s="31">
        <f>IFERROR(INDEX('[1]Link Out Monthly BY'!$G$6:$G$491,MATCH($J20,'[1]Link Out Monthly BY'!$C$6:$C$491,0),1),"")</f>
        <v>80</v>
      </c>
      <c r="O20" s="31">
        <f>IFERROR(INDEX('[1]Link Out Monthly BY'!$H$6:$H$491,MATCH($J20,'[1]Link Out Monthly BY'!$C$6:$C$491,0),1),"")</f>
        <v>80</v>
      </c>
      <c r="P20" s="31">
        <f>IFERROR(INDEX('[1]Link Out Monthly BY'!$I$6:$I$491,MATCH($J20,'[1]Link Out Monthly BY'!$C$6:$C$491,0),1),"")</f>
        <v>81</v>
      </c>
      <c r="Q20" s="31">
        <f>IFERROR(INDEX('[1]Link Out Monthly BY'!$J$6:$J$491,MATCH($J20,'[1]Link Out Monthly BY'!$C$6:$C$491,0),1),"")</f>
        <v>81</v>
      </c>
      <c r="R20" s="31">
        <f>IFERROR(INDEX('[1]Link Out Monthly BY'!$K$6:$K$491,MATCH($J20,'[1]Link Out Monthly BY'!$C$6:$C$491,0),1),"")</f>
        <v>81</v>
      </c>
      <c r="S20" s="31">
        <f>IFERROR(INDEX('[1]Link Out Monthly BY'!$L$6:$L$491,MATCH($J20,'[1]Link Out Monthly BY'!$C$6:$C$491,0),1),"")</f>
        <v>0</v>
      </c>
      <c r="T20" s="31">
        <f>IFERROR(INDEX('[1]Link Out Monthly BY'!$M$6:$M$491,MATCH($J20,'[1]Link Out Monthly BY'!$C$6:$C$491,0),1),"")</f>
        <v>0</v>
      </c>
      <c r="U20" s="31">
        <f>IFERROR(INDEX('[1]Link Out Monthly BY'!$N$6:$N$491,MATCH($J20,'[1]Link Out Monthly BY'!$C$6:$C$491,0),1),"")</f>
        <v>0</v>
      </c>
      <c r="V20" s="31">
        <f>IFERROR(INDEX('[1]Link Out Monthly BY'!$O$6:$O$491,MATCH($J20,'[1]Link Out Monthly BY'!$C$6:$C$491,0),1),"")</f>
        <v>0</v>
      </c>
      <c r="W20" s="31">
        <f>IFERROR(INDEX('[1]Link Out Monthly BY'!$P$6:$P$491,MATCH($J20,'[1]Link Out Monthly BY'!$C$6:$C$491,0),1),"")</f>
        <v>0</v>
      </c>
      <c r="X20" s="31">
        <f>IFERROR(INDEX('[1]Link Out Monthly BY'!$Q$6:$Q$491,MATCH($J20,'[1]Link Out Monthly BY'!$C$6:$C$491,0),1),"")</f>
        <v>0</v>
      </c>
      <c r="Y20" s="31">
        <f t="shared" si="1"/>
        <v>483</v>
      </c>
      <c r="Z20" s="63">
        <f>IFERROR(INDEX('[1]Link Out Monthly BY'!$T$6:$T$491,MATCH($J20,'[1]Link Out Monthly BY'!$C$6:$C$491,0),1),"")</f>
        <v>3.1290489764187614E-2</v>
      </c>
    </row>
    <row r="21" spans="1:26">
      <c r="J21" s="2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6">
      <c r="A22" s="29" t="str">
        <f>'[1]Link Out WP'!$D$55</f>
        <v>Rents</v>
      </c>
      <c r="B22" s="30"/>
      <c r="J22" s="2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6">
      <c r="A23" s="6" t="str">
        <f>CONCATENATE(A8, " ", A22)</f>
        <v>Base Year Adjustment Rents</v>
      </c>
      <c r="B23" s="30"/>
      <c r="J23" s="28"/>
      <c r="K23" s="1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6">
      <c r="A24" s="6"/>
      <c r="B24" s="30"/>
      <c r="J24" s="28"/>
      <c r="K24" s="1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6">
      <c r="A25" s="29" t="str">
        <f>'[1]Link Out WP'!$F$55</f>
        <v>W/P - 3-11</v>
      </c>
      <c r="B25" s="30"/>
      <c r="J25" s="28"/>
      <c r="K25" s="10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6">
      <c r="A26" s="6" t="str">
        <f>'[1]Link Out Filing Exhibits'!$M$80</f>
        <v>Schedule D-2.3</v>
      </c>
      <c r="B26" s="30"/>
    </row>
    <row r="27" spans="1:26">
      <c r="A27" s="6"/>
      <c r="B27" s="30"/>
    </row>
    <row r="28" spans="1:26">
      <c r="A28" s="58"/>
      <c r="B28" s="30"/>
      <c r="M28" s="42">
        <f t="shared" ref="M28:Y28" si="2">SUM(M12:M27)</f>
        <v>580</v>
      </c>
      <c r="N28" s="42">
        <f t="shared" si="2"/>
        <v>10792</v>
      </c>
      <c r="O28" s="42">
        <f t="shared" si="2"/>
        <v>591</v>
      </c>
      <c r="P28" s="42">
        <f t="shared" si="2"/>
        <v>312</v>
      </c>
      <c r="Q28" s="42">
        <f t="shared" si="2"/>
        <v>2081</v>
      </c>
      <c r="R28" s="42">
        <f t="shared" si="2"/>
        <v>1080</v>
      </c>
      <c r="S28" s="42">
        <f t="shared" si="2"/>
        <v>1336</v>
      </c>
      <c r="T28" s="42">
        <f t="shared" si="2"/>
        <v>547</v>
      </c>
      <c r="U28" s="42">
        <f t="shared" si="2"/>
        <v>547</v>
      </c>
      <c r="V28" s="42">
        <f t="shared" si="2"/>
        <v>547</v>
      </c>
      <c r="W28" s="42">
        <f t="shared" si="2"/>
        <v>1780</v>
      </c>
      <c r="X28" s="42">
        <f t="shared" si="2"/>
        <v>1929</v>
      </c>
      <c r="Y28" s="42">
        <f t="shared" si="2"/>
        <v>22122</v>
      </c>
      <c r="Z28" s="64">
        <f>SUM(Z12:Z27)</f>
        <v>1</v>
      </c>
    </row>
    <row r="29" spans="1:26">
      <c r="A29" s="53"/>
      <c r="B29" s="55"/>
      <c r="C29" s="55"/>
      <c r="D29" s="56"/>
      <c r="E29" s="56"/>
      <c r="F29" s="56"/>
      <c r="G29" s="3"/>
    </row>
    <row r="30" spans="1:26">
      <c r="A30" s="43"/>
      <c r="B30" s="54"/>
      <c r="C30" s="54"/>
      <c r="D30" s="54"/>
      <c r="E30" s="54"/>
      <c r="F30" s="54"/>
    </row>
    <row r="31" spans="1:26">
      <c r="A31" s="43"/>
      <c r="B31" s="54"/>
      <c r="C31" s="54"/>
      <c r="D31" s="54"/>
      <c r="E31" s="54"/>
      <c r="F31" s="57"/>
    </row>
    <row r="32" spans="1:26">
      <c r="A32" s="43"/>
      <c r="B32" s="54"/>
      <c r="C32" s="54"/>
      <c r="D32" s="54"/>
      <c r="E32" s="54"/>
      <c r="F32" s="57"/>
    </row>
    <row r="33" spans="1:25">
      <c r="A33" s="43"/>
      <c r="B33" s="54"/>
      <c r="C33" s="54"/>
      <c r="D33" s="54"/>
      <c r="E33" s="54"/>
      <c r="F33" s="57"/>
    </row>
    <row r="34" spans="1:25">
      <c r="A34" s="43"/>
      <c r="B34" s="54"/>
      <c r="C34" s="54"/>
      <c r="D34" s="54"/>
      <c r="E34" s="54"/>
      <c r="F34" s="57"/>
    </row>
    <row r="35" spans="1:25">
      <c r="A35" s="43"/>
      <c r="B35" s="54"/>
      <c r="C35" s="54"/>
      <c r="D35" s="54"/>
      <c r="E35" s="54"/>
      <c r="F35" s="57"/>
    </row>
    <row r="36" spans="1:25">
      <c r="A36" s="43"/>
      <c r="B36" s="54"/>
      <c r="C36" s="54"/>
      <c r="D36" s="54"/>
      <c r="E36" s="54"/>
      <c r="F36" s="57"/>
      <c r="H36" s="6" t="s">
        <v>24</v>
      </c>
      <c r="Q36" s="31"/>
    </row>
    <row r="37" spans="1:25">
      <c r="A37" s="43"/>
      <c r="B37" s="54"/>
      <c r="C37" s="54"/>
      <c r="D37" s="54"/>
      <c r="E37" s="54"/>
      <c r="F37" s="57"/>
      <c r="H37" s="32" t="s">
        <v>25</v>
      </c>
      <c r="I37" s="32" t="s">
        <v>13</v>
      </c>
      <c r="J37" s="32" t="s">
        <v>14</v>
      </c>
      <c r="K37" s="32" t="s">
        <v>6</v>
      </c>
      <c r="L37" s="11" t="s">
        <v>15</v>
      </c>
      <c r="M37" s="33">
        <v>43647</v>
      </c>
      <c r="N37" s="33">
        <v>43678</v>
      </c>
      <c r="O37" s="33">
        <v>43709</v>
      </c>
      <c r="P37" s="33">
        <v>43739</v>
      </c>
      <c r="Q37" s="33">
        <v>43770</v>
      </c>
      <c r="R37" s="33">
        <v>43800</v>
      </c>
      <c r="S37" s="33">
        <v>43831</v>
      </c>
      <c r="T37" s="33">
        <v>43862</v>
      </c>
      <c r="U37" s="33">
        <v>43891</v>
      </c>
      <c r="V37" s="33">
        <v>43922</v>
      </c>
      <c r="W37" s="33">
        <v>43952</v>
      </c>
      <c r="X37" s="33">
        <v>43983</v>
      </c>
      <c r="Y37" s="32" t="s">
        <v>26</v>
      </c>
    </row>
    <row r="38" spans="1:25">
      <c r="A38" s="43"/>
      <c r="B38" s="54"/>
      <c r="C38" s="54"/>
      <c r="D38" s="54"/>
      <c r="E38" s="54"/>
      <c r="F38" s="57"/>
    </row>
    <row r="39" spans="1:25">
      <c r="A39" s="43"/>
      <c r="B39" s="54"/>
      <c r="C39" s="54"/>
      <c r="D39" s="54"/>
      <c r="E39" s="54"/>
      <c r="F39" s="57"/>
      <c r="H39" s="2" t="str">
        <f>IFERROR(INDEX('[1]Link Out Forecast'!$A$6:$A$250,MATCH($J39,'[1]Link Out Forecast'!$C$6:$C$250,0),1),"")</f>
        <v>P31</v>
      </c>
      <c r="I39" s="2" t="str">
        <f>IFERROR(INDEX('[1]Link Out Forecast'!$B$6:$B$250,MATCH($J39,'[1]Link Out Forecast'!$C$6:$C$250,0),1),"")</f>
        <v>Rents</v>
      </c>
      <c r="J39" s="28">
        <v>54110000</v>
      </c>
      <c r="K39" s="2" t="str">
        <f>IFERROR(INDEX('[1]Link Out Forecast'!$D$6:$D$250,MATCH($J39,'[1]Link Out Forecast'!$C$6:$C$250,0),1),"")</f>
        <v>Rents-Real Prop</v>
      </c>
      <c r="L39" s="2" t="str">
        <f>IFERROR(INDEX('[1]Link Out Forecast'!$E$6:$E$250,MATCH($J39,'[1]Link Out Forecast'!$C$6:$C$250,0),1),"")</f>
        <v>641.8</v>
      </c>
      <c r="M39" s="31">
        <f>IFERROR(INDEX('[1]Link Out Forecast'!$F$6:$F$250,MATCH($J39,'[1]Link Out Forecast'!$C$6:$C$250,0),1),"")</f>
        <v>1200</v>
      </c>
      <c r="N39" s="31">
        <f>IFERROR(INDEX('[1]Link Out Forecast'!$G$6:$G$250,MATCH($J39,'[1]Link Out Forecast'!$C$6:$C$250,0),1),"")</f>
        <v>1200</v>
      </c>
      <c r="O39" s="31">
        <f>IFERROR(INDEX('[1]Link Out Forecast'!$H$6:$H$250,MATCH($J39,'[1]Link Out Forecast'!$C$6:$C$250,0),1),"")</f>
        <v>1200</v>
      </c>
      <c r="P39" s="31">
        <f>IFERROR(INDEX('[1]Link Out Forecast'!$I$6:$I$250,MATCH($J39,'[1]Link Out Forecast'!$C$6:$C$250,0),1),"")</f>
        <v>1200</v>
      </c>
      <c r="Q39" s="31">
        <f>IFERROR(INDEX('[1]Link Out Forecast'!$J$6:$J$250,MATCH($J39,'[1]Link Out Forecast'!$C$6:$C$250,0),1),"")</f>
        <v>1200</v>
      </c>
      <c r="R39" s="31">
        <f>IFERROR(INDEX('[1]Link Out Forecast'!$K$6:$K$250,MATCH($J39,'[1]Link Out Forecast'!$C$6:$C$250,0),1),"")</f>
        <v>1200</v>
      </c>
      <c r="S39" s="31">
        <f>IFERROR(INDEX('[1]Link Out Forecast'!$L$6:$L$250,MATCH($J39,'[1]Link Out Forecast'!$C$6:$C$250,0),1),"")</f>
        <v>1780</v>
      </c>
      <c r="T39" s="31">
        <f>IFERROR(INDEX('[1]Link Out Forecast'!$M$6:$M$250,MATCH($J39,'[1]Link Out Forecast'!$C$6:$C$250,0),1),"")</f>
        <v>1929</v>
      </c>
      <c r="U39" s="31">
        <f>IFERROR(INDEX('[1]Link Out Forecast'!$N$6:$N$250,MATCH($J39,'[1]Link Out Forecast'!$C$6:$C$250,0),1),"")</f>
        <v>1780</v>
      </c>
      <c r="V39" s="31">
        <f>IFERROR(INDEX('[1]Link Out Forecast'!$O$6:$O$250,MATCH($J39,'[1]Link Out Forecast'!$C$6:$C$250,0),1),"")</f>
        <v>1780</v>
      </c>
      <c r="W39" s="31">
        <f>IFERROR(INDEX('[1]Link Out Forecast'!$P$6:$P$250,MATCH($J39,'[1]Link Out Forecast'!$C$6:$C$250,0),1),"")</f>
        <v>2900</v>
      </c>
      <c r="X39" s="31">
        <f>IFERROR(INDEX('[1]Link Out Forecast'!$Q$6:$Q$250,MATCH($J39,'[1]Link Out Forecast'!$C$6:$C$250,0),1),"")</f>
        <v>1856</v>
      </c>
      <c r="Y39" s="31">
        <f>IFERROR(INDEX('[1]Link Out Forecast'!$R$6:$R$250,MATCH($J39,'[1]Link Out Forecast'!$C$6:$C$250,0),1),"")</f>
        <v>19225</v>
      </c>
    </row>
    <row r="40" spans="1:25">
      <c r="A40" s="43"/>
      <c r="B40" s="54"/>
      <c r="C40" s="54"/>
      <c r="D40" s="54"/>
      <c r="E40" s="54"/>
      <c r="F40" s="57"/>
      <c r="H40" s="2" t="str">
        <f>IFERROR(INDEX('[1]Link Out Forecast'!$A$6:$A$250,MATCH($J40,'[1]Link Out Forecast'!$C$6:$C$250,0),1),"")</f>
        <v>P31</v>
      </c>
      <c r="I40" s="2" t="str">
        <f>IFERROR(INDEX('[1]Link Out Forecast'!$B$6:$B$250,MATCH($J40,'[1]Link Out Forecast'!$C$6:$C$250,0),1),"")</f>
        <v>Rents</v>
      </c>
      <c r="J40" s="28">
        <v>54140000</v>
      </c>
      <c r="K40" s="2" t="str">
        <f>IFERROR(INDEX('[1]Link Out Forecast'!$D$6:$D$250,MATCH($J40,'[1]Link Out Forecast'!$C$6:$C$250,0),1),"")</f>
        <v>Rents-Equip</v>
      </c>
      <c r="L40" s="2" t="str">
        <f>IFERROR(INDEX('[1]Link Out Forecast'!$E$6:$E$250,MATCH($J40,'[1]Link Out Forecast'!$C$6:$C$250,0),1),"")</f>
        <v>642.8</v>
      </c>
      <c r="M40" s="31">
        <f>IFERROR(INDEX('[1]Link Out Forecast'!$F$6:$F$250,MATCH($J40,'[1]Link Out Forecast'!$C$6:$C$250,0),1),"")</f>
        <v>1058</v>
      </c>
      <c r="N40" s="31">
        <f>IFERROR(INDEX('[1]Link Out Forecast'!$G$6:$G$250,MATCH($J40,'[1]Link Out Forecast'!$C$6:$C$250,0),1),"")</f>
        <v>580</v>
      </c>
      <c r="O40" s="31">
        <f>IFERROR(INDEX('[1]Link Out Forecast'!$H$6:$H$250,MATCH($J40,'[1]Link Out Forecast'!$C$6:$C$250,0),1),"")</f>
        <v>800</v>
      </c>
      <c r="P40" s="31">
        <f>IFERROR(INDEX('[1]Link Out Forecast'!$I$6:$I$250,MATCH($J40,'[1]Link Out Forecast'!$C$6:$C$250,0),1),"")</f>
        <v>659</v>
      </c>
      <c r="Q40" s="31">
        <f>IFERROR(INDEX('[1]Link Out Forecast'!$J$6:$J$250,MATCH($J40,'[1]Link Out Forecast'!$C$6:$C$250,0),1),"")</f>
        <v>580</v>
      </c>
      <c r="R40" s="31">
        <f>IFERROR(INDEX('[1]Link Out Forecast'!$K$6:$K$250,MATCH($J40,'[1]Link Out Forecast'!$C$6:$C$250,0),1),"")</f>
        <v>500</v>
      </c>
      <c r="S40" s="31">
        <f>IFERROR(INDEX('[1]Link Out Forecast'!$L$6:$L$250,MATCH($J40,'[1]Link Out Forecast'!$C$6:$C$250,0),1),"")</f>
        <v>0</v>
      </c>
      <c r="T40" s="31">
        <f>IFERROR(INDEX('[1]Link Out Forecast'!$M$6:$M$250,MATCH($J40,'[1]Link Out Forecast'!$C$6:$C$250,0),1),"")</f>
        <v>0</v>
      </c>
      <c r="U40" s="31">
        <f>IFERROR(INDEX('[1]Link Out Forecast'!$N$6:$N$250,MATCH($J40,'[1]Link Out Forecast'!$C$6:$C$250,0),1),"")</f>
        <v>0</v>
      </c>
      <c r="V40" s="31">
        <f>IFERROR(INDEX('[1]Link Out Forecast'!$O$6:$O$250,MATCH($J40,'[1]Link Out Forecast'!$C$6:$C$250,0),1),"")</f>
        <v>0</v>
      </c>
      <c r="W40" s="31">
        <f>IFERROR(INDEX('[1]Link Out Forecast'!$P$6:$P$250,MATCH($J40,'[1]Link Out Forecast'!$C$6:$C$250,0),1),"")</f>
        <v>0</v>
      </c>
      <c r="X40" s="31">
        <f>IFERROR(INDEX('[1]Link Out Forecast'!$Q$6:$Q$250,MATCH($J40,'[1]Link Out Forecast'!$C$6:$C$250,0),1),"")</f>
        <v>0</v>
      </c>
      <c r="Y40" s="31">
        <f>IFERROR(INDEX('[1]Link Out Forecast'!$R$6:$R$250,MATCH($J40,'[1]Link Out Forecast'!$C$6:$C$250,0),1),"")</f>
        <v>4177</v>
      </c>
    </row>
    <row r="41" spans="1:25">
      <c r="A41" s="43"/>
      <c r="B41" s="54"/>
      <c r="C41" s="54"/>
      <c r="D41" s="54"/>
      <c r="E41" s="54"/>
      <c r="F41" s="57"/>
      <c r="H41" s="2" t="str">
        <f>IFERROR(INDEX('[1]Link Out Forecast'!$A$6:$A$250,MATCH($J41,'[1]Link Out Forecast'!$C$6:$C$250,0),1),"")</f>
        <v/>
      </c>
      <c r="I41" s="2" t="str">
        <f>IFERROR(INDEX('[1]Link Out Forecast'!$B$6:$B$250,MATCH($J41,'[1]Link Out Forecast'!$C$6:$C$250,0),1),"")</f>
        <v/>
      </c>
      <c r="J41" s="28"/>
      <c r="K41" s="2" t="str">
        <f>IFERROR(INDEX('[1]Link Out Forecast'!$D$6:$D$250,MATCH($J41,'[1]Link Out Forecast'!$C$6:$C$250,0),1),"")</f>
        <v/>
      </c>
      <c r="L41" s="2" t="str">
        <f>IFERROR(INDEX('[1]Link Out Forecast'!$E$6:$E$250,MATCH($J41,'[1]Link Out Forecast'!$C$6:$C$250,0),1),"")</f>
        <v/>
      </c>
      <c r="M41" s="31" t="str">
        <f>IFERROR(INDEX('[1]Link Out Forecast'!$F$6:$F$250,MATCH($J41,'[1]Link Out Forecast'!$C$6:$C$250,0),1),"")</f>
        <v/>
      </c>
      <c r="N41" s="31" t="str">
        <f>IFERROR(INDEX('[1]Link Out Forecast'!$G$6:$G$250,MATCH($J41,'[1]Link Out Forecast'!$C$6:$C$250,0),1),"")</f>
        <v/>
      </c>
      <c r="O41" s="31" t="str">
        <f>IFERROR(INDEX('[1]Link Out Forecast'!$H$6:$H$250,MATCH($J41,'[1]Link Out Forecast'!$C$6:$C$250,0),1),"")</f>
        <v/>
      </c>
      <c r="P41" s="31" t="str">
        <f>IFERROR(INDEX('[1]Link Out Forecast'!$I$6:$I$250,MATCH($J41,'[1]Link Out Forecast'!$C$6:$C$250,0),1),"")</f>
        <v/>
      </c>
      <c r="Q41" s="31" t="str">
        <f>IFERROR(INDEX('[1]Link Out Forecast'!$J$6:$J$250,MATCH($J41,'[1]Link Out Forecast'!$C$6:$C$250,0),1),"")</f>
        <v/>
      </c>
      <c r="R41" s="31" t="str">
        <f>IFERROR(INDEX('[1]Link Out Forecast'!$K$6:$K$250,MATCH($J41,'[1]Link Out Forecast'!$C$6:$C$250,0),1),"")</f>
        <v/>
      </c>
      <c r="S41" s="31" t="str">
        <f>IFERROR(INDEX('[1]Link Out Forecast'!$L$6:$L$250,MATCH($J41,'[1]Link Out Forecast'!$C$6:$C$250,0),1),"")</f>
        <v/>
      </c>
      <c r="T41" s="31" t="str">
        <f>IFERROR(INDEX('[1]Link Out Forecast'!$M$6:$M$250,MATCH($J41,'[1]Link Out Forecast'!$C$6:$C$250,0),1),"")</f>
        <v/>
      </c>
      <c r="U41" s="31" t="str">
        <f>IFERROR(INDEX('[1]Link Out Forecast'!$N$6:$N$250,MATCH($J41,'[1]Link Out Forecast'!$C$6:$C$250,0),1),"")</f>
        <v/>
      </c>
      <c r="V41" s="31" t="str">
        <f>IFERROR(INDEX('[1]Link Out Forecast'!$O$6:$O$250,MATCH($J41,'[1]Link Out Forecast'!$C$6:$C$250,0),1),"")</f>
        <v/>
      </c>
      <c r="W41" s="31" t="str">
        <f>IFERROR(INDEX('[1]Link Out Forecast'!$P$6:$P$250,MATCH($J41,'[1]Link Out Forecast'!$C$6:$C$250,0),1),"")</f>
        <v/>
      </c>
      <c r="X41" s="31" t="str">
        <f>IFERROR(INDEX('[1]Link Out Forecast'!$Q$6:$Q$250,MATCH($J41,'[1]Link Out Forecast'!$C$6:$C$250,0),1),"")</f>
        <v/>
      </c>
      <c r="Y41" s="31" t="str">
        <f>IFERROR(INDEX('[1]Link Out Forecast'!$R$6:$R$250,MATCH($J41,'[1]Link Out Forecast'!$C$6:$C$250,0),1),"")</f>
        <v/>
      </c>
    </row>
    <row r="42" spans="1:25">
      <c r="A42" s="43"/>
      <c r="B42" s="54"/>
      <c r="C42" s="54"/>
      <c r="D42" s="54"/>
      <c r="E42" s="54"/>
      <c r="F42" s="57"/>
      <c r="H42" s="2" t="str">
        <f>IFERROR(INDEX('[1]Link Out Forecast'!$A$6:$A$250,MATCH($J42,'[1]Link Out Forecast'!$C$6:$C$250,0),1),"")</f>
        <v/>
      </c>
      <c r="I42" s="2" t="str">
        <f>IFERROR(INDEX('[1]Link Out Forecast'!$B$6:$B$250,MATCH($J42,'[1]Link Out Forecast'!$C$6:$C$250,0),1),"")</f>
        <v/>
      </c>
      <c r="J42" s="28"/>
      <c r="K42" s="2" t="str">
        <f>IFERROR(INDEX('[1]Link Out Forecast'!$D$6:$D$250,MATCH($J42,'[1]Link Out Forecast'!$C$6:$C$250,0),1),"")</f>
        <v/>
      </c>
      <c r="L42" s="2" t="str">
        <f>IFERROR(INDEX('[1]Link Out Forecast'!$E$6:$E$250,MATCH($J42,'[1]Link Out Forecast'!$C$6:$C$250,0),1),"")</f>
        <v/>
      </c>
      <c r="M42" s="31" t="str">
        <f>IFERROR(INDEX('[1]Link Out Forecast'!$F$6:$F$250,MATCH($J42,'[1]Link Out Forecast'!$C$6:$C$250,0),1),"")</f>
        <v/>
      </c>
      <c r="N42" s="31" t="str">
        <f>IFERROR(INDEX('[1]Link Out Forecast'!$G$6:$G$250,MATCH($J42,'[1]Link Out Forecast'!$C$6:$C$250,0),1),"")</f>
        <v/>
      </c>
      <c r="O42" s="31" t="str">
        <f>IFERROR(INDEX('[1]Link Out Forecast'!$H$6:$H$250,MATCH($J42,'[1]Link Out Forecast'!$C$6:$C$250,0),1),"")</f>
        <v/>
      </c>
      <c r="P42" s="31" t="str">
        <f>IFERROR(INDEX('[1]Link Out Forecast'!$I$6:$I$250,MATCH($J42,'[1]Link Out Forecast'!$C$6:$C$250,0),1),"")</f>
        <v/>
      </c>
      <c r="Q42" s="31" t="str">
        <f>IFERROR(INDEX('[1]Link Out Forecast'!$J$6:$J$250,MATCH($J42,'[1]Link Out Forecast'!$C$6:$C$250,0),1),"")</f>
        <v/>
      </c>
      <c r="R42" s="31" t="str">
        <f>IFERROR(INDEX('[1]Link Out Forecast'!$K$6:$K$250,MATCH($J42,'[1]Link Out Forecast'!$C$6:$C$250,0),1),"")</f>
        <v/>
      </c>
      <c r="S42" s="31" t="str">
        <f>IFERROR(INDEX('[1]Link Out Forecast'!$L$6:$L$250,MATCH($J42,'[1]Link Out Forecast'!$C$6:$C$250,0),1),"")</f>
        <v/>
      </c>
      <c r="T42" s="31" t="str">
        <f>IFERROR(INDEX('[1]Link Out Forecast'!$M$6:$M$250,MATCH($J42,'[1]Link Out Forecast'!$C$6:$C$250,0),1),"")</f>
        <v/>
      </c>
      <c r="U42" s="31" t="str">
        <f>IFERROR(INDEX('[1]Link Out Forecast'!$N$6:$N$250,MATCH($J42,'[1]Link Out Forecast'!$C$6:$C$250,0),1),"")</f>
        <v/>
      </c>
      <c r="V42" s="31" t="str">
        <f>IFERROR(INDEX('[1]Link Out Forecast'!$O$6:$O$250,MATCH($J42,'[1]Link Out Forecast'!$C$6:$C$250,0),1),"")</f>
        <v/>
      </c>
      <c r="W42" s="31" t="str">
        <f>IFERROR(INDEX('[1]Link Out Forecast'!$P$6:$P$250,MATCH($J42,'[1]Link Out Forecast'!$C$6:$C$250,0),1),"")</f>
        <v/>
      </c>
      <c r="X42" s="31" t="str">
        <f>IFERROR(INDEX('[1]Link Out Forecast'!$Q$6:$Q$250,MATCH($J42,'[1]Link Out Forecast'!$C$6:$C$250,0),1),"")</f>
        <v/>
      </c>
      <c r="Y42" s="31" t="str">
        <f>IFERROR(INDEX('[1]Link Out Forecast'!$R$6:$R$250,MATCH($J42,'[1]Link Out Forecast'!$C$6:$C$250,0),1),"")</f>
        <v/>
      </c>
    </row>
    <row r="43" spans="1:25">
      <c r="A43" s="43"/>
      <c r="B43" s="54"/>
      <c r="C43" s="54"/>
      <c r="D43" s="54"/>
      <c r="E43" s="54"/>
      <c r="F43" s="57"/>
      <c r="J43" s="28"/>
      <c r="M43" s="31" t="str">
        <f>IFERROR(INDEX('[1]Link Out Forecast'!$F$6:$F$250,MATCH($J43,'[1]Link Out Forecast'!$C$6:$C$250,0),1),"")</f>
        <v/>
      </c>
      <c r="N43" s="31" t="str">
        <f>IFERROR(INDEX('[1]Link Out Forecast'!$G$6:$G$250,MATCH($J43,'[1]Link Out Forecast'!$C$6:$C$250,0),1),"")</f>
        <v/>
      </c>
      <c r="O43" s="31" t="str">
        <f>IFERROR(INDEX('[1]Link Out Forecast'!$H$6:$H$250,MATCH($J43,'[1]Link Out Forecast'!$C$6:$C$250,0),1),"")</f>
        <v/>
      </c>
      <c r="P43" s="31" t="str">
        <f>IFERROR(INDEX('[1]Link Out Forecast'!$I$6:$I$250,MATCH($J43,'[1]Link Out Forecast'!$C$6:$C$250,0),1),"")</f>
        <v/>
      </c>
      <c r="Q43" s="31" t="str">
        <f>IFERROR(INDEX('[1]Link Out Forecast'!$J$6:$J$250,MATCH($J43,'[1]Link Out Forecast'!$C$6:$C$250,0),1),"")</f>
        <v/>
      </c>
      <c r="R43" s="31" t="str">
        <f>IFERROR(INDEX('[1]Link Out Forecast'!$K$6:$K$250,MATCH($J43,'[1]Link Out Forecast'!$C$6:$C$250,0),1),"")</f>
        <v/>
      </c>
      <c r="S43" s="31" t="str">
        <f>IFERROR(INDEX('[1]Link Out Forecast'!$L$6:$L$250,MATCH($J43,'[1]Link Out Forecast'!$C$6:$C$250,0),1),"")</f>
        <v/>
      </c>
      <c r="T43" s="31" t="str">
        <f>IFERROR(INDEX('[1]Link Out Forecast'!$M$6:$M$250,MATCH($J43,'[1]Link Out Forecast'!$C$6:$C$250,0),1),"")</f>
        <v/>
      </c>
      <c r="U43" s="31" t="str">
        <f>IFERROR(INDEX('[1]Link Out Forecast'!$N$6:$N$250,MATCH($J43,'[1]Link Out Forecast'!$C$6:$C$250,0),1),"")</f>
        <v/>
      </c>
      <c r="V43" s="31" t="str">
        <f>IFERROR(INDEX('[1]Link Out Forecast'!$O$6:$O$250,MATCH($J43,'[1]Link Out Forecast'!$C$6:$C$250,0),1),"")</f>
        <v/>
      </c>
      <c r="W43" s="31" t="str">
        <f>IFERROR(INDEX('[1]Link Out Forecast'!$P$6:$P$250,MATCH($J43,'[1]Link Out Forecast'!$C$6:$C$250,0),1),"")</f>
        <v/>
      </c>
      <c r="X43" s="31" t="str">
        <f>IFERROR(INDEX('[1]Link Out Forecast'!$Q$6:$Q$250,MATCH($J43,'[1]Link Out Forecast'!$C$6:$C$250,0),1),"")</f>
        <v/>
      </c>
      <c r="Y43" s="31" t="str">
        <f>IFERROR(INDEX('[1]Link Out Forecast'!$R$6:$R$250,MATCH($J43,'[1]Link Out Forecast'!$C$6:$C$250,0),1),"")</f>
        <v/>
      </c>
    </row>
    <row r="44" spans="1:25">
      <c r="A44" s="43"/>
      <c r="B44" s="54"/>
      <c r="C44" s="54"/>
      <c r="D44" s="54"/>
      <c r="E44" s="54"/>
      <c r="F44" s="57"/>
      <c r="J44" s="28"/>
      <c r="M44" s="31" t="str">
        <f>IFERROR(INDEX('[1]Link Out Forecast'!$F$6:$F$250,MATCH($J44,'[1]Link Out Forecast'!$C$6:$C$250,0),1),"")</f>
        <v/>
      </c>
      <c r="N44" s="31" t="str">
        <f>IFERROR(INDEX('[1]Link Out Forecast'!$G$6:$G$250,MATCH($J44,'[1]Link Out Forecast'!$C$6:$C$250,0),1),"")</f>
        <v/>
      </c>
      <c r="O44" s="31" t="str">
        <f>IFERROR(INDEX('[1]Link Out Forecast'!$H$6:$H$250,MATCH($J44,'[1]Link Out Forecast'!$C$6:$C$250,0),1),"")</f>
        <v/>
      </c>
      <c r="P44" s="31" t="str">
        <f>IFERROR(INDEX('[1]Link Out Forecast'!$I$6:$I$250,MATCH($J44,'[1]Link Out Forecast'!$C$6:$C$250,0),1),"")</f>
        <v/>
      </c>
      <c r="Q44" s="31" t="str">
        <f>IFERROR(INDEX('[1]Link Out Forecast'!$J$6:$J$250,MATCH($J44,'[1]Link Out Forecast'!$C$6:$C$250,0),1),"")</f>
        <v/>
      </c>
      <c r="R44" s="31" t="str">
        <f>IFERROR(INDEX('[1]Link Out Forecast'!$K$6:$K$250,MATCH($J44,'[1]Link Out Forecast'!$C$6:$C$250,0),1),"")</f>
        <v/>
      </c>
      <c r="S44" s="31" t="str">
        <f>IFERROR(INDEX('[1]Link Out Forecast'!$L$6:$L$250,MATCH($J44,'[1]Link Out Forecast'!$C$6:$C$250,0),1),"")</f>
        <v/>
      </c>
      <c r="T44" s="31" t="str">
        <f>IFERROR(INDEX('[1]Link Out Forecast'!$M$6:$M$250,MATCH($J44,'[1]Link Out Forecast'!$C$6:$C$250,0),1),"")</f>
        <v/>
      </c>
      <c r="U44" s="31" t="str">
        <f>IFERROR(INDEX('[1]Link Out Forecast'!$N$6:$N$250,MATCH($J44,'[1]Link Out Forecast'!$C$6:$C$250,0),1),"")</f>
        <v/>
      </c>
      <c r="V44" s="31" t="str">
        <f>IFERROR(INDEX('[1]Link Out Forecast'!$O$6:$O$250,MATCH($J44,'[1]Link Out Forecast'!$C$6:$C$250,0),1),"")</f>
        <v/>
      </c>
      <c r="W44" s="31" t="str">
        <f>IFERROR(INDEX('[1]Link Out Forecast'!$P$6:$P$250,MATCH($J44,'[1]Link Out Forecast'!$C$6:$C$250,0),1),"")</f>
        <v/>
      </c>
      <c r="X44" s="31" t="str">
        <f>IFERROR(INDEX('[1]Link Out Forecast'!$Q$6:$Q$250,MATCH($J44,'[1]Link Out Forecast'!$C$6:$C$250,0),1),"")</f>
        <v/>
      </c>
      <c r="Y44" s="31" t="str">
        <f>IFERROR(INDEX('[1]Link Out Forecast'!$R$6:$R$250,MATCH($J44,'[1]Link Out Forecast'!$C$6:$C$250,0),1),"")</f>
        <v/>
      </c>
    </row>
    <row r="45" spans="1:25">
      <c r="A45" s="43"/>
      <c r="B45" s="54"/>
      <c r="C45" s="54"/>
      <c r="D45" s="54"/>
      <c r="E45" s="54"/>
      <c r="F45" s="5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>
      <c r="A46" s="43"/>
      <c r="B46" s="54"/>
      <c r="C46" s="54"/>
      <c r="D46" s="54"/>
      <c r="E46" s="54"/>
      <c r="F46" s="5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1:25"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1:25" ht="15" thickBot="1">
      <c r="K50" s="2" t="s">
        <v>26</v>
      </c>
      <c r="M50" s="34">
        <f t="shared" ref="M50:Y50" si="3">SUM(M39:M49)</f>
        <v>2258</v>
      </c>
      <c r="N50" s="34">
        <f t="shared" si="3"/>
        <v>1780</v>
      </c>
      <c r="O50" s="34">
        <f t="shared" si="3"/>
        <v>2000</v>
      </c>
      <c r="P50" s="34">
        <f t="shared" si="3"/>
        <v>1859</v>
      </c>
      <c r="Q50" s="34">
        <f t="shared" si="3"/>
        <v>1780</v>
      </c>
      <c r="R50" s="34">
        <f t="shared" si="3"/>
        <v>1700</v>
      </c>
      <c r="S50" s="34">
        <f t="shared" si="3"/>
        <v>1780</v>
      </c>
      <c r="T50" s="34">
        <f t="shared" si="3"/>
        <v>1929</v>
      </c>
      <c r="U50" s="34">
        <f t="shared" si="3"/>
        <v>1780</v>
      </c>
      <c r="V50" s="34">
        <f t="shared" si="3"/>
        <v>1780</v>
      </c>
      <c r="W50" s="34">
        <f t="shared" si="3"/>
        <v>2900</v>
      </c>
      <c r="X50" s="34">
        <f t="shared" si="3"/>
        <v>1856</v>
      </c>
      <c r="Y50" s="34">
        <f t="shared" si="3"/>
        <v>23402</v>
      </c>
    </row>
    <row r="51" spans="11:25" ht="15" thickTop="1"/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P31</v>
      </c>
      <c r="B3" s="2" t="str">
        <f>'Link In'!A22</f>
        <v>Rents</v>
      </c>
      <c r="C3" s="2" t="str">
        <f>'Link In'!A26</f>
        <v>Schedule D-2.3</v>
      </c>
      <c r="D3" s="61">
        <f>ROUND(Exhibit!C15,0)</f>
        <v>22122</v>
      </c>
      <c r="E3" s="61">
        <f>ROUND(Exhibit!E22,0)</f>
        <v>1280</v>
      </c>
      <c r="F3" s="61">
        <f>ROUND(Exhibit!E25,0)</f>
        <v>23402</v>
      </c>
    </row>
    <row r="4" spans="1:6" ht="15" thickTop="1">
      <c r="A4" s="8"/>
      <c r="D4" s="36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54110000</v>
      </c>
      <c r="B8" s="17" t="str">
        <f>'Summary by Account'!B14</f>
        <v>Rents-Real Prop</v>
      </c>
      <c r="C8" s="8"/>
      <c r="D8" s="62">
        <f>ROUND('Summary by Account'!E14,0)</f>
        <v>0</v>
      </c>
    </row>
    <row r="9" spans="1:6">
      <c r="A9" s="16">
        <f>'Summary by Account'!A15</f>
        <v>54110014</v>
      </c>
      <c r="B9" s="17" t="str">
        <f>'Summary by Account'!B15</f>
        <v>Rents-Real Prop TD</v>
      </c>
      <c r="C9" s="8"/>
      <c r="D9" s="18">
        <f>'Summary by Account'!E15</f>
        <v>10837</v>
      </c>
    </row>
    <row r="10" spans="1:6">
      <c r="A10" s="16">
        <f>'Summary by Account'!A16</f>
        <v>54110016</v>
      </c>
      <c r="B10" s="17" t="str">
        <f>'Summary by Account'!B16</f>
        <v>Rents-Real Prop AG</v>
      </c>
      <c r="C10" s="8"/>
      <c r="D10" s="18">
        <f>'Summary by Account'!E16</f>
        <v>2274</v>
      </c>
    </row>
    <row r="11" spans="1:6">
      <c r="A11" s="16">
        <f>'Summary by Account'!A17</f>
        <v>54140000</v>
      </c>
      <c r="B11" s="17" t="str">
        <f>'Summary by Account'!B17</f>
        <v>Rents-Equip</v>
      </c>
      <c r="C11" s="8"/>
      <c r="D11" s="18">
        <f>'Summary by Account'!E17</f>
        <v>0</v>
      </c>
    </row>
    <row r="12" spans="1:6">
      <c r="A12" s="16">
        <f>'Summary by Account'!A18</f>
        <v>54140011</v>
      </c>
      <c r="B12" s="17" t="str">
        <f>'Summary by Account'!B18</f>
        <v>Rents-Equip SS</v>
      </c>
      <c r="C12" s="8"/>
      <c r="D12" s="18">
        <f>'Summary by Account'!E18</f>
        <v>857</v>
      </c>
    </row>
    <row r="13" spans="1:6">
      <c r="A13" s="16">
        <f>'Summary by Account'!A19</f>
        <v>54140013</v>
      </c>
      <c r="B13" s="17" t="str">
        <f>'Summary by Account'!B19</f>
        <v>Rents-Equip WT</v>
      </c>
      <c r="C13" s="8"/>
      <c r="D13" s="18">
        <f>'Summary by Account'!E19</f>
        <v>8702</v>
      </c>
    </row>
    <row r="14" spans="1:6">
      <c r="A14" s="16">
        <f>'Summary by Account'!A20</f>
        <v>54140016</v>
      </c>
      <c r="B14" s="17" t="str">
        <f>'Summary by Account'!B20</f>
        <v>Rents-Equip AG</v>
      </c>
      <c r="C14" s="8"/>
      <c r="D14" s="18">
        <f>'Summary by Account'!E20</f>
        <v>732</v>
      </c>
    </row>
    <row r="15" spans="1:6" ht="15" thickBot="1">
      <c r="A15" s="8"/>
      <c r="B15" s="19"/>
      <c r="C15" s="8"/>
      <c r="D15" s="48">
        <f>SUM(D8:D14)</f>
        <v>23402</v>
      </c>
    </row>
    <row r="16" spans="1:6" ht="15" thickTop="1">
      <c r="A16" s="8"/>
      <c r="B16" s="8"/>
      <c r="C16" s="8"/>
      <c r="D16" s="8"/>
    </row>
    <row r="17" spans="1:4">
      <c r="A17" s="15" t="s">
        <v>12</v>
      </c>
      <c r="B17" s="8"/>
      <c r="C17" s="8"/>
      <c r="D17" s="8"/>
    </row>
    <row r="19" spans="1:4">
      <c r="A19" s="2" t="str">
        <f>'Link In'!A25</f>
        <v>W/P - 3-11</v>
      </c>
    </row>
    <row r="20" spans="1:4">
      <c r="A20" s="2" t="str">
        <f ca="1">Exhibit!F2</f>
        <v>O&amp;M\[KAWC 2018 Rate Case - Rents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30.109375" style="2" customWidth="1"/>
    <col min="7" max="16384" width="9.33203125" style="2"/>
  </cols>
  <sheetData>
    <row r="1" spans="1:6">
      <c r="A1" s="1" t="s">
        <v>10</v>
      </c>
      <c r="B1" s="1"/>
      <c r="C1" s="1"/>
      <c r="D1" s="1"/>
      <c r="F1" s="4" t="str">
        <f>'Link In'!A25</f>
        <v>W/P - 3-11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Rents Exhibit.xlsx]Exhibit</v>
      </c>
    </row>
    <row r="4" spans="1:6">
      <c r="A4" s="66" t="str">
        <f>'Link In'!A1</f>
        <v>Kentucky American Water Company</v>
      </c>
      <c r="B4" s="66"/>
      <c r="C4" s="66"/>
      <c r="D4" s="66"/>
      <c r="E4" s="66"/>
      <c r="F4" s="66"/>
    </row>
    <row r="5" spans="1:6">
      <c r="A5" s="66" t="str">
        <f>'Link In'!A3</f>
        <v>Case No. 2018-00358</v>
      </c>
      <c r="B5" s="66"/>
      <c r="C5" s="66"/>
      <c r="D5" s="66"/>
      <c r="E5" s="66"/>
      <c r="F5" s="66"/>
    </row>
    <row r="6" spans="1:6">
      <c r="A6" s="66" t="str">
        <f>'Link In'!A23</f>
        <v>Base Year Adjustment Rents</v>
      </c>
      <c r="B6" s="66"/>
      <c r="C6" s="66"/>
      <c r="D6" s="66"/>
      <c r="E6" s="66"/>
      <c r="F6" s="66"/>
    </row>
    <row r="7" spans="1:6">
      <c r="A7" s="67" t="str">
        <f>'Link In'!A6</f>
        <v>For the 12 Months Ending June 30, 2020</v>
      </c>
      <c r="B7" s="67"/>
      <c r="C7" s="67"/>
      <c r="D7" s="67"/>
      <c r="E7" s="67"/>
      <c r="F7" s="67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9">
        <f>ROUND('Link In'!Y28,0)</f>
        <v>22122</v>
      </c>
      <c r="D15" s="50">
        <v>0</v>
      </c>
      <c r="E15" s="50">
        <f>C15</f>
        <v>22122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9" t="s">
        <v>36</v>
      </c>
      <c r="C19" s="35"/>
      <c r="D19" s="41">
        <f>ROUND('Summary by Account'!D22,0)</f>
        <v>1280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60">
        <f>SUM(D19:D21)</f>
        <v>1280</v>
      </c>
      <c r="E22" s="60">
        <f>D22</f>
        <v>1280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51">
        <f>E15+E22</f>
        <v>23402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/>
  </sheetViews>
  <sheetFormatPr defaultColWidth="9.33203125" defaultRowHeight="14.4"/>
  <cols>
    <col min="1" max="1" width="18.5546875" style="2" customWidth="1"/>
    <col min="2" max="2" width="23" style="2" customWidth="1"/>
    <col min="3" max="5" width="14.6640625" style="2" customWidth="1"/>
    <col min="6" max="6" width="9.33203125" style="2"/>
    <col min="7" max="7" width="10.109375" style="2" bestFit="1" customWidth="1"/>
    <col min="8" max="16384" width="9.33203125" style="2"/>
  </cols>
  <sheetData>
    <row r="1" spans="1:7">
      <c r="A1" s="1" t="s">
        <v>10</v>
      </c>
      <c r="B1" s="1"/>
      <c r="C1" s="1"/>
      <c r="D1" s="1"/>
      <c r="E1" s="4" t="str">
        <f>'Link In'!A25</f>
        <v>W/P - 3-11</v>
      </c>
    </row>
    <row r="2" spans="1:7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Rents Exhibit.xlsx]Summary by Account</v>
      </c>
    </row>
    <row r="4" spans="1:7">
      <c r="A4" s="66" t="str">
        <f>'Link In'!A1</f>
        <v>Kentucky American Water Company</v>
      </c>
      <c r="B4" s="66"/>
      <c r="C4" s="66"/>
      <c r="D4" s="66"/>
      <c r="E4" s="66"/>
    </row>
    <row r="5" spans="1:7">
      <c r="A5" s="66" t="str">
        <f>'Link In'!A3</f>
        <v>Case No. 2018-00358</v>
      </c>
      <c r="B5" s="66"/>
      <c r="C5" s="66"/>
      <c r="D5" s="66"/>
      <c r="E5" s="66"/>
    </row>
    <row r="6" spans="1:7">
      <c r="A6" s="66" t="str">
        <f>'Link In'!A23</f>
        <v>Base Year Adjustment Rents</v>
      </c>
      <c r="B6" s="66"/>
      <c r="C6" s="66"/>
      <c r="D6" s="66"/>
      <c r="E6" s="66"/>
    </row>
    <row r="7" spans="1:7">
      <c r="A7" s="67" t="str">
        <f>'Link In'!A6</f>
        <v>For the 12 Months Ending June 30, 2020</v>
      </c>
      <c r="B7" s="67"/>
      <c r="C7" s="67"/>
      <c r="D7" s="67"/>
      <c r="E7" s="67"/>
    </row>
    <row r="9" spans="1:7">
      <c r="A9" s="6" t="str">
        <f>'Link In'!A20</f>
        <v>Witness Responsible:   James Pellock</v>
      </c>
    </row>
    <row r="10" spans="1:7">
      <c r="A10" s="6" t="str">
        <f>'Link In'!A15</f>
        <v>Type of Filing: __X__ Original  _____ Updated  _____ Revised</v>
      </c>
    </row>
    <row r="11" spans="1:7">
      <c r="A11" s="6"/>
    </row>
    <row r="12" spans="1:7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7">
      <c r="A14" s="2">
        <f>'Link In'!J12</f>
        <v>54110000</v>
      </c>
      <c r="B14" s="12" t="str">
        <f>'Link In'!K12</f>
        <v>Rents-Real Prop</v>
      </c>
      <c r="C14" s="36">
        <f>'Link In'!Y12</f>
        <v>5057</v>
      </c>
      <c r="D14" s="36">
        <f t="shared" ref="D14" si="0">E14-C14</f>
        <v>-5057</v>
      </c>
      <c r="E14" s="36">
        <f>ROUND(SUM(VLOOKUP(A14,'Link In'!J:Z,17,FALSE)*$E$22),0)</f>
        <v>0</v>
      </c>
      <c r="G14" s="31"/>
    </row>
    <row r="15" spans="1:7">
      <c r="A15" s="2">
        <f>'Link In'!J14</f>
        <v>54110014</v>
      </c>
      <c r="B15" s="12" t="str">
        <f>'Link In'!K14</f>
        <v>Rents-Real Prop TD</v>
      </c>
      <c r="C15" s="37">
        <f>'Link In'!Y14</f>
        <v>7148</v>
      </c>
      <c r="D15" s="37">
        <f t="shared" ref="D15:D20" si="1">E15-C15</f>
        <v>3689</v>
      </c>
      <c r="E15" s="37">
        <f>ROUND(SUM(VLOOKUP(A15,'Link In'!J:Z,17,FALSE)*$E$22),0)</f>
        <v>10837</v>
      </c>
      <c r="G15" s="31"/>
    </row>
    <row r="16" spans="1:7">
      <c r="A16" s="2">
        <f>'Link In'!J15</f>
        <v>54110016</v>
      </c>
      <c r="B16" s="12" t="str">
        <f>'Link In'!K15</f>
        <v>Rents-Real Prop AG</v>
      </c>
      <c r="C16" s="37">
        <f>'Link In'!Y15</f>
        <v>1500</v>
      </c>
      <c r="D16" s="37">
        <f t="shared" si="1"/>
        <v>774</v>
      </c>
      <c r="E16" s="37">
        <f>ROUND(SUM(VLOOKUP(A16,'Link In'!J:Z,17,FALSE)*$E$22),0)</f>
        <v>2274</v>
      </c>
      <c r="G16" s="31"/>
    </row>
    <row r="17" spans="1:7">
      <c r="A17" s="2">
        <f>'Link In'!J16</f>
        <v>54140000</v>
      </c>
      <c r="B17" s="12" t="str">
        <f>'Link In'!K16</f>
        <v>Rents-Equip</v>
      </c>
      <c r="C17" s="37">
        <f>'Link In'!Y16</f>
        <v>1629</v>
      </c>
      <c r="D17" s="37">
        <f t="shared" si="1"/>
        <v>-1629</v>
      </c>
      <c r="E17" s="37">
        <f>ROUND(SUM(VLOOKUP(A17,'Link In'!J:Z,17,FALSE)*$E$22),0)</f>
        <v>0</v>
      </c>
      <c r="G17" s="31"/>
    </row>
    <row r="18" spans="1:7">
      <c r="A18" s="2">
        <f>'Link In'!J17</f>
        <v>54140011</v>
      </c>
      <c r="B18" s="12" t="str">
        <f>'Link In'!K17</f>
        <v>Rents-Equip SS</v>
      </c>
      <c r="C18" s="37">
        <f>'Link In'!Y17</f>
        <v>565</v>
      </c>
      <c r="D18" s="37">
        <f t="shared" si="1"/>
        <v>292</v>
      </c>
      <c r="E18" s="37">
        <f>ROUND(SUM(VLOOKUP(A18,'Link In'!J:Z,17,FALSE)*$E$22),0)</f>
        <v>857</v>
      </c>
      <c r="G18" s="31"/>
    </row>
    <row r="19" spans="1:7">
      <c r="A19" s="2">
        <f>'Link In'!J18</f>
        <v>54140013</v>
      </c>
      <c r="B19" s="12" t="str">
        <f>'Link In'!K18</f>
        <v>Rents-Equip WT</v>
      </c>
      <c r="C19" s="37">
        <f>'Link In'!Y18</f>
        <v>5740</v>
      </c>
      <c r="D19" s="37">
        <f t="shared" si="1"/>
        <v>2962</v>
      </c>
      <c r="E19" s="37">
        <f>ROUND(SUM(VLOOKUP(A19,'Link In'!J:Z,17,FALSE)*$E$22),0)</f>
        <v>8702</v>
      </c>
      <c r="G19" s="31"/>
    </row>
    <row r="20" spans="1:7">
      <c r="A20" s="2">
        <f>'Link In'!J20</f>
        <v>54140016</v>
      </c>
      <c r="B20" s="12" t="str">
        <f>'Link In'!K20</f>
        <v>Rents-Equip AG</v>
      </c>
      <c r="C20" s="37">
        <f>'Link In'!Y20</f>
        <v>483</v>
      </c>
      <c r="D20" s="37">
        <f t="shared" si="1"/>
        <v>249</v>
      </c>
      <c r="E20" s="37">
        <f>ROUND(SUM(VLOOKUP(A20,'Link In'!J:Z,17,FALSE)*$E$22),0)</f>
        <v>732</v>
      </c>
      <c r="G20" s="31"/>
    </row>
    <row r="21" spans="1:7">
      <c r="B21" s="12"/>
      <c r="C21" s="37"/>
      <c r="D21" s="37"/>
      <c r="E21" s="37"/>
    </row>
    <row r="22" spans="1:7" ht="15" thickBot="1">
      <c r="C22" s="38">
        <f>SUM(C14:C21)</f>
        <v>22122</v>
      </c>
      <c r="D22" s="38">
        <f>SUM(D14:D21)</f>
        <v>1280</v>
      </c>
      <c r="E22" s="38">
        <f>'Base &amp; Forecast Detail'!O30</f>
        <v>23402</v>
      </c>
      <c r="G22" s="65"/>
    </row>
    <row r="23" spans="1:7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="80" zoomScaleNormal="80" workbookViewId="0"/>
  </sheetViews>
  <sheetFormatPr defaultColWidth="9.33203125" defaultRowHeight="14.4"/>
  <cols>
    <col min="1" max="1" width="12" style="2" customWidth="1"/>
    <col min="2" max="2" width="23.44140625" style="2" customWidth="1"/>
    <col min="3" max="14" width="10.6640625" style="2" customWidth="1"/>
    <col min="15" max="15" width="14.88671875" style="2" customWidth="1"/>
    <col min="16" max="16384" width="9.33203125" style="2"/>
  </cols>
  <sheetData>
    <row r="1" spans="1:15">
      <c r="A1" s="1" t="s">
        <v>10</v>
      </c>
      <c r="B1" s="1"/>
      <c r="C1" s="1"/>
      <c r="D1" s="1"/>
      <c r="O1" s="4" t="str">
        <f>'Link In'!A25</f>
        <v>W/P - 3-11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Rents Exhibit.xlsx]Base &amp; Forecast Detail</v>
      </c>
    </row>
    <row r="3" spans="1:15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>
      <c r="A4" s="66" t="str">
        <f>'Link In'!A3</f>
        <v>Case No. 2018-00358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>
      <c r="A5" s="66" t="str">
        <f>'Link In'!A7</f>
        <v>Base Year for the 12 Months Ended February 28, 2019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>
      <c r="A6" s="66" t="str">
        <f>'Link In'!A9</f>
        <v>Forecast Year for the 12 Months Ended June 30, 2020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>
      <c r="A7" s="66" t="str">
        <f>'Link In'!A22</f>
        <v>Rents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68" t="str">
        <f>'Link In'!A7</f>
        <v>Base Year for the 12 Months Ended February 28, 2019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>
      <c r="A12" s="59" t="s">
        <v>14</v>
      </c>
      <c r="B12" s="59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59" t="s">
        <v>7</v>
      </c>
    </row>
    <row r="13" spans="1:15">
      <c r="A13" s="43"/>
      <c r="B13" s="43"/>
      <c r="C13" s="43"/>
    </row>
    <row r="14" spans="1:15">
      <c r="A14" s="2">
        <f>'Link In'!J12</f>
        <v>54110000</v>
      </c>
      <c r="B14" s="12" t="str">
        <f>'Link In'!K12</f>
        <v>Rents-Real Prop</v>
      </c>
      <c r="C14" s="45">
        <f>'Link In'!M12</f>
        <v>0</v>
      </c>
      <c r="D14" s="45">
        <f>'Link In'!N12</f>
        <v>0</v>
      </c>
      <c r="E14" s="45">
        <f>'Link In'!O12</f>
        <v>0</v>
      </c>
      <c r="F14" s="45">
        <f>'Link In'!P12</f>
        <v>0</v>
      </c>
      <c r="G14" s="45">
        <f>'Link In'!Q12</f>
        <v>0</v>
      </c>
      <c r="H14" s="45">
        <f>'Link In'!R12</f>
        <v>0</v>
      </c>
      <c r="I14" s="45">
        <f>'Link In'!S12</f>
        <v>1256</v>
      </c>
      <c r="J14" s="45">
        <f>'Link In'!T12</f>
        <v>467</v>
      </c>
      <c r="K14" s="45">
        <f>'Link In'!U12</f>
        <v>467</v>
      </c>
      <c r="L14" s="45">
        <f>'Link In'!V12</f>
        <v>467</v>
      </c>
      <c r="M14" s="45">
        <f>'Link In'!W12</f>
        <v>1200</v>
      </c>
      <c r="N14" s="45">
        <f>'Link In'!X12</f>
        <v>1200</v>
      </c>
      <c r="O14" s="36">
        <f t="shared" ref="O14" si="0">SUM(C14:N14)</f>
        <v>5057</v>
      </c>
    </row>
    <row r="15" spans="1:15">
      <c r="A15" s="2">
        <f>'Link In'!J14</f>
        <v>54110014</v>
      </c>
      <c r="B15" s="12" t="str">
        <f>'Link In'!K14</f>
        <v>Rents-Real Prop TD</v>
      </c>
      <c r="C15" s="41">
        <f>'Link In'!M14</f>
        <v>500</v>
      </c>
      <c r="D15" s="41">
        <f>'Link In'!N14</f>
        <v>4407</v>
      </c>
      <c r="E15" s="41">
        <f>'Link In'!O14</f>
        <v>511</v>
      </c>
      <c r="F15" s="41">
        <f>'Link In'!P14</f>
        <v>231</v>
      </c>
      <c r="G15" s="41">
        <f>'Link In'!Q14</f>
        <v>500</v>
      </c>
      <c r="H15" s="41">
        <f>'Link In'!R14</f>
        <v>999</v>
      </c>
      <c r="I15" s="41">
        <f>'Link In'!S14</f>
        <v>0</v>
      </c>
      <c r="J15" s="41">
        <f>'Link In'!T14</f>
        <v>0</v>
      </c>
      <c r="K15" s="41">
        <f>'Link In'!U14</f>
        <v>0</v>
      </c>
      <c r="L15" s="41">
        <f>'Link In'!V14</f>
        <v>0</v>
      </c>
      <c r="M15" s="41">
        <f>'Link In'!W14</f>
        <v>0</v>
      </c>
      <c r="N15" s="41">
        <f>'Link In'!X14</f>
        <v>0</v>
      </c>
      <c r="O15" s="37">
        <f t="shared" ref="O15:O20" si="1">SUM(C15:N15)</f>
        <v>7148</v>
      </c>
    </row>
    <row r="16" spans="1:15">
      <c r="A16" s="2">
        <f>'Link In'!J15</f>
        <v>54110016</v>
      </c>
      <c r="B16" s="12" t="str">
        <f>'Link In'!K15</f>
        <v>Rents-Real Prop AG</v>
      </c>
      <c r="C16" s="41">
        <f>'Link In'!M15</f>
        <v>0</v>
      </c>
      <c r="D16" s="41">
        <f>'Link In'!N15</f>
        <v>0</v>
      </c>
      <c r="E16" s="41">
        <f>'Link In'!O15</f>
        <v>0</v>
      </c>
      <c r="F16" s="41">
        <f>'Link In'!P15</f>
        <v>0</v>
      </c>
      <c r="G16" s="41">
        <f>'Link In'!Q15</f>
        <v>1500</v>
      </c>
      <c r="H16" s="41">
        <f>'Link In'!R15</f>
        <v>0</v>
      </c>
      <c r="I16" s="41">
        <f>'Link In'!S15</f>
        <v>0</v>
      </c>
      <c r="J16" s="41">
        <f>'Link In'!T15</f>
        <v>0</v>
      </c>
      <c r="K16" s="41">
        <f>'Link In'!U15</f>
        <v>0</v>
      </c>
      <c r="L16" s="41">
        <f>'Link In'!V15</f>
        <v>0</v>
      </c>
      <c r="M16" s="41">
        <f>'Link In'!W15</f>
        <v>0</v>
      </c>
      <c r="N16" s="41">
        <f>'Link In'!X15</f>
        <v>0</v>
      </c>
      <c r="O16" s="37">
        <f t="shared" si="1"/>
        <v>1500</v>
      </c>
    </row>
    <row r="17" spans="1:15">
      <c r="A17" s="2">
        <f>'Link In'!J16</f>
        <v>54140000</v>
      </c>
      <c r="B17" s="12" t="str">
        <f>'Link In'!K16</f>
        <v>Rents-Equip</v>
      </c>
      <c r="C17" s="41">
        <f>'Link In'!M16</f>
        <v>0</v>
      </c>
      <c r="D17" s="41">
        <f>'Link In'!N16</f>
        <v>0</v>
      </c>
      <c r="E17" s="41">
        <f>'Link In'!O16</f>
        <v>0</v>
      </c>
      <c r="F17" s="41">
        <f>'Link In'!P16</f>
        <v>0</v>
      </c>
      <c r="G17" s="41">
        <f>'Link In'!Q16</f>
        <v>0</v>
      </c>
      <c r="H17" s="41">
        <f>'Link In'!R16</f>
        <v>0</v>
      </c>
      <c r="I17" s="41">
        <f>'Link In'!S16</f>
        <v>80</v>
      </c>
      <c r="J17" s="41">
        <f>'Link In'!T16</f>
        <v>80</v>
      </c>
      <c r="K17" s="41">
        <f>'Link In'!U16</f>
        <v>80</v>
      </c>
      <c r="L17" s="41">
        <f>'Link In'!V16</f>
        <v>80</v>
      </c>
      <c r="M17" s="41">
        <f>'Link In'!W16</f>
        <v>580</v>
      </c>
      <c r="N17" s="41">
        <f>'Link In'!X16</f>
        <v>729</v>
      </c>
      <c r="O17" s="37">
        <f t="shared" si="1"/>
        <v>1629</v>
      </c>
    </row>
    <row r="18" spans="1:15">
      <c r="A18" s="2">
        <f>'Link In'!J17</f>
        <v>54140011</v>
      </c>
      <c r="B18" s="12" t="str">
        <f>'Link In'!K17</f>
        <v>Rents-Equip SS</v>
      </c>
      <c r="C18" s="41">
        <f>'Link In'!M17</f>
        <v>0</v>
      </c>
      <c r="D18" s="41">
        <f>'Link In'!N17</f>
        <v>565</v>
      </c>
      <c r="E18" s="41">
        <f>'Link In'!O17</f>
        <v>0</v>
      </c>
      <c r="F18" s="41">
        <f>'Link In'!P17</f>
        <v>0</v>
      </c>
      <c r="G18" s="41">
        <f>'Link In'!Q17</f>
        <v>0</v>
      </c>
      <c r="H18" s="41">
        <f>'Link In'!R17</f>
        <v>0</v>
      </c>
      <c r="I18" s="41">
        <f>'Link In'!S17</f>
        <v>0</v>
      </c>
      <c r="J18" s="41">
        <f>'Link In'!T17</f>
        <v>0</v>
      </c>
      <c r="K18" s="41">
        <f>'Link In'!U17</f>
        <v>0</v>
      </c>
      <c r="L18" s="41">
        <f>'Link In'!V17</f>
        <v>0</v>
      </c>
      <c r="M18" s="41">
        <f>'Link In'!W17</f>
        <v>0</v>
      </c>
      <c r="N18" s="41">
        <f>'Link In'!X17</f>
        <v>0</v>
      </c>
      <c r="O18" s="37">
        <f t="shared" si="1"/>
        <v>565</v>
      </c>
    </row>
    <row r="19" spans="1:15">
      <c r="A19" s="2">
        <f>'Link In'!J18</f>
        <v>54140013</v>
      </c>
      <c r="B19" s="12" t="str">
        <f>'Link In'!K18</f>
        <v>Rents-Equip WT</v>
      </c>
      <c r="C19" s="41">
        <f>'Link In'!M18</f>
        <v>0</v>
      </c>
      <c r="D19" s="41">
        <f>'Link In'!N18</f>
        <v>5740</v>
      </c>
      <c r="E19" s="41">
        <f>'Link In'!O18</f>
        <v>0</v>
      </c>
      <c r="F19" s="41">
        <f>'Link In'!P18</f>
        <v>0</v>
      </c>
      <c r="G19" s="41">
        <f>'Link In'!Q18</f>
        <v>0</v>
      </c>
      <c r="H19" s="41">
        <f>'Link In'!R18</f>
        <v>0</v>
      </c>
      <c r="I19" s="41">
        <f>'Link In'!S18</f>
        <v>0</v>
      </c>
      <c r="J19" s="41">
        <f>'Link In'!T18</f>
        <v>0</v>
      </c>
      <c r="K19" s="41">
        <f>'Link In'!U18</f>
        <v>0</v>
      </c>
      <c r="L19" s="41">
        <f>'Link In'!V18</f>
        <v>0</v>
      </c>
      <c r="M19" s="41">
        <f>'Link In'!W18</f>
        <v>0</v>
      </c>
      <c r="N19" s="41">
        <f>'Link In'!X18</f>
        <v>0</v>
      </c>
      <c r="O19" s="37">
        <f t="shared" si="1"/>
        <v>5740</v>
      </c>
    </row>
    <row r="20" spans="1:15">
      <c r="A20" s="2">
        <f>'Link In'!J20</f>
        <v>54140016</v>
      </c>
      <c r="B20" s="12" t="str">
        <f>'Link In'!K20</f>
        <v>Rents-Equip AG</v>
      </c>
      <c r="C20" s="41">
        <f>'Link In'!M20</f>
        <v>80</v>
      </c>
      <c r="D20" s="41">
        <f>'Link In'!N20</f>
        <v>80</v>
      </c>
      <c r="E20" s="41">
        <f>'Link In'!O20</f>
        <v>80</v>
      </c>
      <c r="F20" s="41">
        <f>'Link In'!P20</f>
        <v>81</v>
      </c>
      <c r="G20" s="41">
        <f>'Link In'!Q20</f>
        <v>81</v>
      </c>
      <c r="H20" s="41">
        <f>'Link In'!R20</f>
        <v>81</v>
      </c>
      <c r="I20" s="41">
        <f>'Link In'!S20</f>
        <v>0</v>
      </c>
      <c r="J20" s="41">
        <f>'Link In'!T20</f>
        <v>0</v>
      </c>
      <c r="K20" s="41">
        <f>'Link In'!U20</f>
        <v>0</v>
      </c>
      <c r="L20" s="41">
        <f>'Link In'!V20</f>
        <v>0</v>
      </c>
      <c r="M20" s="41">
        <f>'Link In'!W20</f>
        <v>0</v>
      </c>
      <c r="N20" s="41">
        <f>'Link In'!X20</f>
        <v>0</v>
      </c>
      <c r="O20" s="37">
        <f t="shared" si="1"/>
        <v>483</v>
      </c>
    </row>
    <row r="21" spans="1:15">
      <c r="A21" s="43"/>
      <c r="B21" s="43"/>
      <c r="C21" s="4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>
      <c r="A22" s="43"/>
      <c r="B22" s="43"/>
      <c r="C22" s="44"/>
      <c r="O22" s="46">
        <f>SUM(O14:O21)</f>
        <v>22122</v>
      </c>
    </row>
    <row r="23" spans="1:15">
      <c r="A23" s="43"/>
      <c r="B23" s="43"/>
      <c r="C23" s="44"/>
    </row>
    <row r="24" spans="1:15">
      <c r="C24" s="68" t="str">
        <f>'Link In'!A9</f>
        <v>Forecast Year for the 12 Months Ended June 30, 2020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>
      <c r="A25" s="59" t="s">
        <v>14</v>
      </c>
      <c r="B25" s="59" t="s">
        <v>6</v>
      </c>
      <c r="C25" s="33">
        <f>+'Link In'!M37</f>
        <v>43647</v>
      </c>
      <c r="D25" s="33">
        <f>+'Link In'!N37</f>
        <v>43678</v>
      </c>
      <c r="E25" s="33">
        <f>+'Link In'!O37</f>
        <v>43709</v>
      </c>
      <c r="F25" s="33">
        <f>+'Link In'!P37</f>
        <v>43739</v>
      </c>
      <c r="G25" s="33">
        <f>+'Link In'!Q37</f>
        <v>43770</v>
      </c>
      <c r="H25" s="33">
        <f>+'Link In'!R37</f>
        <v>43800</v>
      </c>
      <c r="I25" s="33">
        <f>+'Link In'!S37</f>
        <v>43831</v>
      </c>
      <c r="J25" s="33">
        <f>+'Link In'!T37</f>
        <v>43862</v>
      </c>
      <c r="K25" s="33">
        <f>+'Link In'!U37</f>
        <v>43891</v>
      </c>
      <c r="L25" s="33">
        <f>+'Link In'!V37</f>
        <v>43922</v>
      </c>
      <c r="M25" s="33">
        <f>+'Link In'!W37</f>
        <v>43952</v>
      </c>
      <c r="N25" s="33">
        <f>+'Link In'!X37</f>
        <v>43983</v>
      </c>
      <c r="O25" s="59" t="s">
        <v>27</v>
      </c>
    </row>
    <row r="27" spans="1:15">
      <c r="A27" s="2">
        <f>'Link In'!J39</f>
        <v>54110000</v>
      </c>
      <c r="B27" s="2" t="str">
        <f>'Link In'!K39</f>
        <v>Rents-Real Prop</v>
      </c>
      <c r="C27" s="45">
        <f>'Link In'!M39</f>
        <v>1200</v>
      </c>
      <c r="D27" s="45">
        <f>'Link In'!N39</f>
        <v>1200</v>
      </c>
      <c r="E27" s="45">
        <f>'Link In'!O39</f>
        <v>1200</v>
      </c>
      <c r="F27" s="45">
        <f>'Link In'!P39</f>
        <v>1200</v>
      </c>
      <c r="G27" s="45">
        <f>'Link In'!Q39</f>
        <v>1200</v>
      </c>
      <c r="H27" s="45">
        <f>'Link In'!R39</f>
        <v>1200</v>
      </c>
      <c r="I27" s="45">
        <f>'Link In'!S39</f>
        <v>1780</v>
      </c>
      <c r="J27" s="45">
        <f>'Link In'!T39</f>
        <v>1929</v>
      </c>
      <c r="K27" s="45">
        <f>'Link In'!U39</f>
        <v>1780</v>
      </c>
      <c r="L27" s="45">
        <f>'Link In'!V39</f>
        <v>1780</v>
      </c>
      <c r="M27" s="45">
        <f>'Link In'!W39</f>
        <v>2900</v>
      </c>
      <c r="N27" s="45">
        <f>'Link In'!X39</f>
        <v>1856</v>
      </c>
      <c r="O27" s="45">
        <f>SUM(C27:N27)</f>
        <v>19225</v>
      </c>
    </row>
    <row r="28" spans="1:15">
      <c r="A28" s="2">
        <f>'Link In'!J40</f>
        <v>54140000</v>
      </c>
      <c r="B28" s="2" t="str">
        <f>'Link In'!K40</f>
        <v>Rents-Equip</v>
      </c>
      <c r="C28" s="39">
        <f>'Link In'!M40</f>
        <v>1058</v>
      </c>
      <c r="D28" s="39">
        <f>'Link In'!N40</f>
        <v>580</v>
      </c>
      <c r="E28" s="39">
        <f>'Link In'!O40</f>
        <v>800</v>
      </c>
      <c r="F28" s="39">
        <f>'Link In'!P40</f>
        <v>659</v>
      </c>
      <c r="G28" s="39">
        <f>'Link In'!Q40</f>
        <v>580</v>
      </c>
      <c r="H28" s="39">
        <f>'Link In'!R40</f>
        <v>500</v>
      </c>
      <c r="I28" s="39">
        <f>'Link In'!S40</f>
        <v>0</v>
      </c>
      <c r="J28" s="39">
        <f>'Link In'!T40</f>
        <v>0</v>
      </c>
      <c r="K28" s="39">
        <f>'Link In'!U40</f>
        <v>0</v>
      </c>
      <c r="L28" s="39">
        <f>'Link In'!V40</f>
        <v>0</v>
      </c>
      <c r="M28" s="39">
        <f>'Link In'!W40</f>
        <v>0</v>
      </c>
      <c r="N28" s="39">
        <f>'Link In'!X40</f>
        <v>0</v>
      </c>
      <c r="O28" s="39">
        <f>SUM(C28:N28)</f>
        <v>4177</v>
      </c>
    </row>
    <row r="30" spans="1:15">
      <c r="O30" s="46">
        <f>SUM(O27:O29)</f>
        <v>23402</v>
      </c>
    </row>
  </sheetData>
  <mergeCells count="7">
    <mergeCell ref="C24:O24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67" orientation="landscape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- 3-11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Rents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2" t="s">
        <v>32</v>
      </c>
    </row>
    <row r="8" spans="1:12">
      <c r="B8" s="52" t="s">
        <v>30</v>
      </c>
    </row>
    <row r="11" spans="1:12">
      <c r="A11" s="6" t="s">
        <v>31</v>
      </c>
      <c r="B11" s="2" t="s">
        <v>35</v>
      </c>
    </row>
    <row r="12" spans="1:12">
      <c r="B12" s="2" t="s">
        <v>33</v>
      </c>
    </row>
    <row r="13" spans="1:12">
      <c r="B13" s="2" t="s">
        <v>34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2018-12-06T14:58:57Z</cp:lastPrinted>
  <dcterms:created xsi:type="dcterms:W3CDTF">2012-08-27T14:54:09Z</dcterms:created>
  <dcterms:modified xsi:type="dcterms:W3CDTF">2018-12-06T15:52:33Z</dcterms:modified>
</cp:coreProperties>
</file>