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 iterate="1"/>
</workbook>
</file>

<file path=xl/calcChain.xml><?xml version="1.0" encoding="utf-8"?>
<calcChain xmlns="http://schemas.openxmlformats.org/spreadsheetml/2006/main">
  <c r="A21" i="1" l="1"/>
  <c r="Z19" i="1" l="1"/>
  <c r="Z18" i="1"/>
  <c r="Z17" i="1"/>
  <c r="Z16" i="1"/>
  <c r="Z15" i="1"/>
  <c r="Z14" i="1"/>
  <c r="Z13" i="1"/>
  <c r="Z12" i="1"/>
  <c r="Z21" i="1" l="1"/>
  <c r="A21" i="5" l="1"/>
  <c r="A20" i="5"/>
  <c r="A19" i="5"/>
  <c r="A18" i="5"/>
  <c r="A30" i="6"/>
  <c r="A29" i="6"/>
  <c r="A21" i="6"/>
  <c r="A20" i="6"/>
  <c r="A19" i="6"/>
  <c r="A12" i="2" l="1"/>
  <c r="A13" i="2"/>
  <c r="A14" i="2"/>
  <c r="A15" i="2"/>
  <c r="Y38" i="1"/>
  <c r="X38" i="1"/>
  <c r="N29" i="6" s="1"/>
  <c r="W38" i="1"/>
  <c r="M29" i="6" s="1"/>
  <c r="V38" i="1"/>
  <c r="L29" i="6" s="1"/>
  <c r="U38" i="1"/>
  <c r="K29" i="6" s="1"/>
  <c r="T38" i="1"/>
  <c r="J29" i="6" s="1"/>
  <c r="S38" i="1"/>
  <c r="I29" i="6" s="1"/>
  <c r="R38" i="1"/>
  <c r="H29" i="6" s="1"/>
  <c r="Q38" i="1"/>
  <c r="G29" i="6" s="1"/>
  <c r="P38" i="1"/>
  <c r="F29" i="6" s="1"/>
  <c r="O38" i="1"/>
  <c r="E29" i="6" s="1"/>
  <c r="N38" i="1"/>
  <c r="D29" i="6" s="1"/>
  <c r="M38" i="1"/>
  <c r="C29" i="6" s="1"/>
  <c r="L38" i="1"/>
  <c r="K38" i="1"/>
  <c r="B29" i="6" s="1"/>
  <c r="I38" i="1"/>
  <c r="H38" i="1"/>
  <c r="X17" i="1"/>
  <c r="N19" i="6" s="1"/>
  <c r="W17" i="1"/>
  <c r="M19" i="6" s="1"/>
  <c r="V17" i="1"/>
  <c r="L19" i="6" s="1"/>
  <c r="U17" i="1"/>
  <c r="K19" i="6" s="1"/>
  <c r="T17" i="1"/>
  <c r="J19" i="6" s="1"/>
  <c r="S17" i="1"/>
  <c r="I19" i="6" s="1"/>
  <c r="R17" i="1"/>
  <c r="H19" i="6" s="1"/>
  <c r="Q17" i="1"/>
  <c r="G19" i="6" s="1"/>
  <c r="P17" i="1"/>
  <c r="F19" i="6" s="1"/>
  <c r="O17" i="1"/>
  <c r="E19" i="6" s="1"/>
  <c r="N17" i="1"/>
  <c r="D19" i="6" s="1"/>
  <c r="M17" i="1"/>
  <c r="C19" i="6" s="1"/>
  <c r="L17" i="1"/>
  <c r="K17" i="1"/>
  <c r="I17" i="1"/>
  <c r="H17" i="1"/>
  <c r="O29" i="6" l="1"/>
  <c r="O19" i="6"/>
  <c r="B19" i="5"/>
  <c r="B13" i="2" s="1"/>
  <c r="B19" i="6"/>
  <c r="Y17" i="1"/>
  <c r="C19" i="5" s="1"/>
  <c r="A17" i="5" l="1"/>
  <c r="A16" i="5"/>
  <c r="A15" i="5"/>
  <c r="A10" i="2" l="1"/>
  <c r="A11" i="2"/>
  <c r="Y40" i="1"/>
  <c r="X40" i="1"/>
  <c r="N30" i="6" s="1"/>
  <c r="W40" i="1"/>
  <c r="M30" i="6" s="1"/>
  <c r="V40" i="1"/>
  <c r="L30" i="6" s="1"/>
  <c r="U40" i="1"/>
  <c r="K30" i="6" s="1"/>
  <c r="T40" i="1"/>
  <c r="J30" i="6" s="1"/>
  <c r="S40" i="1"/>
  <c r="I30" i="6" s="1"/>
  <c r="R40" i="1"/>
  <c r="H30" i="6" s="1"/>
  <c r="Q40" i="1"/>
  <c r="G30" i="6" s="1"/>
  <c r="P40" i="1"/>
  <c r="F30" i="6" s="1"/>
  <c r="O40" i="1"/>
  <c r="E30" i="6" s="1"/>
  <c r="N40" i="1"/>
  <c r="D30" i="6" s="1"/>
  <c r="M40" i="1"/>
  <c r="C30" i="6" s="1"/>
  <c r="L40" i="1"/>
  <c r="K40" i="1"/>
  <c r="B30" i="6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40" i="1"/>
  <c r="H40" i="1"/>
  <c r="I39" i="1"/>
  <c r="H39" i="1"/>
  <c r="I37" i="1"/>
  <c r="H37" i="1"/>
  <c r="I36" i="1"/>
  <c r="H36" i="1"/>
  <c r="I35" i="1"/>
  <c r="H35" i="1"/>
  <c r="I34" i="1"/>
  <c r="H34" i="1"/>
  <c r="I33" i="1"/>
  <c r="H33" i="1"/>
  <c r="O30" i="6" l="1"/>
  <c r="A26" i="1" l="1"/>
  <c r="A23" i="1"/>
  <c r="X19" i="1" l="1"/>
  <c r="N21" i="6" s="1"/>
  <c r="W19" i="1"/>
  <c r="M21" i="6" s="1"/>
  <c r="V19" i="1"/>
  <c r="L21" i="6" s="1"/>
  <c r="U19" i="1"/>
  <c r="K21" i="6" s="1"/>
  <c r="T19" i="1"/>
  <c r="J21" i="6" s="1"/>
  <c r="S19" i="1"/>
  <c r="I21" i="6" s="1"/>
  <c r="R19" i="1"/>
  <c r="H21" i="6" s="1"/>
  <c r="Q19" i="1"/>
  <c r="G21" i="6" s="1"/>
  <c r="P19" i="1"/>
  <c r="F21" i="6" s="1"/>
  <c r="O19" i="1"/>
  <c r="E21" i="6" s="1"/>
  <c r="N19" i="1"/>
  <c r="D21" i="6" s="1"/>
  <c r="M19" i="1"/>
  <c r="C21" i="6" s="1"/>
  <c r="L19" i="1"/>
  <c r="K19" i="1"/>
  <c r="X18" i="1"/>
  <c r="N20" i="6" s="1"/>
  <c r="W18" i="1"/>
  <c r="M20" i="6" s="1"/>
  <c r="V18" i="1"/>
  <c r="L20" i="6" s="1"/>
  <c r="U18" i="1"/>
  <c r="K20" i="6" s="1"/>
  <c r="T18" i="1"/>
  <c r="J20" i="6" s="1"/>
  <c r="S18" i="1"/>
  <c r="I20" i="6" s="1"/>
  <c r="R18" i="1"/>
  <c r="H20" i="6" s="1"/>
  <c r="Q18" i="1"/>
  <c r="G20" i="6" s="1"/>
  <c r="P18" i="1"/>
  <c r="F20" i="6" s="1"/>
  <c r="O18" i="1"/>
  <c r="E20" i="6" s="1"/>
  <c r="N18" i="1"/>
  <c r="D20" i="6" s="1"/>
  <c r="M18" i="1"/>
  <c r="C20" i="6" s="1"/>
  <c r="L18" i="1"/>
  <c r="K18" i="1"/>
  <c r="I19" i="1"/>
  <c r="H19" i="1"/>
  <c r="I18" i="1"/>
  <c r="H18" i="1"/>
  <c r="B20" i="6" l="1"/>
  <c r="B20" i="5"/>
  <c r="B14" i="2" s="1"/>
  <c r="O21" i="6"/>
  <c r="O20" i="6"/>
  <c r="B21" i="5"/>
  <c r="B15" i="2" s="1"/>
  <c r="B21" i="6"/>
  <c r="Y18" i="1"/>
  <c r="C20" i="5" s="1"/>
  <c r="Y19" i="1"/>
  <c r="C21" i="5" s="1"/>
  <c r="A14" i="5" l="1"/>
  <c r="Y32" i="1" l="1"/>
  <c r="Y42" i="1" s="1"/>
  <c r="X32" i="1"/>
  <c r="X42" i="1" s="1"/>
  <c r="W32" i="1"/>
  <c r="W42" i="1" s="1"/>
  <c r="V32" i="1"/>
  <c r="V42" i="1" s="1"/>
  <c r="U32" i="1"/>
  <c r="U42" i="1" s="1"/>
  <c r="T32" i="1"/>
  <c r="T42" i="1" s="1"/>
  <c r="S32" i="1"/>
  <c r="S42" i="1" s="1"/>
  <c r="R32" i="1"/>
  <c r="R42" i="1" s="1"/>
  <c r="Q32" i="1"/>
  <c r="Q42" i="1" s="1"/>
  <c r="P32" i="1"/>
  <c r="P42" i="1" s="1"/>
  <c r="O32" i="1"/>
  <c r="O42" i="1" s="1"/>
  <c r="N32" i="1"/>
  <c r="N42" i="1" s="1"/>
  <c r="M32" i="1"/>
  <c r="M42" i="1" s="1"/>
  <c r="L32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2" i="1"/>
  <c r="K16" i="1"/>
  <c r="B18" i="5" s="1"/>
  <c r="B12" i="2" s="1"/>
  <c r="K15" i="1"/>
  <c r="B17" i="5" s="1"/>
  <c r="B11" i="2" s="1"/>
  <c r="K14" i="1"/>
  <c r="B16" i="5" s="1"/>
  <c r="B10" i="2" s="1"/>
  <c r="K13" i="1"/>
  <c r="B15" i="5" s="1"/>
  <c r="K12" i="1"/>
  <c r="B14" i="5" s="1"/>
  <c r="I32" i="1"/>
  <c r="H32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7" i="1"/>
  <c r="M12" i="1"/>
  <c r="D26" i="6"/>
  <c r="E26" i="6"/>
  <c r="F26" i="6"/>
  <c r="G26" i="6"/>
  <c r="H26" i="6"/>
  <c r="I26" i="6"/>
  <c r="J26" i="6"/>
  <c r="K26" i="6"/>
  <c r="L26" i="6"/>
  <c r="M26" i="6"/>
  <c r="N26" i="6"/>
  <c r="C26" i="6"/>
  <c r="D12" i="6"/>
  <c r="E12" i="6"/>
  <c r="F12" i="6"/>
  <c r="G12" i="6"/>
  <c r="H12" i="6"/>
  <c r="I12" i="6"/>
  <c r="J12" i="6"/>
  <c r="K12" i="6"/>
  <c r="L12" i="6"/>
  <c r="M12" i="6"/>
  <c r="N12" i="6"/>
  <c r="C12" i="6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A28" i="6" l="1"/>
  <c r="O2" i="6"/>
  <c r="A18" i="6"/>
  <c r="A17" i="6"/>
  <c r="A16" i="6"/>
  <c r="A15" i="6"/>
  <c r="A14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X21" i="1"/>
  <c r="W21" i="1"/>
  <c r="V21" i="1"/>
  <c r="U21" i="1"/>
  <c r="S21" i="1"/>
  <c r="R21" i="1"/>
  <c r="O21" i="1"/>
  <c r="B18" i="6"/>
  <c r="B17" i="6"/>
  <c r="B16" i="6"/>
  <c r="B15" i="6"/>
  <c r="B14" i="6"/>
  <c r="M21" i="1" l="1"/>
  <c r="Q21" i="1"/>
  <c r="T21" i="1"/>
  <c r="N21" i="1"/>
  <c r="P21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2" i="1"/>
  <c r="C14" i="5" s="1"/>
  <c r="O18" i="6"/>
  <c r="O17" i="6"/>
  <c r="O16" i="6"/>
  <c r="O15" i="6"/>
  <c r="O14" i="6" l="1"/>
  <c r="O23" i="6" s="1"/>
  <c r="Y21" i="1"/>
  <c r="C15" i="3" l="1"/>
  <c r="I28" i="6" l="1"/>
  <c r="C28" i="6"/>
  <c r="G28" i="6"/>
  <c r="K28" i="6"/>
  <c r="D28" i="6"/>
  <c r="H28" i="6"/>
  <c r="L28" i="6"/>
  <c r="E28" i="6"/>
  <c r="M28" i="6"/>
  <c r="F28" i="6"/>
  <c r="J28" i="6"/>
  <c r="N28" i="6"/>
  <c r="B28" i="6"/>
  <c r="O28" i="6" l="1"/>
  <c r="O32" i="6" s="1"/>
  <c r="E23" i="5" l="1"/>
  <c r="L2" i="4"/>
  <c r="F2" i="3"/>
  <c r="E20" i="5" l="1"/>
  <c r="E18" i="5"/>
  <c r="E21" i="5"/>
  <c r="E19" i="5"/>
  <c r="E15" i="5"/>
  <c r="E17" i="5"/>
  <c r="E16" i="5"/>
  <c r="E14" i="5"/>
  <c r="A9" i="2"/>
  <c r="A8" i="2"/>
  <c r="F19" i="3" l="1"/>
  <c r="D1" i="2"/>
  <c r="E12" i="5"/>
  <c r="C12" i="5"/>
  <c r="B9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O1" i="6"/>
  <c r="C25" i="6"/>
  <c r="A6" i="6"/>
  <c r="C23" i="5"/>
  <c r="D15" i="2" s="1"/>
  <c r="C3" i="2"/>
  <c r="A22" i="2"/>
  <c r="D21" i="5" l="1"/>
  <c r="D13" i="2"/>
  <c r="D14" i="2"/>
  <c r="D12" i="2"/>
  <c r="D9" i="2"/>
  <c r="D8" i="2"/>
  <c r="D10" i="2"/>
  <c r="D11" i="2"/>
  <c r="L1" i="4"/>
  <c r="F1" i="3"/>
  <c r="A21" i="2"/>
  <c r="D20" i="5" l="1"/>
  <c r="D19" i="5"/>
  <c r="D18" i="5"/>
  <c r="D17" i="5"/>
  <c r="D15" i="5"/>
  <c r="D16" i="5"/>
  <c r="A9" i="3"/>
  <c r="B3" i="2"/>
  <c r="A24" i="1" l="1"/>
  <c r="A6" i="3" l="1"/>
  <c r="A6" i="5"/>
  <c r="A7" i="3"/>
  <c r="E15" i="3"/>
  <c r="A5" i="3"/>
  <c r="A10" i="3"/>
  <c r="A4" i="3"/>
  <c r="D14" i="5" l="1"/>
  <c r="D23" i="5" s="1"/>
  <c r="D17" i="2"/>
  <c r="D19" i="3" l="1"/>
  <c r="D22" i="3" s="1"/>
  <c r="E22" i="3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<sst xmlns="http://schemas.openxmlformats.org/spreadsheetml/2006/main" count="57" uniqueCount="38">
  <si>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</si>
  <si>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</si>
  <si>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</si>
  <si>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</si>
  <si>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</si>
  <si>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</si>
  <si>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</si>
  <si>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</si>
  <si>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</si>
  <si>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</si>
  <si>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</si>
  <si>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</si>
  <si>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</si>
  <si>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</si>
  <si>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</si>
  <si>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</si>
  <si>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</si>
  <si>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</si>
  <si>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</si>
  <si>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</si>
  <si>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</si>
  <si>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</si>
  <si>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</si>
  <si>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</si>
  <si>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</si>
  <si>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</si>
  <si>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</si>
  <si>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</si>
  <si>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</si>
  <si>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</si>
  <si>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</si>
  <si>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</si>
  <si>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</si>
  <si>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</si>
  <si>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Postage, Printing &amp; Stationary adjustment is based on the difference between the base period</t>
  </si>
  <si>
    <t>Variance between base year and forecast year</t>
  </si>
  <si>
    <t>through June 2020.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</si>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</sst>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5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0" xfId="0" applyFont="1" applyBorder="1" applyAlignment="1">
      <alignment horizontal="center" wrapText="1"/>
    </xf>
    <xf numFmtId="43" fontId="0" fillId="0" borderId="0" xfId="2" applyFont="1" applyBorder="1"/>
    <xf numFmtId="9" fontId="0" fillId="0" borderId="0" xfId="1898" applyFont="1"/>
    <xf numFmtId="9" fontId="0" fillId="0" borderId="0" xfId="0" applyNumberFormat="1" applyFont="1" applyBorder="1"/>
    <xf numFmtId="43" fontId="0" fillId="0" borderId="0" xfId="0" applyNumberFormat="1" applyFont="1" applyFill="1"/>
    <xf numFmtId="3" fontId="49" fillId="0" borderId="0" xfId="0" quotePrefix="1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0" fillId="0" borderId="0" xfId="0" applyNumberFormat="1" applyFont="1" applyFill="1" applyBorder="1"/>
    <xf numFmtId="43" fontId="0" fillId="0" borderId="0" xfId="1898" applyNumberFormat="1" applyFont="1" applyFill="1"/>
    <xf numFmtId="10" fontId="0" fillId="0" borderId="0" xfId="1898" applyNumberFormat="1" applyFont="1" applyFill="1"/>
    <xf numFmtId="37" fontId="0" fillId="0" borderId="0" xfId="2" applyNumberFormat="1" applyFont="1" applyAlignment="1">
      <alignment horizontal="right"/>
    </xf>
    <xf numFmtId="5" fontId="0" fillId="0" borderId="0" xfId="2" applyNumberFormat="1" applyFont="1" applyAlignment="1">
      <alignment horizontal="right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9">
          <cell r="D59" t="str">
            <v>Postage, Printing, and Stationary</v>
          </cell>
          <cell r="F59" t="str">
            <v>W/P - 3-15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22.88671875" style="2" bestFit="1" customWidth="1"/>
    <col min="12" max="12" width="6.6640625" style="2" bestFit="1" customWidth="1"/>
    <col min="13" max="22" width="11.33203125" style="2" bestFit="1" customWidth="1"/>
    <col min="23" max="24" width="11.109375" style="2" bestFit="1" customWidth="1"/>
    <col min="25" max="25" width="12.33203125" style="2" bestFit="1" customWidth="1"/>
    <col min="26" max="26" width="7.33203125" style="2" bestFit="1" customWidth="1"/>
    <col min="27" max="27" width="8.109375" style="2" bestFit="1" customWidth="1"/>
    <col min="28" max="16384" width="9.109375" style="2"/>
  </cols>
  <sheetData>
    <row r="1" spans="1:34">
      <c r="A1" s="2" t="str">
        <f>'[1]Rate Case Constants'!$C$9</f>
        <v>Kentucky American Water Company</v>
      </c>
    </row>
    <row r="2" spans="1:34">
      <c r="A2" s="2" t="str">
        <f>'[1]Rate Case Constants'!$C$10</f>
        <v>KENTUCKY AMERICAN WATER COMPANY</v>
      </c>
    </row>
    <row r="3" spans="1:34">
      <c r="A3" s="2" t="str">
        <f>'[1]Rate Case Constants'!$C$11</f>
        <v>Case No. 2018-00358</v>
      </c>
    </row>
    <row r="4" spans="1:34">
      <c r="A4" s="19">
        <f>'[1]Rate Case Constants'!$C$12</f>
        <v>43524</v>
      </c>
      <c r="B4" s="20"/>
    </row>
    <row r="5" spans="1:34">
      <c r="A5" s="21" t="str">
        <f>'[1]Rate Case Constants'!$C$13</f>
        <v>June 30, 2020</v>
      </c>
      <c r="B5" s="22"/>
    </row>
    <row r="6" spans="1:34">
      <c r="A6" s="21" t="str">
        <f>'[1]Rate Case Constants'!$C$14</f>
        <v>For the 12 Months Ending June 30, 2020</v>
      </c>
      <c r="B6" s="22"/>
    </row>
    <row r="7" spans="1:34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34">
      <c r="A8" s="2" t="str">
        <f>'[1]Rate Case Constants'!$C$16</f>
        <v>Base Year Adjustment</v>
      </c>
      <c r="C8" s="10"/>
    </row>
    <row r="9" spans="1:34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0"/>
    </row>
    <row r="10" spans="1:34">
      <c r="A10" s="2" t="str">
        <f>'[1]Rate Case Constants'!$C$18</f>
        <v>Attrition Year Adjustment at Present Rates:</v>
      </c>
      <c r="H10" s="31" t="s">
        <v>25</v>
      </c>
      <c r="I10" s="31" t="s">
        <v>13</v>
      </c>
      <c r="J10" s="31" t="s">
        <v>14</v>
      </c>
      <c r="K10" s="31" t="s">
        <v>6</v>
      </c>
      <c r="L10" s="11" t="s">
        <v>15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26</v>
      </c>
      <c r="Z10" s="31" t="s">
        <v>37</v>
      </c>
      <c r="AA10" s="71"/>
      <c r="AB10" s="10"/>
      <c r="AC10" s="10"/>
      <c r="AD10" s="10"/>
      <c r="AE10" s="10"/>
      <c r="AF10" s="10"/>
      <c r="AG10" s="10"/>
      <c r="AH10" s="10"/>
    </row>
    <row r="11" spans="1:34">
      <c r="A11" s="23" t="str">
        <f>'[1]Rate Case Constants'!$C$19</f>
        <v>Attrition Year at Present Rates</v>
      </c>
      <c r="B11" s="24"/>
      <c r="AA11" s="72"/>
      <c r="AB11" s="10"/>
      <c r="AC11" s="10"/>
      <c r="AD11" s="10"/>
      <c r="AE11" s="10"/>
      <c r="AF11" s="10"/>
      <c r="AG11" s="10"/>
      <c r="AH11" s="10"/>
    </row>
    <row r="12" spans="1:34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P26</v>
      </c>
      <c r="I12" s="2" t="str">
        <f>IFERROR(INDEX('[1]Link Out Monthly BY'!$B$6:$B$491,MATCH($J12,'[1]Link Out Monthly BY'!$C$6:$C$491,0),1),"")</f>
        <v>Postage, printing and stationary</v>
      </c>
      <c r="J12" s="27">
        <v>52562500</v>
      </c>
      <c r="K12" s="2" t="str">
        <f>IFERROR(INDEX('[1]Link Out Monthly BY'!$D$6:$D$491,MATCH($J12,'[1]Link Out Monthly BY'!$C$6:$C$491,0),1),"")</f>
        <v>Overnight Shippng</v>
      </c>
      <c r="L12" s="2" t="str">
        <f>IFERROR(INDEX('[1]Link Out Monthly BY'!$E$6:$E$491,MATCH($J12,'[1]Link Out Monthly BY'!$C$6:$C$491,0),1),"")</f>
        <v>675.8</v>
      </c>
      <c r="M12" s="30">
        <f>IFERROR(INDEX('[1]Link Out Monthly BY'!$F$6:$F$491,MATCH($J12,'[1]Link Out Monthly BY'!$C$6:$C$491,0),1),"")</f>
        <v>0</v>
      </c>
      <c r="N12" s="30">
        <f>IFERROR(INDEX('[1]Link Out Monthly BY'!$G$6:$G$491,MATCH($J12,'[1]Link Out Monthly BY'!$C$6:$C$491,0),1),"")</f>
        <v>0</v>
      </c>
      <c r="O12" s="30">
        <f>IFERROR(INDEX('[1]Link Out Monthly BY'!$H$6:$H$491,MATCH($J12,'[1]Link Out Monthly BY'!$C$6:$C$491,0),1),"")</f>
        <v>0</v>
      </c>
      <c r="P12" s="30">
        <f>IFERROR(INDEX('[1]Link Out Monthly BY'!$I$6:$I$491,MATCH($J12,'[1]Link Out Monthly BY'!$C$6:$C$491,0),1),"")</f>
        <v>0</v>
      </c>
      <c r="Q12" s="30">
        <f>IFERROR(INDEX('[1]Link Out Monthly BY'!$J$6:$J$491,MATCH($J12,'[1]Link Out Monthly BY'!$C$6:$C$491,0),1),"")</f>
        <v>0</v>
      </c>
      <c r="R12" s="30">
        <f>IFERROR(INDEX('[1]Link Out Monthly BY'!$K$6:$K$491,MATCH($J12,'[1]Link Out Monthly BY'!$C$6:$C$491,0),1),"")</f>
        <v>0</v>
      </c>
      <c r="S12" s="30">
        <f>IFERROR(INDEX('[1]Link Out Monthly BY'!$L$6:$L$491,MATCH($J12,'[1]Link Out Monthly BY'!$C$6:$C$491,0),1),"")</f>
        <v>1269</v>
      </c>
      <c r="T12" s="30">
        <f>IFERROR(INDEX('[1]Link Out Monthly BY'!$M$6:$M$491,MATCH($J12,'[1]Link Out Monthly BY'!$C$6:$C$491,0),1),"")</f>
        <v>1390</v>
      </c>
      <c r="U12" s="30">
        <f>IFERROR(INDEX('[1]Link Out Monthly BY'!$N$6:$N$491,MATCH($J12,'[1]Link Out Monthly BY'!$C$6:$C$491,0),1),"")</f>
        <v>2672</v>
      </c>
      <c r="V12" s="30">
        <f>IFERROR(INDEX('[1]Link Out Monthly BY'!$O$6:$O$491,MATCH($J12,'[1]Link Out Monthly BY'!$C$6:$C$491,0),1),"")</f>
        <v>1311</v>
      </c>
      <c r="W12" s="30">
        <f>IFERROR(INDEX('[1]Link Out Monthly BY'!$P$6:$P$491,MATCH($J12,'[1]Link Out Monthly BY'!$C$6:$C$491,0),1),"")</f>
        <v>2068</v>
      </c>
      <c r="X12" s="30">
        <f>IFERROR(INDEX('[1]Link Out Monthly BY'!$Q$6:$Q$491,MATCH($J12,'[1]Link Out Monthly BY'!$C$6:$C$491,0),1),"")</f>
        <v>2122</v>
      </c>
      <c r="Y12" s="30">
        <f t="shared" ref="Y12:Y15" si="0">SUM(M12:X12)</f>
        <v>10832</v>
      </c>
      <c r="Z12" s="68">
        <f>IFERROR(INDEX('[1]Link Out Monthly BY'!$T$6:$T$491,MATCH($J12,'[1]Link Out Monthly BY'!$C$6:$C$491,0),1),"")</f>
        <v>0</v>
      </c>
      <c r="AA12" s="72"/>
      <c r="AB12" s="72"/>
      <c r="AC12" s="10"/>
      <c r="AD12" s="10"/>
      <c r="AE12" s="10"/>
      <c r="AF12" s="10"/>
      <c r="AG12" s="10"/>
      <c r="AH12" s="10"/>
    </row>
    <row r="13" spans="1:34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P26</v>
      </c>
      <c r="I13" s="2" t="str">
        <f>IFERROR(INDEX('[1]Link Out Monthly BY'!$B$6:$B$491,MATCH($J13,'[1]Link Out Monthly BY'!$C$6:$C$491,0),1),"")</f>
        <v>Postage, printing and stationary</v>
      </c>
      <c r="J13" s="27">
        <v>52562511</v>
      </c>
      <c r="K13" s="2" t="str">
        <f>IFERROR(INDEX('[1]Link Out Monthly BY'!$D$6:$D$491,MATCH($J13,'[1]Link Out Monthly BY'!$C$6:$C$491,0),1),"")</f>
        <v>Overnight Shippng SS</v>
      </c>
      <c r="L13" s="2" t="str">
        <f>IFERROR(INDEX('[1]Link Out Monthly BY'!$E$6:$E$491,MATCH($J13,'[1]Link Out Monthly BY'!$C$6:$C$491,0),1),"")</f>
        <v>675.1</v>
      </c>
      <c r="M13" s="30">
        <f>IFERROR(INDEX('[1]Link Out Monthly BY'!$F$6:$F$491,MATCH($J13,'[1]Link Out Monthly BY'!$C$6:$C$491,0),1),"")</f>
        <v>0</v>
      </c>
      <c r="N13" s="30">
        <f>IFERROR(INDEX('[1]Link Out Monthly BY'!$G$6:$G$491,MATCH($J13,'[1]Link Out Monthly BY'!$C$6:$C$491,0),1),"")</f>
        <v>0</v>
      </c>
      <c r="O13" s="30">
        <f>IFERROR(INDEX('[1]Link Out Monthly BY'!$H$6:$H$491,MATCH($J13,'[1]Link Out Monthly BY'!$C$6:$C$491,0),1),"")</f>
        <v>0</v>
      </c>
      <c r="P13" s="30">
        <f>IFERROR(INDEX('[1]Link Out Monthly BY'!$I$6:$I$491,MATCH($J13,'[1]Link Out Monthly BY'!$C$6:$C$491,0),1),"")</f>
        <v>0</v>
      </c>
      <c r="Q13" s="30">
        <f>IFERROR(INDEX('[1]Link Out Monthly BY'!$J$6:$J$491,MATCH($J13,'[1]Link Out Monthly BY'!$C$6:$C$491,0),1),"")</f>
        <v>0</v>
      </c>
      <c r="R13" s="30">
        <f>IFERROR(INDEX('[1]Link Out Monthly BY'!$K$6:$K$491,MATCH($J13,'[1]Link Out Monthly BY'!$C$6:$C$491,0),1),"")</f>
        <v>0</v>
      </c>
      <c r="S13" s="30">
        <f>IFERROR(INDEX('[1]Link Out Monthly BY'!$L$6:$L$491,MATCH($J13,'[1]Link Out Monthly BY'!$C$6:$C$491,0),1),"")</f>
        <v>0</v>
      </c>
      <c r="T13" s="30">
        <f>IFERROR(INDEX('[1]Link Out Monthly BY'!$M$6:$M$491,MATCH($J13,'[1]Link Out Monthly BY'!$C$6:$C$491,0),1),"")</f>
        <v>0</v>
      </c>
      <c r="U13" s="30">
        <f>IFERROR(INDEX('[1]Link Out Monthly BY'!$N$6:$N$491,MATCH($J13,'[1]Link Out Monthly BY'!$C$6:$C$491,0),1),"")</f>
        <v>0</v>
      </c>
      <c r="V13" s="30">
        <f>IFERROR(INDEX('[1]Link Out Monthly BY'!$O$6:$O$491,MATCH($J13,'[1]Link Out Monthly BY'!$C$6:$C$491,0),1),"")</f>
        <v>0</v>
      </c>
      <c r="W13" s="30">
        <f>IFERROR(INDEX('[1]Link Out Monthly BY'!$P$6:$P$491,MATCH($J13,'[1]Link Out Monthly BY'!$C$6:$C$491,0),1),"")</f>
        <v>0</v>
      </c>
      <c r="X13" s="30">
        <f>IFERROR(INDEX('[1]Link Out Monthly BY'!$Q$6:$Q$491,MATCH($J13,'[1]Link Out Monthly BY'!$C$6:$C$491,0),1),"")</f>
        <v>0</v>
      </c>
      <c r="Y13" s="30">
        <f t="shared" si="0"/>
        <v>0</v>
      </c>
      <c r="Z13" s="68">
        <f>IFERROR(INDEX('[1]Link Out Monthly BY'!$T$6:$T$491,MATCH($J13,'[1]Link Out Monthly BY'!$C$6:$C$491,0),1),"")</f>
        <v>0</v>
      </c>
      <c r="AA13" s="72"/>
      <c r="AB13" s="72"/>
      <c r="AC13" s="10"/>
      <c r="AD13" s="10"/>
      <c r="AE13" s="10"/>
      <c r="AF13" s="10"/>
      <c r="AG13" s="10"/>
      <c r="AH13" s="10"/>
    </row>
    <row r="14" spans="1:34">
      <c r="H14" s="2" t="str">
        <f>IFERROR(INDEX('[1]Link Out Monthly BY'!$A$6:$A$491,MATCH($J14,'[1]Link Out Monthly BY'!$C$6:$C$491,0),1),"")</f>
        <v>P26</v>
      </c>
      <c r="I14" s="2" t="str">
        <f>IFERROR(INDEX('[1]Link Out Monthly BY'!$B$6:$B$491,MATCH($J14,'[1]Link Out Monthly BY'!$C$6:$C$491,0),1),"")</f>
        <v>Postage, printing and stationary</v>
      </c>
      <c r="J14" s="27">
        <v>52562513</v>
      </c>
      <c r="K14" s="2" t="str">
        <f>IFERROR(INDEX('[1]Link Out Monthly BY'!$D$6:$D$491,MATCH($J14,'[1]Link Out Monthly BY'!$C$6:$C$491,0),1),"")</f>
        <v>Overnight Shippng WT</v>
      </c>
      <c r="L14" s="2" t="str">
        <f>IFERROR(INDEX('[1]Link Out Monthly BY'!$E$6:$E$491,MATCH($J14,'[1]Link Out Monthly BY'!$C$6:$C$491,0),1),"")</f>
        <v>675.3</v>
      </c>
      <c r="M14" s="30">
        <f>IFERROR(INDEX('[1]Link Out Monthly BY'!$F$6:$F$491,MATCH($J14,'[1]Link Out Monthly BY'!$C$6:$C$491,0),1),"")</f>
        <v>1511</v>
      </c>
      <c r="N14" s="30">
        <f>IFERROR(INDEX('[1]Link Out Monthly BY'!$G$6:$G$491,MATCH($J14,'[1]Link Out Monthly BY'!$C$6:$C$491,0),1),"")</f>
        <v>1745</v>
      </c>
      <c r="O14" s="30">
        <f>IFERROR(INDEX('[1]Link Out Monthly BY'!$H$6:$H$491,MATCH($J14,'[1]Link Out Monthly BY'!$C$6:$C$491,0),1),"")</f>
        <v>1908</v>
      </c>
      <c r="P14" s="30">
        <f>IFERROR(INDEX('[1]Link Out Monthly BY'!$I$6:$I$491,MATCH($J14,'[1]Link Out Monthly BY'!$C$6:$C$491,0),1),"")</f>
        <v>950</v>
      </c>
      <c r="Q14" s="30">
        <f>IFERROR(INDEX('[1]Link Out Monthly BY'!$J$6:$J$491,MATCH($J14,'[1]Link Out Monthly BY'!$C$6:$C$491,0),1),"")</f>
        <v>2305</v>
      </c>
      <c r="R14" s="30">
        <f>IFERROR(INDEX('[1]Link Out Monthly BY'!$K$6:$K$491,MATCH($J14,'[1]Link Out Monthly BY'!$C$6:$C$491,0),1),"")</f>
        <v>1944</v>
      </c>
      <c r="S14" s="30">
        <f>IFERROR(INDEX('[1]Link Out Monthly BY'!$L$6:$L$491,MATCH($J14,'[1]Link Out Monthly BY'!$C$6:$C$491,0),1),"")</f>
        <v>0</v>
      </c>
      <c r="T14" s="30">
        <f>IFERROR(INDEX('[1]Link Out Monthly BY'!$M$6:$M$491,MATCH($J14,'[1]Link Out Monthly BY'!$C$6:$C$491,0),1),"")</f>
        <v>0</v>
      </c>
      <c r="U14" s="30">
        <f>IFERROR(INDEX('[1]Link Out Monthly BY'!$N$6:$N$491,MATCH($J14,'[1]Link Out Monthly BY'!$C$6:$C$491,0),1),"")</f>
        <v>0</v>
      </c>
      <c r="V14" s="30">
        <f>IFERROR(INDEX('[1]Link Out Monthly BY'!$O$6:$O$491,MATCH($J14,'[1]Link Out Monthly BY'!$C$6:$C$491,0),1),"")</f>
        <v>0</v>
      </c>
      <c r="W14" s="30">
        <f>IFERROR(INDEX('[1]Link Out Monthly BY'!$P$6:$P$491,MATCH($J14,'[1]Link Out Monthly BY'!$C$6:$C$491,0),1),"")</f>
        <v>0</v>
      </c>
      <c r="X14" s="30">
        <f>IFERROR(INDEX('[1]Link Out Monthly BY'!$Q$6:$Q$491,MATCH($J14,'[1]Link Out Monthly BY'!$C$6:$C$491,0),1),"")</f>
        <v>0</v>
      </c>
      <c r="Y14" s="30">
        <f t="shared" si="0"/>
        <v>10363</v>
      </c>
      <c r="Z14" s="68">
        <f>IFERROR(INDEX('[1]Link Out Monthly BY'!$T$6:$T$491,MATCH($J14,'[1]Link Out Monthly BY'!$C$6:$C$491,0),1),"")</f>
        <v>0.68985487951005198</v>
      </c>
      <c r="AA14" s="72"/>
      <c r="AB14" s="72"/>
      <c r="AC14" s="10"/>
      <c r="AD14" s="10"/>
      <c r="AE14" s="10"/>
      <c r="AF14" s="10"/>
      <c r="AG14" s="10"/>
      <c r="AH14" s="10"/>
    </row>
    <row r="15" spans="1:34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>P26</v>
      </c>
      <c r="I15" s="2" t="str">
        <f>IFERROR(INDEX('[1]Link Out Monthly BY'!$B$6:$B$491,MATCH($J15,'[1]Link Out Monthly BY'!$C$6:$C$491,0),1),"")</f>
        <v>Postage, printing and stationary</v>
      </c>
      <c r="J15" s="27">
        <v>52562514</v>
      </c>
      <c r="K15" s="2" t="str">
        <f>IFERROR(INDEX('[1]Link Out Monthly BY'!$D$6:$D$491,MATCH($J15,'[1]Link Out Monthly BY'!$C$6:$C$491,0),1),"")</f>
        <v>Overnight Shippng TD</v>
      </c>
      <c r="L15" s="2" t="str">
        <f>IFERROR(INDEX('[1]Link Out Monthly BY'!$E$6:$E$491,MATCH($J15,'[1]Link Out Monthly BY'!$C$6:$C$491,0),1),"")</f>
        <v>675.5</v>
      </c>
      <c r="M15" s="30">
        <f>IFERROR(INDEX('[1]Link Out Monthly BY'!$F$6:$F$491,MATCH($J15,'[1]Link Out Monthly BY'!$C$6:$C$491,0),1),"")</f>
        <v>24</v>
      </c>
      <c r="N15" s="30">
        <f>IFERROR(INDEX('[1]Link Out Monthly BY'!$G$6:$G$491,MATCH($J15,'[1]Link Out Monthly BY'!$C$6:$C$491,0),1),"")</f>
        <v>12</v>
      </c>
      <c r="O15" s="30">
        <f>IFERROR(INDEX('[1]Link Out Monthly BY'!$H$6:$H$491,MATCH($J15,'[1]Link Out Monthly BY'!$C$6:$C$491,0),1),"")</f>
        <v>15</v>
      </c>
      <c r="P15" s="30">
        <f>IFERROR(INDEX('[1]Link Out Monthly BY'!$I$6:$I$491,MATCH($J15,'[1]Link Out Monthly BY'!$C$6:$C$491,0),1),"")</f>
        <v>0</v>
      </c>
      <c r="Q15" s="30">
        <f>IFERROR(INDEX('[1]Link Out Monthly BY'!$J$6:$J$491,MATCH($J15,'[1]Link Out Monthly BY'!$C$6:$C$491,0),1),"")</f>
        <v>249</v>
      </c>
      <c r="R15" s="30">
        <f>IFERROR(INDEX('[1]Link Out Monthly BY'!$K$6:$K$491,MATCH($J15,'[1]Link Out Monthly BY'!$C$6:$C$491,0),1),"")</f>
        <v>106</v>
      </c>
      <c r="S15" s="30">
        <f>IFERROR(INDEX('[1]Link Out Monthly BY'!$L$6:$L$491,MATCH($J15,'[1]Link Out Monthly BY'!$C$6:$C$491,0),1),"")</f>
        <v>0</v>
      </c>
      <c r="T15" s="30">
        <f>IFERROR(INDEX('[1]Link Out Monthly BY'!$M$6:$M$491,MATCH($J15,'[1]Link Out Monthly BY'!$C$6:$C$491,0),1),"")</f>
        <v>0</v>
      </c>
      <c r="U15" s="30">
        <f>IFERROR(INDEX('[1]Link Out Monthly BY'!$N$6:$N$491,MATCH($J15,'[1]Link Out Monthly BY'!$C$6:$C$491,0),1),"")</f>
        <v>0</v>
      </c>
      <c r="V15" s="30">
        <f>IFERROR(INDEX('[1]Link Out Monthly BY'!$O$6:$O$491,MATCH($J15,'[1]Link Out Monthly BY'!$C$6:$C$491,0),1),"")</f>
        <v>0</v>
      </c>
      <c r="W15" s="30">
        <f>IFERROR(INDEX('[1]Link Out Monthly BY'!$P$6:$P$491,MATCH($J15,'[1]Link Out Monthly BY'!$C$6:$C$491,0),1),"")</f>
        <v>0</v>
      </c>
      <c r="X15" s="30">
        <f>IFERROR(INDEX('[1]Link Out Monthly BY'!$Q$6:$Q$491,MATCH($J15,'[1]Link Out Monthly BY'!$C$6:$C$491,0),1),"")</f>
        <v>0</v>
      </c>
      <c r="Y15" s="30">
        <f t="shared" si="0"/>
        <v>406</v>
      </c>
      <c r="Z15" s="68">
        <f>IFERROR(INDEX('[1]Link Out Monthly BY'!$T$6:$T$491,MATCH($J15,'[1]Link Out Monthly BY'!$C$6:$C$491,0),1),"")</f>
        <v>2.7027027027027029E-2</v>
      </c>
      <c r="AA15" s="72"/>
      <c r="AB15" s="72"/>
      <c r="AC15" s="10"/>
      <c r="AD15" s="10"/>
      <c r="AE15" s="10"/>
      <c r="AF15" s="10"/>
      <c r="AG15" s="10"/>
      <c r="AH15" s="10"/>
    </row>
    <row r="16" spans="1:34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>P26</v>
      </c>
      <c r="I16" s="2" t="str">
        <f>IFERROR(INDEX('[1]Link Out Monthly BY'!$B$6:$B$491,MATCH($J16,'[1]Link Out Monthly BY'!$C$6:$C$491,0),1),"")</f>
        <v>Postage, printing and stationary</v>
      </c>
      <c r="J16" s="27">
        <v>52562516</v>
      </c>
      <c r="K16" s="2" t="str">
        <f>IFERROR(INDEX('[1]Link Out Monthly BY'!$D$6:$D$491,MATCH($J16,'[1]Link Out Monthly BY'!$C$6:$C$491,0),1),"")</f>
        <v>Overnight Shippng AG</v>
      </c>
      <c r="L16" s="2" t="str">
        <f>IFERROR(INDEX('[1]Link Out Monthly BY'!$E$6:$E$491,MATCH($J16,'[1]Link Out Monthly BY'!$C$6:$C$491,0),1),"")</f>
        <v>675.8</v>
      </c>
      <c r="M16" s="30">
        <f>IFERROR(INDEX('[1]Link Out Monthly BY'!$F$6:$F$491,MATCH($J16,'[1]Link Out Monthly BY'!$C$6:$C$491,0),1),"")</f>
        <v>264</v>
      </c>
      <c r="N16" s="30">
        <f>IFERROR(INDEX('[1]Link Out Monthly BY'!$G$6:$G$491,MATCH($J16,'[1]Link Out Monthly BY'!$C$6:$C$491,0),1),"")</f>
        <v>85</v>
      </c>
      <c r="O16" s="30">
        <f>IFERROR(INDEX('[1]Link Out Monthly BY'!$H$6:$H$491,MATCH($J16,'[1]Link Out Monthly BY'!$C$6:$C$491,0),1),"")</f>
        <v>182</v>
      </c>
      <c r="P16" s="30">
        <f>IFERROR(INDEX('[1]Link Out Monthly BY'!$I$6:$I$491,MATCH($J16,'[1]Link Out Monthly BY'!$C$6:$C$491,0),1),"")</f>
        <v>1192</v>
      </c>
      <c r="Q16" s="30">
        <f>IFERROR(INDEX('[1]Link Out Monthly BY'!$J$6:$J$491,MATCH($J16,'[1]Link Out Monthly BY'!$C$6:$C$491,0),1),"")</f>
        <v>188</v>
      </c>
      <c r="R16" s="30">
        <f>IFERROR(INDEX('[1]Link Out Monthly BY'!$K$6:$K$491,MATCH($J16,'[1]Link Out Monthly BY'!$C$6:$C$491,0),1),"")</f>
        <v>307</v>
      </c>
      <c r="S16" s="30">
        <f>IFERROR(INDEX('[1]Link Out Monthly BY'!$L$6:$L$491,MATCH($J16,'[1]Link Out Monthly BY'!$C$6:$C$491,0),1),"")</f>
        <v>0</v>
      </c>
      <c r="T16" s="30">
        <f>IFERROR(INDEX('[1]Link Out Monthly BY'!$M$6:$M$491,MATCH($J16,'[1]Link Out Monthly BY'!$C$6:$C$491,0),1),"")</f>
        <v>0</v>
      </c>
      <c r="U16" s="30">
        <f>IFERROR(INDEX('[1]Link Out Monthly BY'!$N$6:$N$491,MATCH($J16,'[1]Link Out Monthly BY'!$C$6:$C$491,0),1),"")</f>
        <v>0</v>
      </c>
      <c r="V16" s="30">
        <f>IFERROR(INDEX('[1]Link Out Monthly BY'!$O$6:$O$491,MATCH($J16,'[1]Link Out Monthly BY'!$C$6:$C$491,0),1),"")</f>
        <v>0</v>
      </c>
      <c r="W16" s="30">
        <f>IFERROR(INDEX('[1]Link Out Monthly BY'!$P$6:$P$491,MATCH($J16,'[1]Link Out Monthly BY'!$C$6:$C$491,0),1),"")</f>
        <v>0</v>
      </c>
      <c r="X16" s="30">
        <f>IFERROR(INDEX('[1]Link Out Monthly BY'!$Q$6:$Q$491,MATCH($J16,'[1]Link Out Monthly BY'!$C$6:$C$491,0),1),"")</f>
        <v>0</v>
      </c>
      <c r="Y16" s="30">
        <f>SUM(M16:X16)</f>
        <v>2218</v>
      </c>
      <c r="Z16" s="68">
        <f>IFERROR(INDEX('[1]Link Out Monthly BY'!$T$6:$T$491,MATCH($J16,'[1]Link Out Monthly BY'!$C$6:$C$491,0),1),"")</f>
        <v>0.14765011316735455</v>
      </c>
      <c r="AA16" s="72"/>
      <c r="AB16" s="72"/>
      <c r="AC16" s="10"/>
      <c r="AD16" s="10"/>
      <c r="AE16" s="10"/>
      <c r="AF16" s="10"/>
      <c r="AG16" s="10"/>
      <c r="AH16" s="10"/>
    </row>
    <row r="17" spans="1:34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>P26</v>
      </c>
      <c r="I17" s="2" t="str">
        <f>IFERROR(INDEX('[1]Link Out Monthly BY'!$B$6:$B$491,MATCH($J17,'[1]Link Out Monthly BY'!$C$6:$C$491,0),1),"")</f>
        <v>Postage, printing and stationary</v>
      </c>
      <c r="J17" s="10">
        <v>52566000</v>
      </c>
      <c r="K17" s="2" t="str">
        <f>IFERROR(INDEX('[1]Link Out Monthly BY'!$D$6:$D$491,MATCH($J17,'[1]Link Out Monthly BY'!$C$6:$C$491,0),1),"")</f>
        <v>Postage</v>
      </c>
      <c r="L17" s="2" t="str">
        <f>IFERROR(INDEX('[1]Link Out Monthly BY'!$E$6:$E$491,MATCH($J17,'[1]Link Out Monthly BY'!$C$6:$C$491,0),1),"")</f>
        <v>675.8</v>
      </c>
      <c r="M17" s="30">
        <f>IFERROR(INDEX('[1]Link Out Monthly BY'!$F$6:$F$491,MATCH($J17,'[1]Link Out Monthly BY'!$C$6:$C$491,0),1),"")</f>
        <v>0</v>
      </c>
      <c r="N17" s="30">
        <f>IFERROR(INDEX('[1]Link Out Monthly BY'!$G$6:$G$491,MATCH($J17,'[1]Link Out Monthly BY'!$C$6:$C$491,0),1),"")</f>
        <v>0</v>
      </c>
      <c r="O17" s="30">
        <f>IFERROR(INDEX('[1]Link Out Monthly BY'!$H$6:$H$491,MATCH($J17,'[1]Link Out Monthly BY'!$C$6:$C$491,0),1),"")</f>
        <v>0</v>
      </c>
      <c r="P17" s="30">
        <f>IFERROR(INDEX('[1]Link Out Monthly BY'!$I$6:$I$491,MATCH($J17,'[1]Link Out Monthly BY'!$C$6:$C$491,0),1),"")</f>
        <v>0</v>
      </c>
      <c r="Q17" s="30">
        <f>IFERROR(INDEX('[1]Link Out Monthly BY'!$J$6:$J$491,MATCH($J17,'[1]Link Out Monthly BY'!$C$6:$C$491,0),1),"")</f>
        <v>0</v>
      </c>
      <c r="R17" s="30">
        <f>IFERROR(INDEX('[1]Link Out Monthly BY'!$K$6:$K$491,MATCH($J17,'[1]Link Out Monthly BY'!$C$6:$C$491,0),1),"")</f>
        <v>0</v>
      </c>
      <c r="S17" s="30">
        <f>IFERROR(INDEX('[1]Link Out Monthly BY'!$L$6:$L$491,MATCH($J17,'[1]Link Out Monthly BY'!$C$6:$C$491,0),1),"")</f>
        <v>123</v>
      </c>
      <c r="T17" s="30">
        <f>IFERROR(INDEX('[1]Link Out Monthly BY'!$M$6:$M$491,MATCH($J17,'[1]Link Out Monthly BY'!$C$6:$C$491,0),1),"")</f>
        <v>267</v>
      </c>
      <c r="U17" s="30">
        <f>IFERROR(INDEX('[1]Link Out Monthly BY'!$N$6:$N$491,MATCH($J17,'[1]Link Out Monthly BY'!$C$6:$C$491,0),1),"")</f>
        <v>17</v>
      </c>
      <c r="V17" s="30">
        <f>IFERROR(INDEX('[1]Link Out Monthly BY'!$O$6:$O$491,MATCH($J17,'[1]Link Out Monthly BY'!$C$6:$C$491,0),1),"")</f>
        <v>557</v>
      </c>
      <c r="W17" s="30">
        <f>IFERROR(INDEX('[1]Link Out Monthly BY'!$P$6:$P$491,MATCH($J17,'[1]Link Out Monthly BY'!$C$6:$C$491,0),1),"")</f>
        <v>267</v>
      </c>
      <c r="X17" s="30">
        <f>IFERROR(INDEX('[1]Link Out Monthly BY'!$Q$6:$Q$491,MATCH($J17,'[1]Link Out Monthly BY'!$C$6:$C$491,0),1),"")</f>
        <v>17</v>
      </c>
      <c r="Y17" s="30">
        <f>SUM(M17:X17)</f>
        <v>1248</v>
      </c>
      <c r="Z17" s="68">
        <f>IFERROR(INDEX('[1]Link Out Monthly BY'!$T$6:$T$491,MATCH($J17,'[1]Link Out Monthly BY'!$C$6:$C$491,0),1),"")</f>
        <v>0</v>
      </c>
      <c r="AA17" s="72"/>
      <c r="AB17" s="72"/>
      <c r="AC17" s="10"/>
      <c r="AD17" s="10"/>
      <c r="AE17" s="10"/>
      <c r="AF17" s="10"/>
      <c r="AG17" s="10"/>
      <c r="AH17" s="10"/>
    </row>
    <row r="18" spans="1:34">
      <c r="A18" s="25"/>
      <c r="B18" s="26"/>
      <c r="H18" s="2" t="str">
        <f>IFERROR(INDEX('[1]Link Out Monthly BY'!$A$6:$A$491,MATCH($J18,'[1]Link Out Monthly BY'!$C$6:$C$491,0),1),"")</f>
        <v>P26</v>
      </c>
      <c r="I18" s="2" t="str">
        <f>IFERROR(INDEX('[1]Link Out Monthly BY'!$B$6:$B$491,MATCH($J18,'[1]Link Out Monthly BY'!$C$6:$C$491,0),1),"")</f>
        <v>Postage, printing and stationary</v>
      </c>
      <c r="J18" s="27">
        <v>52566016</v>
      </c>
      <c r="K18" s="2" t="str">
        <f>IFERROR(INDEX('[1]Link Out Monthly BY'!$D$6:$D$491,MATCH($J18,'[1]Link Out Monthly BY'!$C$6:$C$491,0),1),"")</f>
        <v>Postage AG</v>
      </c>
      <c r="L18" s="2" t="str">
        <f>IFERROR(INDEX('[1]Link Out Monthly BY'!$E$6:$E$491,MATCH($J18,'[1]Link Out Monthly BY'!$C$6:$C$491,0),1),"")</f>
        <v>675.8</v>
      </c>
      <c r="M18" s="30">
        <f>IFERROR(INDEX('[1]Link Out Monthly BY'!$F$6:$F$491,MATCH($J18,'[1]Link Out Monthly BY'!$C$6:$C$491,0),1),"")</f>
        <v>540</v>
      </c>
      <c r="N18" s="30">
        <f>IFERROR(INDEX('[1]Link Out Monthly BY'!$G$6:$G$491,MATCH($J18,'[1]Link Out Monthly BY'!$C$6:$C$491,0),1),"")</f>
        <v>225</v>
      </c>
      <c r="O18" s="30">
        <f>IFERROR(INDEX('[1]Link Out Monthly BY'!$H$6:$H$491,MATCH($J18,'[1]Link Out Monthly BY'!$C$6:$C$491,0),1),"")</f>
        <v>0</v>
      </c>
      <c r="P18" s="30">
        <f>IFERROR(INDEX('[1]Link Out Monthly BY'!$I$6:$I$491,MATCH($J18,'[1]Link Out Monthly BY'!$C$6:$C$491,0),1),"")</f>
        <v>5</v>
      </c>
      <c r="Q18" s="30">
        <f>IFERROR(INDEX('[1]Link Out Monthly BY'!$J$6:$J$491,MATCH($J18,'[1]Link Out Monthly BY'!$C$6:$C$491,0),1),"")</f>
        <v>0</v>
      </c>
      <c r="R18" s="30">
        <f>IFERROR(INDEX('[1]Link Out Monthly BY'!$K$6:$K$491,MATCH($J18,'[1]Link Out Monthly BY'!$C$6:$C$491,0),1),"")</f>
        <v>6</v>
      </c>
      <c r="S18" s="30">
        <f>IFERROR(INDEX('[1]Link Out Monthly BY'!$L$6:$L$491,MATCH($J18,'[1]Link Out Monthly BY'!$C$6:$C$491,0),1),"")</f>
        <v>0</v>
      </c>
      <c r="T18" s="30">
        <f>IFERROR(INDEX('[1]Link Out Monthly BY'!$M$6:$M$491,MATCH($J18,'[1]Link Out Monthly BY'!$C$6:$C$491,0),1),"")</f>
        <v>0</v>
      </c>
      <c r="U18" s="30">
        <f>IFERROR(INDEX('[1]Link Out Monthly BY'!$N$6:$N$491,MATCH($J18,'[1]Link Out Monthly BY'!$C$6:$C$491,0),1),"")</f>
        <v>0</v>
      </c>
      <c r="V18" s="30">
        <f>IFERROR(INDEX('[1]Link Out Monthly BY'!$O$6:$O$491,MATCH($J18,'[1]Link Out Monthly BY'!$C$6:$C$491,0),1),"")</f>
        <v>0</v>
      </c>
      <c r="W18" s="30">
        <f>IFERROR(INDEX('[1]Link Out Monthly BY'!$P$6:$P$491,MATCH($J18,'[1]Link Out Monthly BY'!$C$6:$C$491,0),1),"")</f>
        <v>0</v>
      </c>
      <c r="X18" s="30">
        <f>IFERROR(INDEX('[1]Link Out Monthly BY'!$Q$6:$Q$491,MATCH($J18,'[1]Link Out Monthly BY'!$C$6:$C$491,0),1),"")</f>
        <v>0</v>
      </c>
      <c r="Y18" s="30">
        <f t="shared" ref="Y18:Y19" si="1">SUM(M18:X18)</f>
        <v>776</v>
      </c>
      <c r="Z18" s="68">
        <f>IFERROR(INDEX('[1]Link Out Monthly BY'!$T$6:$T$491,MATCH($J18,'[1]Link Out Monthly BY'!$C$6:$C$491,0),1),"")</f>
        <v>5.1657568898948208E-2</v>
      </c>
      <c r="AA18" s="72"/>
      <c r="AB18" s="72"/>
      <c r="AC18" s="10"/>
      <c r="AD18" s="10"/>
      <c r="AE18" s="10"/>
      <c r="AF18" s="10"/>
      <c r="AG18" s="10"/>
      <c r="AH18" s="10"/>
    </row>
    <row r="19" spans="1:34">
      <c r="A19" s="25" t="str">
        <f>'[1]Rate Case Constants'!$A$30</f>
        <v>Witness Responsible:</v>
      </c>
      <c r="H19" s="2" t="str">
        <f>IFERROR(INDEX('[1]Link Out Monthly BY'!$A$6:$A$491,MATCH($J19,'[1]Link Out Monthly BY'!$C$6:$C$491,0),1),"")</f>
        <v>P26</v>
      </c>
      <c r="I19" s="2" t="str">
        <f>IFERROR(INDEX('[1]Link Out Monthly BY'!$B$6:$B$491,MATCH($J19,'[1]Link Out Monthly BY'!$C$6:$C$491,0),1),"")</f>
        <v>Postage, printing and stationary</v>
      </c>
      <c r="J19" s="27">
        <v>52566700</v>
      </c>
      <c r="K19" s="2" t="str">
        <f>IFERROR(INDEX('[1]Link Out Monthly BY'!$D$6:$D$491,MATCH($J19,'[1]Link Out Monthly BY'!$C$6:$C$491,0),1),"")</f>
        <v>Printing</v>
      </c>
      <c r="L19" s="2" t="str">
        <f>IFERROR(INDEX('[1]Link Out Monthly BY'!$E$6:$E$491,MATCH($J19,'[1]Link Out Monthly BY'!$C$6:$C$491,0),1),"")</f>
        <v>675.8</v>
      </c>
      <c r="M19" s="30">
        <f>IFERROR(INDEX('[1]Link Out Monthly BY'!$F$6:$F$491,MATCH($J19,'[1]Link Out Monthly BY'!$C$6:$C$491,0),1),"")</f>
        <v>473</v>
      </c>
      <c r="N19" s="30">
        <f>IFERROR(INDEX('[1]Link Out Monthly BY'!$G$6:$G$491,MATCH($J19,'[1]Link Out Monthly BY'!$C$6:$C$491,0),1),"")</f>
        <v>44</v>
      </c>
      <c r="O19" s="30">
        <f>IFERROR(INDEX('[1]Link Out Monthly BY'!$H$6:$H$491,MATCH($J19,'[1]Link Out Monthly BY'!$C$6:$C$491,0),1),"")</f>
        <v>47</v>
      </c>
      <c r="P19" s="30">
        <f>IFERROR(INDEX('[1]Link Out Monthly BY'!$I$6:$I$491,MATCH($J19,'[1]Link Out Monthly BY'!$C$6:$C$491,0),1),"")</f>
        <v>237</v>
      </c>
      <c r="Q19" s="30">
        <f>IFERROR(INDEX('[1]Link Out Monthly BY'!$J$6:$J$491,MATCH($J19,'[1]Link Out Monthly BY'!$C$6:$C$491,0),1),"")</f>
        <v>0</v>
      </c>
      <c r="R19" s="30">
        <f>IFERROR(INDEX('[1]Link Out Monthly BY'!$K$6:$K$491,MATCH($J19,'[1]Link Out Monthly BY'!$C$6:$C$491,0),1),"")</f>
        <v>458</v>
      </c>
      <c r="S19" s="30">
        <f>IFERROR(INDEX('[1]Link Out Monthly BY'!$L$6:$L$491,MATCH($J19,'[1]Link Out Monthly BY'!$C$6:$C$491,0),1),"")</f>
        <v>37</v>
      </c>
      <c r="T19" s="30">
        <f>IFERROR(INDEX('[1]Link Out Monthly BY'!$M$6:$M$491,MATCH($J19,'[1]Link Out Monthly BY'!$C$6:$C$491,0),1),"")</f>
        <v>37</v>
      </c>
      <c r="U19" s="30">
        <f>IFERROR(INDEX('[1]Link Out Monthly BY'!$N$6:$N$491,MATCH($J19,'[1]Link Out Monthly BY'!$C$6:$C$491,0),1),"")</f>
        <v>37</v>
      </c>
      <c r="V19" s="30">
        <f>IFERROR(INDEX('[1]Link Out Monthly BY'!$O$6:$O$491,MATCH($J19,'[1]Link Out Monthly BY'!$C$6:$C$491,0),1),"")</f>
        <v>1641</v>
      </c>
      <c r="W19" s="30">
        <f>IFERROR(INDEX('[1]Link Out Monthly BY'!$P$6:$P$491,MATCH($J19,'[1]Link Out Monthly BY'!$C$6:$C$491,0),1),"")</f>
        <v>171</v>
      </c>
      <c r="X19" s="30">
        <f>IFERROR(INDEX('[1]Link Out Monthly BY'!$Q$6:$Q$491,MATCH($J19,'[1]Link Out Monthly BY'!$C$6:$C$491,0),1),"")</f>
        <v>171</v>
      </c>
      <c r="Y19" s="30">
        <f t="shared" si="1"/>
        <v>3353</v>
      </c>
      <c r="Z19" s="68">
        <f>IFERROR(INDEX('[1]Link Out Monthly BY'!$T$6:$T$491,MATCH($J19,'[1]Link Out Monthly BY'!$C$6:$C$491,0),1),"")</f>
        <v>8.3810411396618295E-2</v>
      </c>
      <c r="AA19" s="72"/>
      <c r="AB19" s="72"/>
      <c r="AC19" s="10"/>
      <c r="AD19" s="10"/>
      <c r="AE19" s="10"/>
      <c r="AF19" s="10"/>
      <c r="AG19" s="10"/>
      <c r="AH19" s="10"/>
    </row>
    <row r="20" spans="1:34">
      <c r="A20" s="25"/>
      <c r="B20" s="26"/>
      <c r="AA20" s="72"/>
      <c r="AB20" s="10"/>
      <c r="AC20" s="10"/>
      <c r="AD20" s="10"/>
      <c r="AE20" s="10"/>
      <c r="AF20" s="10"/>
      <c r="AG20" s="10"/>
      <c r="AH20" s="10"/>
    </row>
    <row r="21" spans="1:34">
      <c r="A21" s="27" t="str">
        <f>+'[1]Rate Case Constants'!$C$37</f>
        <v>Witness Responsible:   James Pellock</v>
      </c>
      <c r="B21" s="26"/>
      <c r="M21" s="41">
        <f t="shared" ref="M21:Y21" si="2">SUM(M12:M19)</f>
        <v>2812</v>
      </c>
      <c r="N21" s="41">
        <f t="shared" si="2"/>
        <v>2111</v>
      </c>
      <c r="O21" s="41">
        <f t="shared" si="2"/>
        <v>2152</v>
      </c>
      <c r="P21" s="41">
        <f t="shared" si="2"/>
        <v>2384</v>
      </c>
      <c r="Q21" s="41">
        <f t="shared" si="2"/>
        <v>2742</v>
      </c>
      <c r="R21" s="41">
        <f t="shared" si="2"/>
        <v>2821</v>
      </c>
      <c r="S21" s="41">
        <f t="shared" si="2"/>
        <v>1429</v>
      </c>
      <c r="T21" s="41">
        <f t="shared" si="2"/>
        <v>1694</v>
      </c>
      <c r="U21" s="41">
        <f t="shared" si="2"/>
        <v>2726</v>
      </c>
      <c r="V21" s="41">
        <f t="shared" si="2"/>
        <v>3509</v>
      </c>
      <c r="W21" s="41">
        <f t="shared" si="2"/>
        <v>2506</v>
      </c>
      <c r="X21" s="41">
        <f t="shared" si="2"/>
        <v>2310</v>
      </c>
      <c r="Y21" s="41">
        <f t="shared" si="2"/>
        <v>29196</v>
      </c>
      <c r="Z21" s="69">
        <f>SUM(Z12:Z20)</f>
        <v>1.0000000000000002</v>
      </c>
      <c r="AA21" s="73"/>
      <c r="AB21" s="73"/>
      <c r="AC21" s="10"/>
      <c r="AD21" s="10"/>
      <c r="AE21" s="10"/>
      <c r="AF21" s="10"/>
      <c r="AG21" s="10"/>
      <c r="AH21" s="10"/>
    </row>
    <row r="23" spans="1:34">
      <c r="A23" s="28" t="str">
        <f>+'[1]Link Out WP'!$D$59</f>
        <v>Postage, Printing, and Stationary</v>
      </c>
      <c r="M23" s="10"/>
      <c r="N23" s="10"/>
      <c r="O23" s="10"/>
      <c r="P23" s="10"/>
      <c r="Q23" s="10"/>
      <c r="R23" s="10"/>
      <c r="S23" s="10"/>
      <c r="T23" s="10"/>
      <c r="U23" s="10"/>
      <c r="V23" s="70"/>
      <c r="W23" s="10"/>
      <c r="X23" s="70"/>
      <c r="Y23" s="10"/>
    </row>
    <row r="24" spans="1:34">
      <c r="A24" s="6" t="str">
        <f>CONCATENATE(A8, " ", A23)</f>
        <v>Base Year Adjustment Postage, Printing, and Stationary</v>
      </c>
      <c r="B24" s="29"/>
      <c r="M24" s="10"/>
    </row>
    <row r="25" spans="1:34">
      <c r="A25" s="6"/>
      <c r="B25" s="29"/>
      <c r="M25" s="10"/>
    </row>
    <row r="26" spans="1:34">
      <c r="A26" s="28" t="str">
        <f>+'[1]Link Out WP'!$F$59</f>
        <v>W/P - 3-15</v>
      </c>
      <c r="B26" s="29"/>
    </row>
    <row r="27" spans="1:34">
      <c r="A27" s="6" t="str">
        <f>'[1]Link Out Filing Exhibits'!$M$80</f>
        <v>Schedule D-2.3</v>
      </c>
      <c r="B27" s="29"/>
    </row>
    <row r="28" spans="1:34">
      <c r="B28" s="29"/>
    </row>
    <row r="29" spans="1:34">
      <c r="A29" s="6"/>
      <c r="B29" s="29"/>
      <c r="H29" s="6" t="s">
        <v>24</v>
      </c>
      <c r="Q29" s="30"/>
    </row>
    <row r="30" spans="1:34">
      <c r="A30" s="6"/>
      <c r="B30" s="29"/>
      <c r="H30" s="31" t="s">
        <v>25</v>
      </c>
      <c r="I30" s="31" t="s">
        <v>13</v>
      </c>
      <c r="J30" s="31" t="s">
        <v>14</v>
      </c>
      <c r="K30" s="31" t="s">
        <v>6</v>
      </c>
      <c r="L30" s="11" t="s">
        <v>15</v>
      </c>
      <c r="M30" s="32">
        <v>43647</v>
      </c>
      <c r="N30" s="32">
        <v>43678</v>
      </c>
      <c r="O30" s="32">
        <v>43709</v>
      </c>
      <c r="P30" s="32">
        <v>43739</v>
      </c>
      <c r="Q30" s="32">
        <v>43770</v>
      </c>
      <c r="R30" s="32">
        <v>43800</v>
      </c>
      <c r="S30" s="32">
        <v>43831</v>
      </c>
      <c r="T30" s="32">
        <v>43862</v>
      </c>
      <c r="U30" s="32">
        <v>43891</v>
      </c>
      <c r="V30" s="32">
        <v>43922</v>
      </c>
      <c r="W30" s="32">
        <v>43952</v>
      </c>
      <c r="X30" s="32">
        <v>43983</v>
      </c>
      <c r="Y30" s="31" t="s">
        <v>26</v>
      </c>
      <c r="Z30" s="51"/>
    </row>
    <row r="31" spans="1:34">
      <c r="A31" s="6"/>
      <c r="B31" s="29"/>
    </row>
    <row r="32" spans="1:34">
      <c r="A32" s="6"/>
      <c r="B32" s="29"/>
      <c r="H32" s="2" t="str">
        <f>IFERROR(INDEX('[1]Link Out Forecast'!$A$6:$A$250,MATCH($J32,'[1]Link Out Forecast'!$C$6:$C$250,0),1),"")</f>
        <v>P26</v>
      </c>
      <c r="I32" s="2" t="str">
        <f>IFERROR(INDEX('[1]Link Out Forecast'!$B$6:$B$250,MATCH($J32,'[1]Link Out Forecast'!$C$6:$C$250,0),1),"")</f>
        <v>Postage, printing and stationary</v>
      </c>
      <c r="J32" s="27">
        <v>52562500</v>
      </c>
      <c r="K32" s="2" t="str">
        <f>IFERROR(INDEX('[1]Link Out Forecast'!$D$6:$D$250,MATCH($J32,'[1]Link Out Forecast'!$C$6:$C$250,0),1),"")</f>
        <v>Overnight Shippng</v>
      </c>
      <c r="L32" s="2" t="str">
        <f>IFERROR(INDEX('[1]Link Out Forecast'!$E$6:$E$250,MATCH($J32,'[1]Link Out Forecast'!$C$6:$C$250,0),1),"")</f>
        <v>675.8</v>
      </c>
      <c r="M32" s="30">
        <f>IFERROR(INDEX('[1]Link Out Forecast'!$F$6:$F$250,MATCH($J32,'[1]Link Out Forecast'!$C$6:$C$250,0),1),"")</f>
        <v>2089</v>
      </c>
      <c r="N32" s="30">
        <f>IFERROR(INDEX('[1]Link Out Forecast'!$G$6:$G$250,MATCH($J32,'[1]Link Out Forecast'!$C$6:$C$250,0),1),"")</f>
        <v>2149</v>
      </c>
      <c r="O32" s="30">
        <f>IFERROR(INDEX('[1]Link Out Forecast'!$H$6:$H$250,MATCH($J32,'[1]Link Out Forecast'!$C$6:$C$250,0),1),"")</f>
        <v>2078</v>
      </c>
      <c r="P32" s="30">
        <f>IFERROR(INDEX('[1]Link Out Forecast'!$I$6:$I$250,MATCH($J32,'[1]Link Out Forecast'!$C$6:$C$250,0),1),"")</f>
        <v>2259</v>
      </c>
      <c r="Q32" s="30">
        <f>IFERROR(INDEX('[1]Link Out Forecast'!$J$6:$J$250,MATCH($J32,'[1]Link Out Forecast'!$C$6:$C$250,0),1),"")</f>
        <v>2163</v>
      </c>
      <c r="R32" s="30">
        <f>IFERROR(INDEX('[1]Link Out Forecast'!$K$6:$K$250,MATCH($J32,'[1]Link Out Forecast'!$C$6:$C$250,0),1),"")</f>
        <v>2107</v>
      </c>
      <c r="S32" s="30">
        <f>IFERROR(INDEX('[1]Link Out Forecast'!$L$6:$L$250,MATCH($J32,'[1]Link Out Forecast'!$C$6:$C$250,0),1),"")</f>
        <v>2756</v>
      </c>
      <c r="T32" s="30">
        <f>IFERROR(INDEX('[1]Link Out Forecast'!$M$6:$M$250,MATCH($J32,'[1]Link Out Forecast'!$C$6:$C$250,0),1),"")</f>
        <v>2541</v>
      </c>
      <c r="U32" s="30">
        <f>IFERROR(INDEX('[1]Link Out Forecast'!$N$6:$N$250,MATCH($J32,'[1]Link Out Forecast'!$C$6:$C$250,0),1),"")</f>
        <v>3075</v>
      </c>
      <c r="V32" s="30">
        <f>IFERROR(INDEX('[1]Link Out Forecast'!$O$6:$O$250,MATCH($J32,'[1]Link Out Forecast'!$C$6:$C$250,0),1),"")</f>
        <v>2481</v>
      </c>
      <c r="W32" s="30">
        <f>IFERROR(INDEX('[1]Link Out Forecast'!$P$6:$P$250,MATCH($J32,'[1]Link Out Forecast'!$C$6:$C$250,0),1),"")</f>
        <v>2622</v>
      </c>
      <c r="X32" s="30">
        <f>IFERROR(INDEX('[1]Link Out Forecast'!$Q$6:$Q$250,MATCH($J32,'[1]Link Out Forecast'!$C$6:$C$250,0),1),"")</f>
        <v>2828</v>
      </c>
      <c r="Y32" s="30">
        <f>IFERROR(INDEX('[1]Link Out Forecast'!$R$6:$R$250,MATCH($J32,'[1]Link Out Forecast'!$C$6:$C$250,0),1),"")</f>
        <v>29148</v>
      </c>
      <c r="Z32" s="30"/>
    </row>
    <row r="33" spans="1:26">
      <c r="A33" s="6"/>
      <c r="B33" s="29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7">
        <v>52562511</v>
      </c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0" t="str">
        <f>IFERROR(INDEX('[1]Link Out Forecast'!$F$6:$F$250,MATCH($J33,'[1]Link Out Forecast'!$C$6:$C$250,0),1),"")</f>
        <v/>
      </c>
      <c r="N33" s="30" t="str">
        <f>IFERROR(INDEX('[1]Link Out Forecast'!$G$6:$G$250,MATCH($J33,'[1]Link Out Forecast'!$C$6:$C$250,0),1),"")</f>
        <v/>
      </c>
      <c r="O33" s="30" t="str">
        <f>IFERROR(INDEX('[1]Link Out Forecast'!$H$6:$H$250,MATCH($J33,'[1]Link Out Forecast'!$C$6:$C$250,0),1),"")</f>
        <v/>
      </c>
      <c r="P33" s="30" t="str">
        <f>IFERROR(INDEX('[1]Link Out Forecast'!$I$6:$I$250,MATCH($J33,'[1]Link Out Forecast'!$C$6:$C$250,0),1),"")</f>
        <v/>
      </c>
      <c r="Q33" s="30" t="str">
        <f>IFERROR(INDEX('[1]Link Out Forecast'!$J$6:$J$250,MATCH($J33,'[1]Link Out Forecast'!$C$6:$C$250,0),1),"")</f>
        <v/>
      </c>
      <c r="R33" s="30" t="str">
        <f>IFERROR(INDEX('[1]Link Out Forecast'!$K$6:$K$250,MATCH($J33,'[1]Link Out Forecast'!$C$6:$C$250,0),1),"")</f>
        <v/>
      </c>
      <c r="S33" s="30" t="str">
        <f>IFERROR(INDEX('[1]Link Out Forecast'!$L$6:$L$250,MATCH($J33,'[1]Link Out Forecast'!$C$6:$C$250,0),1),"")</f>
        <v/>
      </c>
      <c r="T33" s="30" t="str">
        <f>IFERROR(INDEX('[1]Link Out Forecast'!$M$6:$M$250,MATCH($J33,'[1]Link Out Forecast'!$C$6:$C$250,0),1),"")</f>
        <v/>
      </c>
      <c r="U33" s="30" t="str">
        <f>IFERROR(INDEX('[1]Link Out Forecast'!$N$6:$N$250,MATCH($J33,'[1]Link Out Forecast'!$C$6:$C$250,0),1),"")</f>
        <v/>
      </c>
      <c r="V33" s="30" t="str">
        <f>IFERROR(INDEX('[1]Link Out Forecast'!$O$6:$O$250,MATCH($J33,'[1]Link Out Forecast'!$C$6:$C$250,0),1),"")</f>
        <v/>
      </c>
      <c r="W33" s="30" t="str">
        <f>IFERROR(INDEX('[1]Link Out Forecast'!$P$6:$P$250,MATCH($J33,'[1]Link Out Forecast'!$C$6:$C$250,0),1),"")</f>
        <v/>
      </c>
      <c r="X33" s="30" t="str">
        <f>IFERROR(INDEX('[1]Link Out Forecast'!$Q$6:$Q$250,MATCH($J33,'[1]Link Out Forecast'!$C$6:$C$250,0),1),"")</f>
        <v/>
      </c>
      <c r="Y33" s="30" t="str">
        <f>IFERROR(INDEX('[1]Link Out Forecast'!$R$6:$R$250,MATCH($J33,'[1]Link Out Forecast'!$C$6:$C$250,0),1),"")</f>
        <v/>
      </c>
      <c r="Z33" s="30"/>
    </row>
    <row r="34" spans="1:26">
      <c r="A34" s="6"/>
      <c r="B34" s="29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7">
        <v>52562513</v>
      </c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0" t="str">
        <f>IFERROR(INDEX('[1]Link Out Forecast'!$F$6:$F$250,MATCH($J34,'[1]Link Out Forecast'!$C$6:$C$250,0),1),"")</f>
        <v/>
      </c>
      <c r="N34" s="30" t="str">
        <f>IFERROR(INDEX('[1]Link Out Forecast'!$G$6:$G$250,MATCH($J34,'[1]Link Out Forecast'!$C$6:$C$250,0),1),"")</f>
        <v/>
      </c>
      <c r="O34" s="30" t="str">
        <f>IFERROR(INDEX('[1]Link Out Forecast'!$H$6:$H$250,MATCH($J34,'[1]Link Out Forecast'!$C$6:$C$250,0),1),"")</f>
        <v/>
      </c>
      <c r="P34" s="30" t="str">
        <f>IFERROR(INDEX('[1]Link Out Forecast'!$I$6:$I$250,MATCH($J34,'[1]Link Out Forecast'!$C$6:$C$250,0),1),"")</f>
        <v/>
      </c>
      <c r="Q34" s="30" t="str">
        <f>IFERROR(INDEX('[1]Link Out Forecast'!$J$6:$J$250,MATCH($J34,'[1]Link Out Forecast'!$C$6:$C$250,0),1),"")</f>
        <v/>
      </c>
      <c r="R34" s="30" t="str">
        <f>IFERROR(INDEX('[1]Link Out Forecast'!$K$6:$K$250,MATCH($J34,'[1]Link Out Forecast'!$C$6:$C$250,0),1),"")</f>
        <v/>
      </c>
      <c r="S34" s="30" t="str">
        <f>IFERROR(INDEX('[1]Link Out Forecast'!$L$6:$L$250,MATCH($J34,'[1]Link Out Forecast'!$C$6:$C$250,0),1),"")</f>
        <v/>
      </c>
      <c r="T34" s="30" t="str">
        <f>IFERROR(INDEX('[1]Link Out Forecast'!$M$6:$M$250,MATCH($J34,'[1]Link Out Forecast'!$C$6:$C$250,0),1),"")</f>
        <v/>
      </c>
      <c r="U34" s="30" t="str">
        <f>IFERROR(INDEX('[1]Link Out Forecast'!$N$6:$N$250,MATCH($J34,'[1]Link Out Forecast'!$C$6:$C$250,0),1),"")</f>
        <v/>
      </c>
      <c r="V34" s="30" t="str">
        <f>IFERROR(INDEX('[1]Link Out Forecast'!$O$6:$O$250,MATCH($J34,'[1]Link Out Forecast'!$C$6:$C$250,0),1),"")</f>
        <v/>
      </c>
      <c r="W34" s="30" t="str">
        <f>IFERROR(INDEX('[1]Link Out Forecast'!$P$6:$P$250,MATCH($J34,'[1]Link Out Forecast'!$C$6:$C$250,0),1),"")</f>
        <v/>
      </c>
      <c r="X34" s="30" t="str">
        <f>IFERROR(INDEX('[1]Link Out Forecast'!$Q$6:$Q$250,MATCH($J34,'[1]Link Out Forecast'!$C$6:$C$250,0),1),"")</f>
        <v/>
      </c>
      <c r="Y34" s="30" t="str">
        <f>IFERROR(INDEX('[1]Link Out Forecast'!$R$6:$R$250,MATCH($J34,'[1]Link Out Forecast'!$C$6:$C$250,0),1),"")</f>
        <v/>
      </c>
      <c r="Z34" s="30"/>
    </row>
    <row r="35" spans="1:26">
      <c r="A35" s="6"/>
      <c r="B35" s="29"/>
      <c r="H35" s="2" t="str">
        <f>IFERROR(INDEX('[1]Link Out Forecast'!$A$6:$A$250,MATCH($J35,'[1]Link Out Forecast'!$C$6:$C$250,0),1),"")</f>
        <v/>
      </c>
      <c r="I35" s="2" t="str">
        <f>IFERROR(INDEX('[1]Link Out Forecast'!$B$6:$B$250,MATCH($J35,'[1]Link Out Forecast'!$C$6:$C$250,0),1),"")</f>
        <v/>
      </c>
      <c r="J35" s="27">
        <v>52562514</v>
      </c>
      <c r="K35" s="2" t="str">
        <f>IFERROR(INDEX('[1]Link Out Forecast'!$D$6:$D$250,MATCH($J35,'[1]Link Out Forecast'!$C$6:$C$250,0),1),"")</f>
        <v/>
      </c>
      <c r="L35" s="2" t="str">
        <f>IFERROR(INDEX('[1]Link Out Forecast'!$E$6:$E$250,MATCH($J35,'[1]Link Out Forecast'!$C$6:$C$250,0),1),"")</f>
        <v/>
      </c>
      <c r="M35" s="30" t="str">
        <f>IFERROR(INDEX('[1]Link Out Forecast'!$F$6:$F$250,MATCH($J35,'[1]Link Out Forecast'!$C$6:$C$250,0),1),"")</f>
        <v/>
      </c>
      <c r="N35" s="30" t="str">
        <f>IFERROR(INDEX('[1]Link Out Forecast'!$G$6:$G$250,MATCH($J35,'[1]Link Out Forecast'!$C$6:$C$250,0),1),"")</f>
        <v/>
      </c>
      <c r="O35" s="30" t="str">
        <f>IFERROR(INDEX('[1]Link Out Forecast'!$H$6:$H$250,MATCH($J35,'[1]Link Out Forecast'!$C$6:$C$250,0),1),"")</f>
        <v/>
      </c>
      <c r="P35" s="30" t="str">
        <f>IFERROR(INDEX('[1]Link Out Forecast'!$I$6:$I$250,MATCH($J35,'[1]Link Out Forecast'!$C$6:$C$250,0),1),"")</f>
        <v/>
      </c>
      <c r="Q35" s="30" t="str">
        <f>IFERROR(INDEX('[1]Link Out Forecast'!$J$6:$J$250,MATCH($J35,'[1]Link Out Forecast'!$C$6:$C$250,0),1),"")</f>
        <v/>
      </c>
      <c r="R35" s="30" t="str">
        <f>IFERROR(INDEX('[1]Link Out Forecast'!$K$6:$K$250,MATCH($J35,'[1]Link Out Forecast'!$C$6:$C$250,0),1),"")</f>
        <v/>
      </c>
      <c r="S35" s="30" t="str">
        <f>IFERROR(INDEX('[1]Link Out Forecast'!$L$6:$L$250,MATCH($J35,'[1]Link Out Forecast'!$C$6:$C$250,0),1),"")</f>
        <v/>
      </c>
      <c r="T35" s="30" t="str">
        <f>IFERROR(INDEX('[1]Link Out Forecast'!$M$6:$M$250,MATCH($J35,'[1]Link Out Forecast'!$C$6:$C$250,0),1),"")</f>
        <v/>
      </c>
      <c r="U35" s="30" t="str">
        <f>IFERROR(INDEX('[1]Link Out Forecast'!$N$6:$N$250,MATCH($J35,'[1]Link Out Forecast'!$C$6:$C$250,0),1),"")</f>
        <v/>
      </c>
      <c r="V35" s="30" t="str">
        <f>IFERROR(INDEX('[1]Link Out Forecast'!$O$6:$O$250,MATCH($J35,'[1]Link Out Forecast'!$C$6:$C$250,0),1),"")</f>
        <v/>
      </c>
      <c r="W35" s="30" t="str">
        <f>IFERROR(INDEX('[1]Link Out Forecast'!$P$6:$P$250,MATCH($J35,'[1]Link Out Forecast'!$C$6:$C$250,0),1),"")</f>
        <v/>
      </c>
      <c r="X35" s="30" t="str">
        <f>IFERROR(INDEX('[1]Link Out Forecast'!$Q$6:$Q$250,MATCH($J35,'[1]Link Out Forecast'!$C$6:$C$250,0),1),"")</f>
        <v/>
      </c>
      <c r="Y35" s="30" t="str">
        <f>IFERROR(INDEX('[1]Link Out Forecast'!$R$6:$R$250,MATCH($J35,'[1]Link Out Forecast'!$C$6:$C$250,0),1),"")</f>
        <v/>
      </c>
      <c r="Z35" s="30"/>
    </row>
    <row r="36" spans="1:26">
      <c r="A36" s="56"/>
      <c r="B36" s="29"/>
      <c r="H36" s="2" t="str">
        <f>IFERROR(INDEX('[1]Link Out Forecast'!$A$6:$A$250,MATCH($J36,'[1]Link Out Forecast'!$C$6:$C$250,0),1),"")</f>
        <v/>
      </c>
      <c r="I36" s="2" t="str">
        <f>IFERROR(INDEX('[1]Link Out Forecast'!$B$6:$B$250,MATCH($J36,'[1]Link Out Forecast'!$C$6:$C$250,0),1),"")</f>
        <v/>
      </c>
      <c r="J36" s="27">
        <v>52562515</v>
      </c>
      <c r="K36" s="2" t="str">
        <f>IFERROR(INDEX('[1]Link Out Forecast'!$D$6:$D$250,MATCH($J36,'[1]Link Out Forecast'!$C$6:$C$250,0),1),"")</f>
        <v/>
      </c>
      <c r="L36" s="2" t="str">
        <f>IFERROR(INDEX('[1]Link Out Forecast'!$E$6:$E$250,MATCH($J36,'[1]Link Out Forecast'!$C$6:$C$250,0),1),"")</f>
        <v/>
      </c>
      <c r="M36" s="30" t="str">
        <f>IFERROR(INDEX('[1]Link Out Forecast'!$F$6:$F$250,MATCH($J36,'[1]Link Out Forecast'!$C$6:$C$250,0),1),"")</f>
        <v/>
      </c>
      <c r="N36" s="30" t="str">
        <f>IFERROR(INDEX('[1]Link Out Forecast'!$G$6:$G$250,MATCH($J36,'[1]Link Out Forecast'!$C$6:$C$250,0),1),"")</f>
        <v/>
      </c>
      <c r="O36" s="30" t="str">
        <f>IFERROR(INDEX('[1]Link Out Forecast'!$H$6:$H$250,MATCH($J36,'[1]Link Out Forecast'!$C$6:$C$250,0),1),"")</f>
        <v/>
      </c>
      <c r="P36" s="30" t="str">
        <f>IFERROR(INDEX('[1]Link Out Forecast'!$I$6:$I$250,MATCH($J36,'[1]Link Out Forecast'!$C$6:$C$250,0),1),"")</f>
        <v/>
      </c>
      <c r="Q36" s="30" t="str">
        <f>IFERROR(INDEX('[1]Link Out Forecast'!$J$6:$J$250,MATCH($J36,'[1]Link Out Forecast'!$C$6:$C$250,0),1),"")</f>
        <v/>
      </c>
      <c r="R36" s="30" t="str">
        <f>IFERROR(INDEX('[1]Link Out Forecast'!$K$6:$K$250,MATCH($J36,'[1]Link Out Forecast'!$C$6:$C$250,0),1),"")</f>
        <v/>
      </c>
      <c r="S36" s="30" t="str">
        <f>IFERROR(INDEX('[1]Link Out Forecast'!$L$6:$L$250,MATCH($J36,'[1]Link Out Forecast'!$C$6:$C$250,0),1),"")</f>
        <v/>
      </c>
      <c r="T36" s="30" t="str">
        <f>IFERROR(INDEX('[1]Link Out Forecast'!$M$6:$M$250,MATCH($J36,'[1]Link Out Forecast'!$C$6:$C$250,0),1),"")</f>
        <v/>
      </c>
      <c r="U36" s="30" t="str">
        <f>IFERROR(INDEX('[1]Link Out Forecast'!$N$6:$N$250,MATCH($J36,'[1]Link Out Forecast'!$C$6:$C$250,0),1),"")</f>
        <v/>
      </c>
      <c r="V36" s="30" t="str">
        <f>IFERROR(INDEX('[1]Link Out Forecast'!$O$6:$O$250,MATCH($J36,'[1]Link Out Forecast'!$C$6:$C$250,0),1),"")</f>
        <v/>
      </c>
      <c r="W36" s="30" t="str">
        <f>IFERROR(INDEX('[1]Link Out Forecast'!$P$6:$P$250,MATCH($J36,'[1]Link Out Forecast'!$C$6:$C$250,0),1),"")</f>
        <v/>
      </c>
      <c r="X36" s="30" t="str">
        <f>IFERROR(INDEX('[1]Link Out Forecast'!$Q$6:$Q$250,MATCH($J36,'[1]Link Out Forecast'!$C$6:$C$250,0),1),"")</f>
        <v/>
      </c>
      <c r="Y36" s="30" t="str">
        <f>IFERROR(INDEX('[1]Link Out Forecast'!$R$6:$R$250,MATCH($J36,'[1]Link Out Forecast'!$C$6:$C$250,0),1),"")</f>
        <v/>
      </c>
      <c r="Z36" s="30"/>
    </row>
    <row r="37" spans="1:26">
      <c r="A37" s="51"/>
      <c r="B37" s="53"/>
      <c r="C37" s="53"/>
      <c r="D37" s="54"/>
      <c r="E37" s="54"/>
      <c r="F37" s="54"/>
      <c r="G37" s="3"/>
      <c r="H37" s="2" t="str">
        <f>IFERROR(INDEX('[1]Link Out Forecast'!$A$6:$A$250,MATCH($J37,'[1]Link Out Forecast'!$C$6:$C$250,0),1),"")</f>
        <v/>
      </c>
      <c r="I37" s="2" t="str">
        <f>IFERROR(INDEX('[1]Link Out Forecast'!$B$6:$B$250,MATCH($J37,'[1]Link Out Forecast'!$C$6:$C$250,0),1),"")</f>
        <v/>
      </c>
      <c r="J37" s="27">
        <v>52562516</v>
      </c>
      <c r="K37" s="2" t="str">
        <f>IFERROR(INDEX('[1]Link Out Forecast'!$D$6:$D$250,MATCH($J37,'[1]Link Out Forecast'!$C$6:$C$250,0),1),"")</f>
        <v/>
      </c>
      <c r="L37" s="2" t="str">
        <f>IFERROR(INDEX('[1]Link Out Forecast'!$E$6:$E$250,MATCH($J37,'[1]Link Out Forecast'!$C$6:$C$250,0),1),"")</f>
        <v/>
      </c>
      <c r="M37" s="30" t="str">
        <f>IFERROR(INDEX('[1]Link Out Forecast'!$F$6:$F$250,MATCH($J37,'[1]Link Out Forecast'!$C$6:$C$250,0),1),"")</f>
        <v/>
      </c>
      <c r="N37" s="30" t="str">
        <f>IFERROR(INDEX('[1]Link Out Forecast'!$G$6:$G$250,MATCH($J37,'[1]Link Out Forecast'!$C$6:$C$250,0),1),"")</f>
        <v/>
      </c>
      <c r="O37" s="30" t="str">
        <f>IFERROR(INDEX('[1]Link Out Forecast'!$H$6:$H$250,MATCH($J37,'[1]Link Out Forecast'!$C$6:$C$250,0),1),"")</f>
        <v/>
      </c>
      <c r="P37" s="30" t="str">
        <f>IFERROR(INDEX('[1]Link Out Forecast'!$I$6:$I$250,MATCH($J37,'[1]Link Out Forecast'!$C$6:$C$250,0),1),"")</f>
        <v/>
      </c>
      <c r="Q37" s="30" t="str">
        <f>IFERROR(INDEX('[1]Link Out Forecast'!$J$6:$J$250,MATCH($J37,'[1]Link Out Forecast'!$C$6:$C$250,0),1),"")</f>
        <v/>
      </c>
      <c r="R37" s="30" t="str">
        <f>IFERROR(INDEX('[1]Link Out Forecast'!$K$6:$K$250,MATCH($J37,'[1]Link Out Forecast'!$C$6:$C$250,0),1),"")</f>
        <v/>
      </c>
      <c r="S37" s="30" t="str">
        <f>IFERROR(INDEX('[1]Link Out Forecast'!$L$6:$L$250,MATCH($J37,'[1]Link Out Forecast'!$C$6:$C$250,0),1),"")</f>
        <v/>
      </c>
      <c r="T37" s="30" t="str">
        <f>IFERROR(INDEX('[1]Link Out Forecast'!$M$6:$M$250,MATCH($J37,'[1]Link Out Forecast'!$C$6:$C$250,0),1),"")</f>
        <v/>
      </c>
      <c r="U37" s="30" t="str">
        <f>IFERROR(INDEX('[1]Link Out Forecast'!$N$6:$N$250,MATCH($J37,'[1]Link Out Forecast'!$C$6:$C$250,0),1),"")</f>
        <v/>
      </c>
      <c r="V37" s="30" t="str">
        <f>IFERROR(INDEX('[1]Link Out Forecast'!$O$6:$O$250,MATCH($J37,'[1]Link Out Forecast'!$C$6:$C$250,0),1),"")</f>
        <v/>
      </c>
      <c r="W37" s="30" t="str">
        <f>IFERROR(INDEX('[1]Link Out Forecast'!$P$6:$P$250,MATCH($J37,'[1]Link Out Forecast'!$C$6:$C$250,0),1),"")</f>
        <v/>
      </c>
      <c r="X37" s="30" t="str">
        <f>IFERROR(INDEX('[1]Link Out Forecast'!$Q$6:$Q$250,MATCH($J37,'[1]Link Out Forecast'!$C$6:$C$250,0),1),"")</f>
        <v/>
      </c>
      <c r="Y37" s="30" t="str">
        <f>IFERROR(INDEX('[1]Link Out Forecast'!$R$6:$R$250,MATCH($J37,'[1]Link Out Forecast'!$C$6:$C$250,0),1),"")</f>
        <v/>
      </c>
      <c r="Z37" s="30"/>
    </row>
    <row r="38" spans="1:26">
      <c r="A38" s="42"/>
      <c r="B38" s="52"/>
      <c r="C38" s="52"/>
      <c r="D38" s="52"/>
      <c r="E38" s="52"/>
      <c r="F38" s="52"/>
      <c r="H38" s="2" t="str">
        <f>IFERROR(INDEX('[1]Link Out Forecast'!$A$6:$A$250,MATCH($J38,'[1]Link Out Forecast'!$C$6:$C$250,0),1),"")</f>
        <v>P26</v>
      </c>
      <c r="I38" s="2" t="str">
        <f>IFERROR(INDEX('[1]Link Out Forecast'!$B$6:$B$250,MATCH($J38,'[1]Link Out Forecast'!$C$6:$C$250,0),1),"")</f>
        <v>Postage, printing and stationary</v>
      </c>
      <c r="J38" s="10">
        <v>52566000</v>
      </c>
      <c r="K38" s="2" t="str">
        <f>IFERROR(INDEX('[1]Link Out Forecast'!$D$6:$D$250,MATCH($J38,'[1]Link Out Forecast'!$C$6:$C$250,0),1),"")</f>
        <v>Postage</v>
      </c>
      <c r="L38" s="2" t="str">
        <f>IFERROR(INDEX('[1]Link Out Forecast'!$E$6:$E$250,MATCH($J38,'[1]Link Out Forecast'!$C$6:$C$250,0),1),"")</f>
        <v>675.8</v>
      </c>
      <c r="M38" s="30">
        <f>IFERROR(INDEX('[1]Link Out Forecast'!$F$6:$F$250,MATCH($J38,'[1]Link Out Forecast'!$C$6:$C$250,0),1),"")</f>
        <v>17</v>
      </c>
      <c r="N38" s="30">
        <f>IFERROR(INDEX('[1]Link Out Forecast'!$G$6:$G$250,MATCH($J38,'[1]Link Out Forecast'!$C$6:$C$250,0),1),"")</f>
        <v>17</v>
      </c>
      <c r="O38" s="30">
        <f>IFERROR(INDEX('[1]Link Out Forecast'!$H$6:$H$250,MATCH($J38,'[1]Link Out Forecast'!$C$6:$C$250,0),1),"")</f>
        <v>101</v>
      </c>
      <c r="P38" s="30">
        <f>IFERROR(INDEX('[1]Link Out Forecast'!$I$6:$I$250,MATCH($J38,'[1]Link Out Forecast'!$C$6:$C$250,0),1),"")</f>
        <v>765</v>
      </c>
      <c r="Q38" s="30">
        <f>IFERROR(INDEX('[1]Link Out Forecast'!$J$6:$J$250,MATCH($J38,'[1]Link Out Forecast'!$C$6:$C$250,0),1),"")</f>
        <v>17</v>
      </c>
      <c r="R38" s="30">
        <f>IFERROR(INDEX('[1]Link Out Forecast'!$K$6:$K$250,MATCH($J38,'[1]Link Out Forecast'!$C$6:$C$250,0),1),"")</f>
        <v>557</v>
      </c>
      <c r="S38" s="30">
        <f>IFERROR(INDEX('[1]Link Out Forecast'!$L$6:$L$250,MATCH($J38,'[1]Link Out Forecast'!$C$6:$C$250,0),1),"")</f>
        <v>0</v>
      </c>
      <c r="T38" s="30">
        <f>IFERROR(INDEX('[1]Link Out Forecast'!$M$6:$M$250,MATCH($J38,'[1]Link Out Forecast'!$C$6:$C$250,0),1),"")</f>
        <v>0</v>
      </c>
      <c r="U38" s="30">
        <f>IFERROR(INDEX('[1]Link Out Forecast'!$N$6:$N$250,MATCH($J38,'[1]Link Out Forecast'!$C$6:$C$250,0),1),"")</f>
        <v>0</v>
      </c>
      <c r="V38" s="30">
        <f>IFERROR(INDEX('[1]Link Out Forecast'!$O$6:$O$250,MATCH($J38,'[1]Link Out Forecast'!$C$6:$C$250,0),1),"")</f>
        <v>0</v>
      </c>
      <c r="W38" s="30">
        <f>IFERROR(INDEX('[1]Link Out Forecast'!$P$6:$P$250,MATCH($J38,'[1]Link Out Forecast'!$C$6:$C$250,0),1),"")</f>
        <v>0</v>
      </c>
      <c r="X38" s="30">
        <f>IFERROR(INDEX('[1]Link Out Forecast'!$Q$6:$Q$250,MATCH($J38,'[1]Link Out Forecast'!$C$6:$C$250,0),1),"")</f>
        <v>0</v>
      </c>
      <c r="Y38" s="30">
        <f>IFERROR(INDEX('[1]Link Out Forecast'!$R$6:$R$250,MATCH($J38,'[1]Link Out Forecast'!$C$6:$C$250,0),1),"")</f>
        <v>1474</v>
      </c>
      <c r="Z38" s="30"/>
    </row>
    <row r="39" spans="1:26">
      <c r="A39" s="42"/>
      <c r="B39" s="52"/>
      <c r="C39" s="52"/>
      <c r="D39" s="52"/>
      <c r="E39" s="52"/>
      <c r="F39" s="52"/>
      <c r="H39" s="2" t="str">
        <f>IFERROR(INDEX('[1]Link Out Forecast'!$A$6:$A$250,MATCH($J39,'[1]Link Out Forecast'!$C$6:$C$250,0),1),"")</f>
        <v/>
      </c>
      <c r="I39" s="2" t="str">
        <f>IFERROR(INDEX('[1]Link Out Forecast'!$B$6:$B$250,MATCH($J39,'[1]Link Out Forecast'!$C$6:$C$250,0),1),"")</f>
        <v/>
      </c>
      <c r="J39" s="27">
        <v>52566016</v>
      </c>
      <c r="K39" s="2" t="str">
        <f>IFERROR(INDEX('[1]Link Out Forecast'!$D$6:$D$250,MATCH($J39,'[1]Link Out Forecast'!$C$6:$C$250,0),1),"")</f>
        <v/>
      </c>
      <c r="L39" s="2" t="str">
        <f>IFERROR(INDEX('[1]Link Out Forecast'!$E$6:$E$250,MATCH($J39,'[1]Link Out Forecast'!$C$6:$C$250,0),1),"")</f>
        <v/>
      </c>
      <c r="M39" s="30" t="str">
        <f>IFERROR(INDEX('[1]Link Out Forecast'!$F$6:$F$250,MATCH($J39,'[1]Link Out Forecast'!$C$6:$C$250,0),1),"")</f>
        <v/>
      </c>
      <c r="N39" s="30" t="str">
        <f>IFERROR(INDEX('[1]Link Out Forecast'!$G$6:$G$250,MATCH($J39,'[1]Link Out Forecast'!$C$6:$C$250,0),1),"")</f>
        <v/>
      </c>
      <c r="O39" s="30" t="str">
        <f>IFERROR(INDEX('[1]Link Out Forecast'!$H$6:$H$250,MATCH($J39,'[1]Link Out Forecast'!$C$6:$C$250,0),1),"")</f>
        <v/>
      </c>
      <c r="P39" s="30" t="str">
        <f>IFERROR(INDEX('[1]Link Out Forecast'!$I$6:$I$250,MATCH($J39,'[1]Link Out Forecast'!$C$6:$C$250,0),1),"")</f>
        <v/>
      </c>
      <c r="Q39" s="30" t="str">
        <f>IFERROR(INDEX('[1]Link Out Forecast'!$J$6:$J$250,MATCH($J39,'[1]Link Out Forecast'!$C$6:$C$250,0),1),"")</f>
        <v/>
      </c>
      <c r="R39" s="30" t="str">
        <f>IFERROR(INDEX('[1]Link Out Forecast'!$K$6:$K$250,MATCH($J39,'[1]Link Out Forecast'!$C$6:$C$250,0),1),"")</f>
        <v/>
      </c>
      <c r="S39" s="30" t="str">
        <f>IFERROR(INDEX('[1]Link Out Forecast'!$L$6:$L$250,MATCH($J39,'[1]Link Out Forecast'!$C$6:$C$250,0),1),"")</f>
        <v/>
      </c>
      <c r="T39" s="30" t="str">
        <f>IFERROR(INDEX('[1]Link Out Forecast'!$M$6:$M$250,MATCH($J39,'[1]Link Out Forecast'!$C$6:$C$250,0),1),"")</f>
        <v/>
      </c>
      <c r="U39" s="30" t="str">
        <f>IFERROR(INDEX('[1]Link Out Forecast'!$N$6:$N$250,MATCH($J39,'[1]Link Out Forecast'!$C$6:$C$250,0),1),"")</f>
        <v/>
      </c>
      <c r="V39" s="30" t="str">
        <f>IFERROR(INDEX('[1]Link Out Forecast'!$O$6:$O$250,MATCH($J39,'[1]Link Out Forecast'!$C$6:$C$250,0),1),"")</f>
        <v/>
      </c>
      <c r="W39" s="30" t="str">
        <f>IFERROR(INDEX('[1]Link Out Forecast'!$P$6:$P$250,MATCH($J39,'[1]Link Out Forecast'!$C$6:$C$250,0),1),"")</f>
        <v/>
      </c>
      <c r="X39" s="30" t="str">
        <f>IFERROR(INDEX('[1]Link Out Forecast'!$Q$6:$Q$250,MATCH($J39,'[1]Link Out Forecast'!$C$6:$C$250,0),1),"")</f>
        <v/>
      </c>
      <c r="Y39" s="30" t="str">
        <f>IFERROR(INDEX('[1]Link Out Forecast'!$R$6:$R$250,MATCH($J39,'[1]Link Out Forecast'!$C$6:$C$250,0),1),"")</f>
        <v/>
      </c>
      <c r="Z39" s="30"/>
    </row>
    <row r="40" spans="1:26">
      <c r="A40" s="42"/>
      <c r="B40" s="52"/>
      <c r="C40" s="52"/>
      <c r="D40" s="52"/>
      <c r="E40" s="52"/>
      <c r="F40" s="55"/>
      <c r="H40" s="2" t="str">
        <f>IFERROR(INDEX('[1]Link Out Forecast'!$A$6:$A$250,MATCH($J40,'[1]Link Out Forecast'!$C$6:$C$250,0),1),"")</f>
        <v>P26</v>
      </c>
      <c r="I40" s="2" t="str">
        <f>IFERROR(INDEX('[1]Link Out Forecast'!$B$6:$B$250,MATCH($J40,'[1]Link Out Forecast'!$C$6:$C$250,0),1),"")</f>
        <v>Postage, printing and stationary</v>
      </c>
      <c r="J40" s="27">
        <v>52566700</v>
      </c>
      <c r="K40" s="2" t="str">
        <f>IFERROR(INDEX('[1]Link Out Forecast'!$D$6:$D$250,MATCH($J40,'[1]Link Out Forecast'!$C$6:$C$250,0),1),"")</f>
        <v>Printing</v>
      </c>
      <c r="L40" s="2" t="str">
        <f>IFERROR(INDEX('[1]Link Out Forecast'!$E$6:$E$250,MATCH($J40,'[1]Link Out Forecast'!$C$6:$C$250,0),1),"")</f>
        <v>675.8</v>
      </c>
      <c r="M40" s="30">
        <f>IFERROR(INDEX('[1]Link Out Forecast'!$F$6:$F$250,MATCH($J40,'[1]Link Out Forecast'!$C$6:$C$250,0),1),"")</f>
        <v>171</v>
      </c>
      <c r="N40" s="30">
        <f>IFERROR(INDEX('[1]Link Out Forecast'!$G$6:$G$250,MATCH($J40,'[1]Link Out Forecast'!$C$6:$C$250,0),1),"")</f>
        <v>171</v>
      </c>
      <c r="O40" s="30">
        <f>IFERROR(INDEX('[1]Link Out Forecast'!$H$6:$H$250,MATCH($J40,'[1]Link Out Forecast'!$C$6:$C$250,0),1),"")</f>
        <v>171</v>
      </c>
      <c r="P40" s="30">
        <f>IFERROR(INDEX('[1]Link Out Forecast'!$I$6:$I$250,MATCH($J40,'[1]Link Out Forecast'!$C$6:$C$250,0),1),"")</f>
        <v>171</v>
      </c>
      <c r="Q40" s="30">
        <f>IFERROR(INDEX('[1]Link Out Forecast'!$J$6:$J$250,MATCH($J40,'[1]Link Out Forecast'!$C$6:$C$250,0),1),"")</f>
        <v>171</v>
      </c>
      <c r="R40" s="30">
        <f>IFERROR(INDEX('[1]Link Out Forecast'!$K$6:$K$250,MATCH($J40,'[1]Link Out Forecast'!$C$6:$C$250,0),1),"")</f>
        <v>671</v>
      </c>
      <c r="S40" s="30">
        <f>IFERROR(INDEX('[1]Link Out Forecast'!$L$6:$L$250,MATCH($J40,'[1]Link Out Forecast'!$C$6:$C$250,0),1),"")</f>
        <v>0</v>
      </c>
      <c r="T40" s="30">
        <f>IFERROR(INDEX('[1]Link Out Forecast'!$M$6:$M$250,MATCH($J40,'[1]Link Out Forecast'!$C$6:$C$250,0),1),"")</f>
        <v>0</v>
      </c>
      <c r="U40" s="30">
        <f>IFERROR(INDEX('[1]Link Out Forecast'!$N$6:$N$250,MATCH($J40,'[1]Link Out Forecast'!$C$6:$C$250,0),1),"")</f>
        <v>0</v>
      </c>
      <c r="V40" s="30">
        <f>IFERROR(INDEX('[1]Link Out Forecast'!$O$6:$O$250,MATCH($J40,'[1]Link Out Forecast'!$C$6:$C$250,0),1),"")</f>
        <v>0</v>
      </c>
      <c r="W40" s="30">
        <f>IFERROR(INDEX('[1]Link Out Forecast'!$P$6:$P$250,MATCH($J40,'[1]Link Out Forecast'!$C$6:$C$250,0),1),"")</f>
        <v>0</v>
      </c>
      <c r="X40" s="30">
        <f>IFERROR(INDEX('[1]Link Out Forecast'!$Q$6:$Q$250,MATCH($J40,'[1]Link Out Forecast'!$C$6:$C$250,0),1),"")</f>
        <v>0</v>
      </c>
      <c r="Y40" s="30">
        <f>IFERROR(INDEX('[1]Link Out Forecast'!$R$6:$R$250,MATCH($J40,'[1]Link Out Forecast'!$C$6:$C$250,0),1),"")</f>
        <v>1526</v>
      </c>
      <c r="Z40" s="30"/>
    </row>
    <row r="41" spans="1:26">
      <c r="A41" s="42"/>
      <c r="B41" s="52"/>
      <c r="C41" s="52"/>
      <c r="D41" s="52"/>
      <c r="E41" s="52"/>
      <c r="F41" s="55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" thickBot="1">
      <c r="A42" s="42"/>
      <c r="B42" s="52"/>
      <c r="C42" s="52"/>
      <c r="D42" s="52"/>
      <c r="E42" s="52"/>
      <c r="F42" s="55"/>
      <c r="K42" s="2" t="s">
        <v>26</v>
      </c>
      <c r="M42" s="33">
        <f t="shared" ref="M42:Y42" si="3">SUM(M32:M41)</f>
        <v>2277</v>
      </c>
      <c r="N42" s="33">
        <f t="shared" si="3"/>
        <v>2337</v>
      </c>
      <c r="O42" s="33">
        <f t="shared" si="3"/>
        <v>2350</v>
      </c>
      <c r="P42" s="33">
        <f t="shared" si="3"/>
        <v>3195</v>
      </c>
      <c r="Q42" s="33">
        <f t="shared" si="3"/>
        <v>2351</v>
      </c>
      <c r="R42" s="33">
        <f t="shared" si="3"/>
        <v>3335</v>
      </c>
      <c r="S42" s="33">
        <f t="shared" si="3"/>
        <v>2756</v>
      </c>
      <c r="T42" s="33">
        <f t="shared" si="3"/>
        <v>2541</v>
      </c>
      <c r="U42" s="33">
        <f t="shared" si="3"/>
        <v>3075</v>
      </c>
      <c r="V42" s="33">
        <f t="shared" si="3"/>
        <v>2481</v>
      </c>
      <c r="W42" s="33">
        <f t="shared" si="3"/>
        <v>2622</v>
      </c>
      <c r="X42" s="33">
        <f t="shared" si="3"/>
        <v>2828</v>
      </c>
      <c r="Y42" s="33">
        <f t="shared" si="3"/>
        <v>32148</v>
      </c>
      <c r="Z42" s="67"/>
    </row>
    <row r="43" spans="1:26" ht="15" thickTop="1">
      <c r="A43" s="42"/>
      <c r="B43" s="52"/>
      <c r="C43" s="52"/>
      <c r="D43" s="52"/>
      <c r="E43" s="52"/>
      <c r="F43" s="55"/>
    </row>
    <row r="44" spans="1:26">
      <c r="A44" s="42"/>
      <c r="B44" s="52"/>
      <c r="C44" s="52"/>
      <c r="D44" s="52"/>
      <c r="E44" s="52"/>
      <c r="F44" s="55"/>
      <c r="W44" s="10"/>
      <c r="X44" s="10"/>
      <c r="Y44" s="74"/>
    </row>
    <row r="45" spans="1:26">
      <c r="A45" s="42"/>
      <c r="B45" s="52"/>
      <c r="C45" s="52"/>
      <c r="D45" s="52"/>
      <c r="E45" s="52"/>
      <c r="F45" s="55"/>
      <c r="W45" s="10"/>
      <c r="X45" s="10"/>
      <c r="Y45" s="75"/>
    </row>
    <row r="46" spans="1:26">
      <c r="A46" s="42"/>
      <c r="B46" s="52"/>
      <c r="C46" s="52"/>
      <c r="D46" s="52"/>
      <c r="E46" s="52"/>
      <c r="F46" s="55"/>
      <c r="T46" s="10"/>
      <c r="U46" s="10"/>
      <c r="V46" s="10"/>
      <c r="W46" s="10"/>
      <c r="X46" s="10"/>
      <c r="Y46" s="75"/>
    </row>
    <row r="47" spans="1:26">
      <c r="A47" s="42"/>
      <c r="B47" s="52"/>
      <c r="C47" s="52"/>
      <c r="D47" s="52"/>
      <c r="E47" s="52"/>
      <c r="F47" s="55"/>
      <c r="T47" s="10"/>
      <c r="U47" s="10"/>
      <c r="V47" s="10"/>
      <c r="W47" s="10"/>
      <c r="X47" s="10"/>
    </row>
    <row r="48" spans="1:26">
      <c r="A48" s="42"/>
      <c r="B48" s="52"/>
      <c r="C48" s="52"/>
      <c r="D48" s="52"/>
      <c r="E48" s="52"/>
      <c r="F48" s="55"/>
      <c r="T48" s="10"/>
      <c r="U48" s="10"/>
      <c r="V48" s="10"/>
      <c r="W48" s="10"/>
      <c r="X48" s="10"/>
    </row>
    <row r="49" spans="1:24">
      <c r="A49" s="42"/>
      <c r="B49" s="52"/>
      <c r="C49" s="52"/>
      <c r="D49" s="52"/>
      <c r="E49" s="52"/>
      <c r="F49" s="55"/>
      <c r="T49" s="10"/>
      <c r="U49" s="10"/>
      <c r="V49" s="10"/>
      <c r="W49" s="10"/>
      <c r="X49" s="10"/>
    </row>
    <row r="50" spans="1:24">
      <c r="A50" s="60"/>
      <c r="B50" s="61"/>
      <c r="C50" s="52"/>
      <c r="D50" s="52"/>
      <c r="E50" s="52"/>
      <c r="F50" s="52"/>
    </row>
    <row r="51" spans="1:24">
      <c r="A51" s="62"/>
      <c r="B51" s="63"/>
    </row>
    <row r="52" spans="1:24">
      <c r="A52" s="64"/>
      <c r="B52" s="63"/>
    </row>
    <row r="53" spans="1:24">
      <c r="A53" s="60"/>
      <c r="M53" s="29"/>
      <c r="N53" s="10"/>
      <c r="O53" s="10"/>
    </row>
    <row r="54" spans="1:24">
      <c r="A54" s="64"/>
    </row>
    <row r="55" spans="1:24">
      <c r="A55" s="64"/>
      <c r="B55" s="63"/>
    </row>
  </sheetData>
  <printOptions horizontalCentered="1" verticalCentered="1"/>
  <pageMargins left="0.75" right="0.75" top="0.75" bottom="0.75" header="0.3" footer="0.3"/>
  <pageSetup scale="26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P26</v>
      </c>
      <c r="B3" s="2" t="str">
        <f>'Link In'!A23</f>
        <v>Postage, Printing, and Stationary</v>
      </c>
      <c r="C3" s="2" t="str">
        <f>'Link In'!A27</f>
        <v>Schedule D-2.3</v>
      </c>
      <c r="D3" s="59">
        <f>ROUND(Exhibit!C15,0)</f>
        <v>29196</v>
      </c>
      <c r="E3" s="59">
        <f>ROUND(Exhibit!E22,0)</f>
        <v>2952</v>
      </c>
      <c r="F3" s="59">
        <f>ROUND(Exhibit!E25,0)</f>
        <v>32148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52562500</v>
      </c>
      <c r="B8" s="17" t="str">
        <f>'Summary by Account'!B14</f>
        <v>Overnight Shippng</v>
      </c>
      <c r="C8" s="8"/>
      <c r="D8" s="77">
        <f>ROUND('Summary by Account'!E14,2)</f>
        <v>0</v>
      </c>
    </row>
    <row r="9" spans="1:6">
      <c r="A9" s="16">
        <f>'Summary by Account'!A15</f>
        <v>52562511</v>
      </c>
      <c r="B9" s="17" t="str">
        <f>'Summary by Account'!B15</f>
        <v>Overnight Shippng SS</v>
      </c>
      <c r="C9" s="8"/>
      <c r="D9" s="76">
        <f>ROUND('Summary by Account'!E15,2)</f>
        <v>0</v>
      </c>
    </row>
    <row r="10" spans="1:6">
      <c r="A10" s="16">
        <f>'Summary by Account'!A16</f>
        <v>52562513</v>
      </c>
      <c r="B10" s="17" t="str">
        <f>'Summary by Account'!B16</f>
        <v>Overnight Shippng WT</v>
      </c>
      <c r="C10" s="8"/>
      <c r="D10" s="76">
        <f>ROUND('Summary by Account'!E16,2)</f>
        <v>22177</v>
      </c>
    </row>
    <row r="11" spans="1:6">
      <c r="A11" s="16">
        <f>'Summary by Account'!A17</f>
        <v>52562514</v>
      </c>
      <c r="B11" s="17" t="str">
        <f>'Summary by Account'!B17</f>
        <v>Overnight Shippng TD</v>
      </c>
      <c r="C11" s="8"/>
      <c r="D11" s="76">
        <f>ROUND('Summary by Account'!E17,2)</f>
        <v>869</v>
      </c>
    </row>
    <row r="12" spans="1:6">
      <c r="A12" s="16">
        <f>'Summary by Account'!A18</f>
        <v>52562516</v>
      </c>
      <c r="B12" s="17" t="str">
        <f>'Summary by Account'!B18</f>
        <v>Overnight Shippng AG</v>
      </c>
      <c r="C12" s="8"/>
      <c r="D12" s="76">
        <f>ROUND('Summary by Account'!E18,2)</f>
        <v>4747</v>
      </c>
    </row>
    <row r="13" spans="1:6">
      <c r="A13" s="16">
        <f>'Summary by Account'!A19</f>
        <v>52566000</v>
      </c>
      <c r="B13" s="17" t="str">
        <f>'Summary by Account'!B19</f>
        <v>Postage</v>
      </c>
      <c r="C13" s="8"/>
      <c r="D13" s="76">
        <f>ROUND('Summary by Account'!E19,2)</f>
        <v>0</v>
      </c>
    </row>
    <row r="14" spans="1:6">
      <c r="A14" s="16">
        <f>'Summary by Account'!A20</f>
        <v>52566016</v>
      </c>
      <c r="B14" s="17" t="str">
        <f>'Summary by Account'!B20</f>
        <v>Postage AG</v>
      </c>
      <c r="C14" s="8"/>
      <c r="D14" s="76">
        <f>ROUND('Summary by Account'!E20,2)</f>
        <v>1661</v>
      </c>
    </row>
    <row r="15" spans="1:6">
      <c r="A15" s="16">
        <f>'Summary by Account'!A21</f>
        <v>52566700</v>
      </c>
      <c r="B15" s="17" t="str">
        <f>'Summary by Account'!B21</f>
        <v>Printing</v>
      </c>
      <c r="C15" s="8"/>
      <c r="D15" s="76">
        <f>ROUND('Summary by Account'!E21,2)</f>
        <v>2694</v>
      </c>
    </row>
    <row r="16" spans="1:6">
      <c r="A16" s="16"/>
      <c r="B16" s="17"/>
      <c r="C16" s="8"/>
      <c r="D16" s="76"/>
    </row>
    <row r="17" spans="1:4" ht="15" thickBot="1">
      <c r="A17" s="8"/>
      <c r="B17" s="18"/>
      <c r="C17" s="8"/>
      <c r="D17" s="46">
        <f>SUM(D8:D16)</f>
        <v>32148</v>
      </c>
    </row>
    <row r="18" spans="1:4" ht="15" thickTop="1">
      <c r="A18" s="8"/>
      <c r="B18" s="8"/>
      <c r="C18" s="8"/>
      <c r="D18" s="8"/>
    </row>
    <row r="19" spans="1:4">
      <c r="A19" s="15" t="s">
        <v>12</v>
      </c>
      <c r="B19" s="8"/>
      <c r="C19" s="8"/>
      <c r="D19" s="8"/>
    </row>
    <row r="21" spans="1:4">
      <c r="A21" s="2" t="str">
        <f>'Link In'!A26</f>
        <v>W/P - 3-15</v>
      </c>
    </row>
    <row r="22" spans="1:4">
      <c r="A22" s="2" t="str">
        <f ca="1">Exhibit!F2</f>
        <v>O&amp;M\[KAWC 2018 Rate Case - Postage, Printing &amp; Stationary Exhibit.xlsx]Exhibit</v>
      </c>
    </row>
    <row r="25" spans="1:4">
      <c r="A25" s="6"/>
    </row>
    <row r="26" spans="1:4">
      <c r="D26" s="35"/>
    </row>
    <row r="27" spans="1:4">
      <c r="D27" s="35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40.88671875" style="2" customWidth="1"/>
    <col min="3" max="4" width="12.6640625" style="2" customWidth="1"/>
    <col min="5" max="5" width="14" style="2" customWidth="1"/>
    <col min="6" max="6" width="35.1093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In'!A26</f>
        <v>W/P - 3-15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Postage, Printing &amp; Stationary Exhibit.xlsx]Exhibit</v>
      </c>
    </row>
    <row r="4" spans="1:6">
      <c r="A4" s="78" t="str">
        <f>'Link In'!A1</f>
        <v>Kentucky American Water Company</v>
      </c>
      <c r="B4" s="78"/>
      <c r="C4" s="78"/>
      <c r="D4" s="78"/>
      <c r="E4" s="78"/>
      <c r="F4" s="78"/>
    </row>
    <row r="5" spans="1:6">
      <c r="A5" s="78" t="str">
        <f>'Link In'!A3</f>
        <v>Case No. 2018-00358</v>
      </c>
      <c r="B5" s="78"/>
      <c r="C5" s="78"/>
      <c r="D5" s="78"/>
      <c r="E5" s="78"/>
      <c r="F5" s="78"/>
    </row>
    <row r="6" spans="1:6">
      <c r="A6" s="78" t="str">
        <f>'Link In'!A24</f>
        <v>Base Year Adjustment Postage, Printing, and Stationary</v>
      </c>
      <c r="B6" s="78"/>
      <c r="C6" s="78"/>
      <c r="D6" s="78"/>
      <c r="E6" s="78"/>
      <c r="F6" s="78"/>
    </row>
    <row r="7" spans="1:6">
      <c r="A7" s="79" t="str">
        <f>'Link In'!A6</f>
        <v>For the 12 Months Ending June 30, 2020</v>
      </c>
      <c r="B7" s="79"/>
      <c r="C7" s="79"/>
      <c r="D7" s="79"/>
      <c r="E7" s="79"/>
      <c r="F7" s="79"/>
    </row>
    <row r="9" spans="1:6">
      <c r="A9" s="6" t="str">
        <f>'Link In'!A21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In'!Y21,0)</f>
        <v>29196</v>
      </c>
      <c r="D15" s="48">
        <v>0</v>
      </c>
      <c r="E15" s="48">
        <f>C15</f>
        <v>29196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 ht="28.8">
      <c r="A19" s="8">
        <v>5</v>
      </c>
      <c r="B19" s="65" t="s">
        <v>35</v>
      </c>
      <c r="C19" s="34"/>
      <c r="D19" s="40">
        <f>ROUND('Summary by Account'!D23,0)</f>
        <v>2952</v>
      </c>
      <c r="E19" s="34"/>
      <c r="F19" s="10" t="str">
        <f>'Link In'!A27</f>
        <v>Schedule D-2.3</v>
      </c>
    </row>
    <row r="20" spans="1:6">
      <c r="A20" s="8">
        <v>6</v>
      </c>
      <c r="B20" s="65"/>
      <c r="C20" s="34"/>
      <c r="D20" s="40"/>
      <c r="E20" s="34"/>
      <c r="F20" s="10"/>
    </row>
    <row r="21" spans="1:6">
      <c r="A21" s="8">
        <v>7</v>
      </c>
      <c r="B21" s="9"/>
      <c r="C21" s="34"/>
      <c r="D21" s="40"/>
      <c r="E21" s="34"/>
    </row>
    <row r="22" spans="1:6">
      <c r="A22" s="8">
        <v>8</v>
      </c>
      <c r="B22" s="6" t="s">
        <v>5</v>
      </c>
      <c r="C22" s="34"/>
      <c r="D22" s="58">
        <f>SUM(D19:D21)</f>
        <v>2952</v>
      </c>
      <c r="E22" s="58">
        <f>D22</f>
        <v>2952</v>
      </c>
    </row>
    <row r="23" spans="1:6">
      <c r="A23" s="8">
        <v>9</v>
      </c>
      <c r="C23" s="34"/>
      <c r="D23" s="34"/>
      <c r="E23" s="34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32148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109375" style="2"/>
  </cols>
  <sheetData>
    <row r="1" spans="1:6">
      <c r="A1" s="1" t="s">
        <v>10</v>
      </c>
      <c r="B1" s="1"/>
      <c r="C1" s="1"/>
      <c r="D1" s="1"/>
    </row>
    <row r="2" spans="1:6">
      <c r="A2" s="1" t="s">
        <v>11</v>
      </c>
      <c r="B2" s="1"/>
      <c r="C2" s="1"/>
      <c r="D2" s="1"/>
    </row>
    <row r="4" spans="1:6">
      <c r="A4" s="78" t="str">
        <f>'Link In'!A1</f>
        <v>Kentucky American Water Company</v>
      </c>
      <c r="B4" s="78"/>
      <c r="C4" s="78"/>
      <c r="D4" s="78"/>
      <c r="E4" s="78"/>
    </row>
    <row r="5" spans="1:6">
      <c r="A5" s="78" t="str">
        <f>'Link In'!A3</f>
        <v>Case No. 2018-00358</v>
      </c>
      <c r="B5" s="78"/>
      <c r="C5" s="78"/>
      <c r="D5" s="78"/>
      <c r="E5" s="78"/>
    </row>
    <row r="6" spans="1:6">
      <c r="A6" s="78" t="str">
        <f>'Link In'!A24</f>
        <v>Base Year Adjustment Postage, Printing, and Stationary</v>
      </c>
      <c r="B6" s="78"/>
      <c r="C6" s="78"/>
      <c r="D6" s="78"/>
      <c r="E6" s="78"/>
    </row>
    <row r="7" spans="1:6">
      <c r="A7" s="79" t="str">
        <f>'Link In'!A6</f>
        <v>For the 12 Months Ending June 30, 2020</v>
      </c>
      <c r="B7" s="79"/>
      <c r="C7" s="79"/>
      <c r="D7" s="79"/>
      <c r="E7" s="79"/>
    </row>
    <row r="9" spans="1:6">
      <c r="A9" s="6" t="str">
        <f>'Link In'!A21</f>
        <v>Witness Responsible:   James Pellock</v>
      </c>
    </row>
    <row r="10" spans="1:6">
      <c r="A10" s="6" t="str">
        <f>'Link In'!A15</f>
        <v>Type of Filing: __X__ Original  _____ Updated  _____ Revised</v>
      </c>
    </row>
    <row r="11" spans="1:6">
      <c r="A11" s="6"/>
    </row>
    <row r="12" spans="1:6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  <c r="F12" s="66"/>
    </row>
    <row r="13" spans="1:6">
      <c r="F13" s="42"/>
    </row>
    <row r="14" spans="1:6">
      <c r="A14" s="2">
        <f>'Link In'!J12</f>
        <v>52562500</v>
      </c>
      <c r="B14" s="12" t="str">
        <f>'Link In'!K12</f>
        <v>Overnight Shippng</v>
      </c>
      <c r="C14" s="35">
        <f>'Link In'!Y12</f>
        <v>10832</v>
      </c>
      <c r="D14" s="35">
        <f t="shared" ref="D14:D17" si="0">E14-C14</f>
        <v>-10832</v>
      </c>
      <c r="E14" s="35">
        <f>ROUND(SUM(VLOOKUP(A14,'Link In'!J:Z,17,FALSE)*$E$23),0)</f>
        <v>0</v>
      </c>
      <c r="F14" s="42"/>
    </row>
    <row r="15" spans="1:6">
      <c r="A15" s="2">
        <f>'Link In'!J13</f>
        <v>52562511</v>
      </c>
      <c r="B15" s="12" t="str">
        <f>'Link In'!K13</f>
        <v>Overnight Shippng SS</v>
      </c>
      <c r="C15" s="36">
        <f>'Link In'!Y13</f>
        <v>0</v>
      </c>
      <c r="D15" s="36">
        <f t="shared" si="0"/>
        <v>0</v>
      </c>
      <c r="E15" s="36">
        <f>ROUND(SUM(VLOOKUP(A15,'Link In'!J:Z,17,FALSE)*$E$23),0)</f>
        <v>0</v>
      </c>
    </row>
    <row r="16" spans="1:6">
      <c r="A16" s="2">
        <f>'Link In'!J14</f>
        <v>52562513</v>
      </c>
      <c r="B16" s="12" t="str">
        <f>'Link In'!K14</f>
        <v>Overnight Shippng WT</v>
      </c>
      <c r="C16" s="36">
        <f>'Link In'!Y14</f>
        <v>10363</v>
      </c>
      <c r="D16" s="36">
        <f t="shared" si="0"/>
        <v>11814</v>
      </c>
      <c r="E16" s="36">
        <f>ROUND(SUM(VLOOKUP(A16,'Link In'!J:Z,17,FALSE)*$E$23),0)</f>
        <v>22177</v>
      </c>
    </row>
    <row r="17" spans="1:5">
      <c r="A17" s="2">
        <f>'Link In'!J15</f>
        <v>52562514</v>
      </c>
      <c r="B17" s="12" t="str">
        <f>'Link In'!K15</f>
        <v>Overnight Shippng TD</v>
      </c>
      <c r="C17" s="36">
        <f>'Link In'!Y15</f>
        <v>406</v>
      </c>
      <c r="D17" s="36">
        <f t="shared" si="0"/>
        <v>463</v>
      </c>
      <c r="E17" s="36">
        <f>ROUND(SUM(VLOOKUP(A17,'Link In'!J:Z,17,FALSE)*$E$23),0)</f>
        <v>869</v>
      </c>
    </row>
    <row r="18" spans="1:5">
      <c r="A18" s="2">
        <f>'Link In'!J16</f>
        <v>52562516</v>
      </c>
      <c r="B18" s="12" t="str">
        <f>'Link In'!K16</f>
        <v>Overnight Shippng AG</v>
      </c>
      <c r="C18" s="36">
        <f>'Link In'!Y16</f>
        <v>2218</v>
      </c>
      <c r="D18" s="36">
        <f t="shared" ref="D18:D21" si="1">E18-C18</f>
        <v>2529</v>
      </c>
      <c r="E18" s="36">
        <f>ROUND(SUM(VLOOKUP(A18,'Link In'!J:Z,17,FALSE)*$E$23),0)</f>
        <v>4747</v>
      </c>
    </row>
    <row r="19" spans="1:5">
      <c r="A19" s="2">
        <f>'Link In'!J17</f>
        <v>52566000</v>
      </c>
      <c r="B19" s="12" t="str">
        <f>'Link In'!K17</f>
        <v>Postage</v>
      </c>
      <c r="C19" s="36">
        <f>'Link In'!Y17</f>
        <v>1248</v>
      </c>
      <c r="D19" s="36">
        <f t="shared" si="1"/>
        <v>-1248</v>
      </c>
      <c r="E19" s="36">
        <f>ROUND(SUM(VLOOKUP(A19,'Link In'!J:Z,17,FALSE)*$E$23),0)</f>
        <v>0</v>
      </c>
    </row>
    <row r="20" spans="1:5">
      <c r="A20" s="2">
        <f>'Link In'!J18</f>
        <v>52566016</v>
      </c>
      <c r="B20" s="12" t="str">
        <f>'Link In'!K18</f>
        <v>Postage AG</v>
      </c>
      <c r="C20" s="36">
        <f>'Link In'!Y18</f>
        <v>776</v>
      </c>
      <c r="D20" s="36">
        <f t="shared" si="1"/>
        <v>885</v>
      </c>
      <c r="E20" s="36">
        <f>ROUND(SUM(VLOOKUP(A20,'Link In'!J:Z,17,FALSE)*$E$23),0)</f>
        <v>1661</v>
      </c>
    </row>
    <row r="21" spans="1:5">
      <c r="A21" s="2">
        <f>'Link In'!J19</f>
        <v>52566700</v>
      </c>
      <c r="B21" s="12" t="str">
        <f>'Link In'!K19</f>
        <v>Printing</v>
      </c>
      <c r="C21" s="36">
        <f>'Link In'!Y19</f>
        <v>3353</v>
      </c>
      <c r="D21" s="36">
        <f t="shared" si="1"/>
        <v>-659</v>
      </c>
      <c r="E21" s="36">
        <f>ROUND(SUM(VLOOKUP(A21,'Link In'!J:Z,17,FALSE)*$E$23),0)</f>
        <v>2694</v>
      </c>
    </row>
    <row r="22" spans="1:5">
      <c r="B22" s="12"/>
      <c r="C22" s="36"/>
      <c r="D22" s="36"/>
      <c r="E22" s="36"/>
    </row>
    <row r="23" spans="1:5" ht="15" thickBot="1">
      <c r="C23" s="37">
        <f>SUM(C14:C22)</f>
        <v>29196</v>
      </c>
      <c r="D23" s="37">
        <f>SUM(D14:D22)</f>
        <v>2952</v>
      </c>
      <c r="E23" s="37">
        <f>'Base &amp; Forecast Detail'!O32</f>
        <v>32148</v>
      </c>
    </row>
    <row r="24" spans="1:5" ht="15" thickTop="1"/>
    <row r="25" spans="1:5">
      <c r="D25" s="64"/>
      <c r="E25" s="38"/>
    </row>
    <row r="26" spans="1:5">
      <c r="D26" s="64"/>
      <c r="E26" s="38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In'!A26</f>
        <v>W/P - 3-15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Postage, Printing &amp; Stationary Exhibit.xlsx]Base &amp; Forecast Detail</v>
      </c>
    </row>
    <row r="3" spans="1:1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>
      <c r="A4" s="78" t="str">
        <f>'Link In'!A3</f>
        <v>Case No. 2018-00358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>
      <c r="A5" s="78" t="str">
        <f>'Link In'!A7</f>
        <v>Base Year for the 12 Months Ended February 28, 2019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>
      <c r="A6" s="78" t="str">
        <f>'Link In'!A9</f>
        <v>Forecast Year for the 12 Months Ended June 30, 2020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>
      <c r="A7" s="78" t="str">
        <f>'Link In'!A23</f>
        <v>Postage, Printing, and Stationary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>
      <c r="A8" s="6" t="str">
        <f>'Link In'!A21</f>
        <v>Witness Responsible:   James Pellock</v>
      </c>
    </row>
    <row r="9" spans="1:15">
      <c r="A9" s="25" t="str">
        <f>'Link In'!A15</f>
        <v>Type of Filing: __X__ Original  _____ Updated  _____ Revised</v>
      </c>
    </row>
    <row r="10" spans="1:15">
      <c r="A10" s="25"/>
    </row>
    <row r="11" spans="1:15">
      <c r="C11" s="80" t="str">
        <f>'Link In'!A7</f>
        <v>Base Year for the 12 Months Ended February 28, 2019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>
      <c r="A12" s="57" t="s">
        <v>14</v>
      </c>
      <c r="B12" s="57" t="s">
        <v>6</v>
      </c>
      <c r="C12" s="32">
        <f>+'Link In'!M10</f>
        <v>43160</v>
      </c>
      <c r="D12" s="32">
        <f>+'Link In'!N10</f>
        <v>43191</v>
      </c>
      <c r="E12" s="32">
        <f>+'Link In'!O10</f>
        <v>43221</v>
      </c>
      <c r="F12" s="32">
        <f>+'Link In'!P10</f>
        <v>43252</v>
      </c>
      <c r="G12" s="32">
        <f>+'Link In'!Q10</f>
        <v>43282</v>
      </c>
      <c r="H12" s="32">
        <f>+'Link In'!R10</f>
        <v>43313</v>
      </c>
      <c r="I12" s="32">
        <f>+'Link In'!S10</f>
        <v>43344</v>
      </c>
      <c r="J12" s="32">
        <f>+'Link In'!T10</f>
        <v>43374</v>
      </c>
      <c r="K12" s="32">
        <f>+'Link In'!U10</f>
        <v>43405</v>
      </c>
      <c r="L12" s="32">
        <f>+'Link In'!V10</f>
        <v>43435</v>
      </c>
      <c r="M12" s="32">
        <f>+'Link In'!W10</f>
        <v>43466</v>
      </c>
      <c r="N12" s="32">
        <f>+'Link In'!X10</f>
        <v>43497</v>
      </c>
      <c r="O12" s="57" t="s">
        <v>7</v>
      </c>
    </row>
    <row r="13" spans="1:15">
      <c r="A13" s="42"/>
      <c r="B13" s="42"/>
      <c r="C13" s="42"/>
    </row>
    <row r="14" spans="1:15">
      <c r="A14" s="2">
        <f>'Link In'!J12</f>
        <v>52562500</v>
      </c>
      <c r="B14" s="12" t="str">
        <f>'Link In'!K12</f>
        <v>Overnight Shippng</v>
      </c>
      <c r="C14" s="44">
        <f>'Link In'!M12</f>
        <v>0</v>
      </c>
      <c r="D14" s="44">
        <f>'Link In'!N12</f>
        <v>0</v>
      </c>
      <c r="E14" s="44">
        <f>'Link In'!O12</f>
        <v>0</v>
      </c>
      <c r="F14" s="44">
        <f>'Link In'!P12</f>
        <v>0</v>
      </c>
      <c r="G14" s="44">
        <f>'Link In'!Q12</f>
        <v>0</v>
      </c>
      <c r="H14" s="44">
        <f>'Link In'!R12</f>
        <v>0</v>
      </c>
      <c r="I14" s="44">
        <f>'Link In'!S12</f>
        <v>1269</v>
      </c>
      <c r="J14" s="44">
        <f>'Link In'!T12</f>
        <v>1390</v>
      </c>
      <c r="K14" s="44">
        <f>'Link In'!U12</f>
        <v>2672</v>
      </c>
      <c r="L14" s="44">
        <f>'Link In'!V12</f>
        <v>1311</v>
      </c>
      <c r="M14" s="44">
        <f>'Link In'!W12</f>
        <v>2068</v>
      </c>
      <c r="N14" s="44">
        <f>'Link In'!X12</f>
        <v>2122</v>
      </c>
      <c r="O14" s="35">
        <f t="shared" ref="O14:O18" si="0">SUM(C14:N14)</f>
        <v>10832</v>
      </c>
    </row>
    <row r="15" spans="1:15">
      <c r="A15" s="2">
        <f>'Link In'!J13</f>
        <v>52562511</v>
      </c>
      <c r="B15" s="12" t="str">
        <f>'Link In'!K13</f>
        <v>Overnight Shippng SS</v>
      </c>
      <c r="C15" s="40">
        <f>'Link In'!M13</f>
        <v>0</v>
      </c>
      <c r="D15" s="40">
        <f>'Link In'!N13</f>
        <v>0</v>
      </c>
      <c r="E15" s="40">
        <f>'Link In'!O13</f>
        <v>0</v>
      </c>
      <c r="F15" s="40">
        <f>'Link In'!P13</f>
        <v>0</v>
      </c>
      <c r="G15" s="40">
        <f>'Link In'!Q13</f>
        <v>0</v>
      </c>
      <c r="H15" s="40">
        <f>'Link In'!R13</f>
        <v>0</v>
      </c>
      <c r="I15" s="40">
        <f>'Link In'!S13</f>
        <v>0</v>
      </c>
      <c r="J15" s="40">
        <f>'Link In'!T13</f>
        <v>0</v>
      </c>
      <c r="K15" s="40">
        <f>'Link In'!U13</f>
        <v>0</v>
      </c>
      <c r="L15" s="40">
        <f>'Link In'!V13</f>
        <v>0</v>
      </c>
      <c r="M15" s="40">
        <f>'Link In'!W13</f>
        <v>0</v>
      </c>
      <c r="N15" s="40">
        <f>'Link In'!X13</f>
        <v>0</v>
      </c>
      <c r="O15" s="36">
        <f t="shared" si="0"/>
        <v>0</v>
      </c>
    </row>
    <row r="16" spans="1:15">
      <c r="A16" s="2">
        <f>'Link In'!J14</f>
        <v>52562513</v>
      </c>
      <c r="B16" s="12" t="str">
        <f>'Link In'!K14</f>
        <v>Overnight Shippng WT</v>
      </c>
      <c r="C16" s="40">
        <f>'Link In'!M14</f>
        <v>1511</v>
      </c>
      <c r="D16" s="40">
        <f>'Link In'!N14</f>
        <v>1745</v>
      </c>
      <c r="E16" s="40">
        <f>'Link In'!O14</f>
        <v>1908</v>
      </c>
      <c r="F16" s="40">
        <f>'Link In'!P14</f>
        <v>950</v>
      </c>
      <c r="G16" s="40">
        <f>'Link In'!Q14</f>
        <v>2305</v>
      </c>
      <c r="H16" s="40">
        <f>'Link In'!R14</f>
        <v>1944</v>
      </c>
      <c r="I16" s="40">
        <f>'Link In'!S14</f>
        <v>0</v>
      </c>
      <c r="J16" s="40">
        <f>'Link In'!T14</f>
        <v>0</v>
      </c>
      <c r="K16" s="40">
        <f>'Link In'!U14</f>
        <v>0</v>
      </c>
      <c r="L16" s="40">
        <f>'Link In'!V14</f>
        <v>0</v>
      </c>
      <c r="M16" s="40">
        <f>'Link In'!W14</f>
        <v>0</v>
      </c>
      <c r="N16" s="40">
        <f>'Link In'!X14</f>
        <v>0</v>
      </c>
      <c r="O16" s="36">
        <f t="shared" si="0"/>
        <v>10363</v>
      </c>
    </row>
    <row r="17" spans="1:15">
      <c r="A17" s="2">
        <f>'Link In'!J15</f>
        <v>52562514</v>
      </c>
      <c r="B17" s="12" t="str">
        <f>'Link In'!K15</f>
        <v>Overnight Shippng TD</v>
      </c>
      <c r="C17" s="40">
        <f>'Link In'!M15</f>
        <v>24</v>
      </c>
      <c r="D17" s="40">
        <f>'Link In'!N15</f>
        <v>12</v>
      </c>
      <c r="E17" s="40">
        <f>'Link In'!O15</f>
        <v>15</v>
      </c>
      <c r="F17" s="40">
        <f>'Link In'!P15</f>
        <v>0</v>
      </c>
      <c r="G17" s="40">
        <f>'Link In'!Q15</f>
        <v>249</v>
      </c>
      <c r="H17" s="40">
        <f>'Link In'!R15</f>
        <v>106</v>
      </c>
      <c r="I17" s="40">
        <f>'Link In'!S15</f>
        <v>0</v>
      </c>
      <c r="J17" s="40">
        <f>'Link In'!T15</f>
        <v>0</v>
      </c>
      <c r="K17" s="40">
        <f>'Link In'!U15</f>
        <v>0</v>
      </c>
      <c r="L17" s="40">
        <f>'Link In'!V15</f>
        <v>0</v>
      </c>
      <c r="M17" s="40">
        <f>'Link In'!W15</f>
        <v>0</v>
      </c>
      <c r="N17" s="40">
        <f>'Link In'!X15</f>
        <v>0</v>
      </c>
      <c r="O17" s="36">
        <f t="shared" si="0"/>
        <v>406</v>
      </c>
    </row>
    <row r="18" spans="1:15">
      <c r="A18" s="2">
        <f>'Link In'!J16</f>
        <v>52562516</v>
      </c>
      <c r="B18" s="12" t="str">
        <f>'Link In'!K16</f>
        <v>Overnight Shippng AG</v>
      </c>
      <c r="C18" s="40">
        <f>'Link In'!M16</f>
        <v>264</v>
      </c>
      <c r="D18" s="40">
        <f>'Link In'!N16</f>
        <v>85</v>
      </c>
      <c r="E18" s="40">
        <f>'Link In'!O16</f>
        <v>182</v>
      </c>
      <c r="F18" s="40">
        <f>'Link In'!P16</f>
        <v>1192</v>
      </c>
      <c r="G18" s="40">
        <f>'Link In'!Q16</f>
        <v>188</v>
      </c>
      <c r="H18" s="40">
        <f>'Link In'!R16</f>
        <v>307</v>
      </c>
      <c r="I18" s="40">
        <f>'Link In'!S16</f>
        <v>0</v>
      </c>
      <c r="J18" s="40">
        <f>'Link In'!T16</f>
        <v>0</v>
      </c>
      <c r="K18" s="40">
        <f>'Link In'!U16</f>
        <v>0</v>
      </c>
      <c r="L18" s="40">
        <f>'Link In'!V16</f>
        <v>0</v>
      </c>
      <c r="M18" s="40">
        <f>'Link In'!W16</f>
        <v>0</v>
      </c>
      <c r="N18" s="40">
        <f>'Link In'!X16</f>
        <v>0</v>
      </c>
      <c r="O18" s="36">
        <f t="shared" si="0"/>
        <v>2218</v>
      </c>
    </row>
    <row r="19" spans="1:15">
      <c r="A19" s="2">
        <f>'Link In'!J17</f>
        <v>52566000</v>
      </c>
      <c r="B19" s="12" t="str">
        <f>'Link In'!K17</f>
        <v>Postage</v>
      </c>
      <c r="C19" s="40">
        <f>'Link In'!M17</f>
        <v>0</v>
      </c>
      <c r="D19" s="40">
        <f>'Link In'!N17</f>
        <v>0</v>
      </c>
      <c r="E19" s="40">
        <f>'Link In'!O17</f>
        <v>0</v>
      </c>
      <c r="F19" s="40">
        <f>'Link In'!P17</f>
        <v>0</v>
      </c>
      <c r="G19" s="40">
        <f>'Link In'!Q17</f>
        <v>0</v>
      </c>
      <c r="H19" s="40">
        <f>'Link In'!R17</f>
        <v>0</v>
      </c>
      <c r="I19" s="40">
        <f>'Link In'!S17</f>
        <v>123</v>
      </c>
      <c r="J19" s="40">
        <f>'Link In'!T17</f>
        <v>267</v>
      </c>
      <c r="K19" s="40">
        <f>'Link In'!U17</f>
        <v>17</v>
      </c>
      <c r="L19" s="40">
        <f>'Link In'!V17</f>
        <v>557</v>
      </c>
      <c r="M19" s="40">
        <f>'Link In'!W17</f>
        <v>267</v>
      </c>
      <c r="N19" s="40">
        <f>'Link In'!X17</f>
        <v>17</v>
      </c>
      <c r="O19" s="36">
        <f t="shared" ref="O19:O21" si="1">SUM(C19:N19)</f>
        <v>1248</v>
      </c>
    </row>
    <row r="20" spans="1:15">
      <c r="A20" s="2">
        <f>'Link In'!J18</f>
        <v>52566016</v>
      </c>
      <c r="B20" s="12" t="str">
        <f>'Link In'!K18</f>
        <v>Postage AG</v>
      </c>
      <c r="C20" s="40">
        <f>'Link In'!M18</f>
        <v>540</v>
      </c>
      <c r="D20" s="40">
        <f>'Link In'!N18</f>
        <v>225</v>
      </c>
      <c r="E20" s="40">
        <f>'Link In'!O18</f>
        <v>0</v>
      </c>
      <c r="F20" s="40">
        <f>'Link In'!P18</f>
        <v>5</v>
      </c>
      <c r="G20" s="40">
        <f>'Link In'!Q18</f>
        <v>0</v>
      </c>
      <c r="H20" s="40">
        <f>'Link In'!R18</f>
        <v>6</v>
      </c>
      <c r="I20" s="40">
        <f>'Link In'!S18</f>
        <v>0</v>
      </c>
      <c r="J20" s="40">
        <f>'Link In'!T18</f>
        <v>0</v>
      </c>
      <c r="K20" s="40">
        <f>'Link In'!U18</f>
        <v>0</v>
      </c>
      <c r="L20" s="40">
        <f>'Link In'!V18</f>
        <v>0</v>
      </c>
      <c r="M20" s="40">
        <f>'Link In'!W18</f>
        <v>0</v>
      </c>
      <c r="N20" s="40">
        <f>'Link In'!X18</f>
        <v>0</v>
      </c>
      <c r="O20" s="36">
        <f t="shared" si="1"/>
        <v>776</v>
      </c>
    </row>
    <row r="21" spans="1:15">
      <c r="A21" s="2">
        <f>'Link In'!J19</f>
        <v>52566700</v>
      </c>
      <c r="B21" s="12" t="str">
        <f>'Link In'!K19</f>
        <v>Printing</v>
      </c>
      <c r="C21" s="40">
        <f>'Link In'!M19</f>
        <v>473</v>
      </c>
      <c r="D21" s="40">
        <f>'Link In'!N19</f>
        <v>44</v>
      </c>
      <c r="E21" s="40">
        <f>'Link In'!O19</f>
        <v>47</v>
      </c>
      <c r="F21" s="40">
        <f>'Link In'!P19</f>
        <v>237</v>
      </c>
      <c r="G21" s="40">
        <f>'Link In'!Q19</f>
        <v>0</v>
      </c>
      <c r="H21" s="40">
        <f>'Link In'!R19</f>
        <v>458</v>
      </c>
      <c r="I21" s="40">
        <f>'Link In'!S19</f>
        <v>37</v>
      </c>
      <c r="J21" s="40">
        <f>'Link In'!T19</f>
        <v>37</v>
      </c>
      <c r="K21" s="40">
        <f>'Link In'!U19</f>
        <v>37</v>
      </c>
      <c r="L21" s="40">
        <f>'Link In'!V19</f>
        <v>1641</v>
      </c>
      <c r="M21" s="40">
        <f>'Link In'!W19</f>
        <v>171</v>
      </c>
      <c r="N21" s="40">
        <f>'Link In'!X19</f>
        <v>171</v>
      </c>
      <c r="O21" s="36">
        <f t="shared" si="1"/>
        <v>3353</v>
      </c>
    </row>
    <row r="22" spans="1:15">
      <c r="B22" s="1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6"/>
    </row>
    <row r="23" spans="1:15">
      <c r="A23" s="42"/>
      <c r="B23" s="42"/>
      <c r="C23" s="43"/>
      <c r="O23" s="45">
        <f>SUM(O14:O22)</f>
        <v>29196</v>
      </c>
    </row>
    <row r="24" spans="1:15">
      <c r="A24" s="42"/>
      <c r="B24" s="42"/>
      <c r="C24" s="43"/>
    </row>
    <row r="25" spans="1:15">
      <c r="C25" s="80" t="str">
        <f>'Link In'!A9</f>
        <v>Forecast Year for the 12 Months Ended June 30, 2020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>
      <c r="A26" s="57" t="s">
        <v>14</v>
      </c>
      <c r="B26" s="57" t="s">
        <v>6</v>
      </c>
      <c r="C26" s="32">
        <f>+'Link In'!M30</f>
        <v>43647</v>
      </c>
      <c r="D26" s="32">
        <f>+'Link In'!N30</f>
        <v>43678</v>
      </c>
      <c r="E26" s="32">
        <f>+'Link In'!O30</f>
        <v>43709</v>
      </c>
      <c r="F26" s="32">
        <f>+'Link In'!P30</f>
        <v>43739</v>
      </c>
      <c r="G26" s="32">
        <f>+'Link In'!Q30</f>
        <v>43770</v>
      </c>
      <c r="H26" s="32">
        <f>+'Link In'!R30</f>
        <v>43800</v>
      </c>
      <c r="I26" s="32">
        <f>+'Link In'!S30</f>
        <v>43831</v>
      </c>
      <c r="J26" s="32">
        <f>+'Link In'!T30</f>
        <v>43862</v>
      </c>
      <c r="K26" s="32">
        <f>+'Link In'!U30</f>
        <v>43891</v>
      </c>
      <c r="L26" s="32">
        <f>+'Link In'!V30</f>
        <v>43922</v>
      </c>
      <c r="M26" s="32">
        <f>+'Link In'!W30</f>
        <v>43952</v>
      </c>
      <c r="N26" s="32">
        <f>+'Link In'!X30</f>
        <v>43983</v>
      </c>
      <c r="O26" s="57" t="s">
        <v>27</v>
      </c>
    </row>
    <row r="28" spans="1:15">
      <c r="A28" s="2">
        <f>'Link In'!J32</f>
        <v>52562500</v>
      </c>
      <c r="B28" s="2" t="str">
        <f>'Link In'!K32</f>
        <v>Overnight Shippng</v>
      </c>
      <c r="C28" s="44">
        <f>'Link In'!M32</f>
        <v>2089</v>
      </c>
      <c r="D28" s="44">
        <f>'Link In'!N32</f>
        <v>2149</v>
      </c>
      <c r="E28" s="44">
        <f>'Link In'!O32</f>
        <v>2078</v>
      </c>
      <c r="F28" s="44">
        <f>'Link In'!P32</f>
        <v>2259</v>
      </c>
      <c r="G28" s="44">
        <f>'Link In'!Q32</f>
        <v>2163</v>
      </c>
      <c r="H28" s="44">
        <f>'Link In'!R32</f>
        <v>2107</v>
      </c>
      <c r="I28" s="44">
        <f>'Link In'!S32</f>
        <v>2756</v>
      </c>
      <c r="J28" s="44">
        <f>'Link In'!T32</f>
        <v>2541</v>
      </c>
      <c r="K28" s="44">
        <f>'Link In'!U32</f>
        <v>3075</v>
      </c>
      <c r="L28" s="44">
        <f>'Link In'!V32</f>
        <v>2481</v>
      </c>
      <c r="M28" s="44">
        <f>'Link In'!W32</f>
        <v>2622</v>
      </c>
      <c r="N28" s="44">
        <f>'Link In'!X32</f>
        <v>2828</v>
      </c>
      <c r="O28" s="44">
        <f t="shared" ref="O28:O30" si="2">SUM(C28:N28)</f>
        <v>29148</v>
      </c>
    </row>
    <row r="29" spans="1:15">
      <c r="A29" s="2">
        <f>'Link In'!J38</f>
        <v>52566000</v>
      </c>
      <c r="B29" s="2" t="str">
        <f>'Link In'!K38</f>
        <v>Postage</v>
      </c>
      <c r="C29" s="39">
        <f>'Link In'!M38</f>
        <v>17</v>
      </c>
      <c r="D29" s="39">
        <f>'Link In'!N38</f>
        <v>17</v>
      </c>
      <c r="E29" s="39">
        <f>'Link In'!O38</f>
        <v>101</v>
      </c>
      <c r="F29" s="39">
        <f>'Link In'!P38</f>
        <v>765</v>
      </c>
      <c r="G29" s="39">
        <f>'Link In'!Q38</f>
        <v>17</v>
      </c>
      <c r="H29" s="39">
        <f>'Link In'!R38</f>
        <v>557</v>
      </c>
      <c r="I29" s="39">
        <f>'Link In'!S38</f>
        <v>0</v>
      </c>
      <c r="J29" s="39">
        <f>'Link In'!T38</f>
        <v>0</v>
      </c>
      <c r="K29" s="39">
        <f>'Link In'!U38</f>
        <v>0</v>
      </c>
      <c r="L29" s="39">
        <f>'Link In'!V38</f>
        <v>0</v>
      </c>
      <c r="M29" s="39">
        <f>'Link In'!W38</f>
        <v>0</v>
      </c>
      <c r="N29" s="39">
        <f>'Link In'!X38</f>
        <v>0</v>
      </c>
      <c r="O29" s="39">
        <f t="shared" si="2"/>
        <v>1474</v>
      </c>
    </row>
    <row r="30" spans="1:15">
      <c r="A30" s="2">
        <f>'Link In'!J40</f>
        <v>52566700</v>
      </c>
      <c r="B30" s="2" t="str">
        <f>'Link In'!K40</f>
        <v>Printing</v>
      </c>
      <c r="C30" s="39">
        <f>'Link In'!M40</f>
        <v>171</v>
      </c>
      <c r="D30" s="39">
        <f>'Link In'!N40</f>
        <v>171</v>
      </c>
      <c r="E30" s="39">
        <f>'Link In'!O40</f>
        <v>171</v>
      </c>
      <c r="F30" s="39">
        <f>'Link In'!P40</f>
        <v>171</v>
      </c>
      <c r="G30" s="39">
        <f>'Link In'!Q40</f>
        <v>171</v>
      </c>
      <c r="H30" s="39">
        <f>'Link In'!R40</f>
        <v>671</v>
      </c>
      <c r="I30" s="39">
        <f>'Link In'!S40</f>
        <v>0</v>
      </c>
      <c r="J30" s="39">
        <f>'Link In'!T40</f>
        <v>0</v>
      </c>
      <c r="K30" s="39">
        <f>'Link In'!U40</f>
        <v>0</v>
      </c>
      <c r="L30" s="39">
        <f>'Link In'!V40</f>
        <v>0</v>
      </c>
      <c r="M30" s="39">
        <f>'Link In'!W40</f>
        <v>0</v>
      </c>
      <c r="N30" s="39">
        <f>'Link In'!X40</f>
        <v>0</v>
      </c>
      <c r="O30" s="39">
        <f t="shared" si="2"/>
        <v>1526</v>
      </c>
    </row>
    <row r="32" spans="1:15">
      <c r="O32" s="45">
        <f>SUM(O28:O31)</f>
        <v>32148</v>
      </c>
    </row>
  </sheetData>
  <mergeCells count="7">
    <mergeCell ref="C25:O25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69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In'!A26</f>
        <v>W/P - 3-15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Postage, Printing &amp; Stationary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0" t="s">
        <v>32</v>
      </c>
    </row>
    <row r="8" spans="1:12">
      <c r="B8" s="50" t="s">
        <v>30</v>
      </c>
    </row>
    <row r="9" spans="1:1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6" t="s">
        <v>31</v>
      </c>
      <c r="B10" s="10" t="s">
        <v>34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B11" s="10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B12" s="10" t="s">
        <v>36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2018-12-06T14:47:22Z</cp:lastPrinted>
  <dcterms:created xsi:type="dcterms:W3CDTF">2012-08-27T14:54:09Z</dcterms:created>
  <dcterms:modified xsi:type="dcterms:W3CDTF">2018-12-06T15:49:27Z</dcterms:modified>
</cp:coreProperties>
</file>