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Rate Base\"/>
    </mc:Choice>
  </mc:AlternateContent>
  <bookViews>
    <workbookView xWindow="0" yWindow="216" windowWidth="11340" windowHeight="6684" tabRatio="801" activeTab="2"/>
  </bookViews>
  <sheets>
    <sheet name="Linkin" sheetId="2" r:id="rId1"/>
    <sheet name="Linkout" sheetId="3" r:id="rId2"/>
    <sheet name="Exhibit" sheetId="11" r:id="rId3"/>
    <sheet name="Summary" sheetId="1" r:id="rId4"/>
    <sheet name="Other Rate Base" sheetId="4" r:id="rId5"/>
    <sheet name="24 Month Balances" sheetId="10" r:id="rId6"/>
    <sheet name="Def Comp" sheetId="9" state="hidden" r:id="rId7"/>
  </sheets>
  <externalReferences>
    <externalReference r:id="rId8"/>
  </externalReferences>
  <definedNames>
    <definedName name="__con4050" hidden="1">{#N/A,"Anonymous",FALSE,"30 30k Table";#N/A,#N/A,FALSE,"30 50k Table";#N/A,#N/A,FALSE,"40 100k Table"}</definedName>
    <definedName name="_con4050" hidden="1">{#N/A,"Anonymous",FALSE,"30 30k Table";#N/A,#N/A,FALSE,"30 50k Table";#N/A,#N/A,FALSE,"40 100k Table"}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Out" hidden="1">#REF!</definedName>
    <definedName name="as" hidden="1">{"Summary",#N/A,FALSE,"Options "}</definedName>
    <definedName name="ashwin" hidden="1">{#N/A,"Anonymous",FALSE,"30 30k Table";#N/A,#N/A,FALSE,"30 50k Table";#N/A,#N/A,FALSE,"40 100k Table"}</definedName>
    <definedName name="Assessment_FooterType" hidden="1">"NONE"</definedName>
    <definedName name="Assessments_FooterType" hidden="1">"NONE"</definedName>
    <definedName name="bad" hidden="1">{#N/A,"Anonymous",FALSE,"30 30k Table";#N/A,#N/A,FALSE,"30 50k Table";#N/A,#N/A,FALSE,"40 100k Table"}</definedName>
    <definedName name="badger" hidden="1">{"TOT_QTR_TO_PREV",#N/A,FALSE,"Site Sum"}</definedName>
    <definedName name="badger1" hidden="1">{"TOT_QTR_TO_PREV",#N/A,FALSE,"Site Sum"}</definedName>
    <definedName name="CBWorkbookPriority" hidden="1">-1523877792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py" hidden="1">"Kingca"</definedName>
    <definedName name="edf" hidden="1">{#N/A,"Anonymous",FALSE,"30 30k Table";#N/A,#N/A,FALSE,"30 50k Table";#N/A,#N/A,FALSE,"40 100k Table"}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stOffset" hidden="1">1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xlnm.Print_Area" localSheetId="5">'24 Month Balances'!$D$1:$AA$17</definedName>
    <definedName name="_xlnm.Print_Area" localSheetId="6">'Def Comp'!$A$1:$F$12</definedName>
    <definedName name="_xlnm.Print_Area" localSheetId="2">Exhibit!$A$1:$M$32</definedName>
    <definedName name="_xlnm.Print_Area" localSheetId="3">Summary!$B$1:$J$21</definedName>
    <definedName name="_xlnm.Print_Titles" localSheetId="5">'24 Month Balances'!$B:$C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testing" hidden="1">{#N/A,"Anonymous",FALSE,"30 30k Table";#N/A,#N/A,FALSE,"30 50k Table";#N/A,#N/A,FALSE,"40 100k Table"}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"S:\00270\05ret\othsys\team\"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"oneilbr"</definedName>
    <definedName name="tp_footer_user2" hidden="1">"PEREZM"</definedName>
    <definedName name="tp_footer_user3" hidden="1">"DECRISS"</definedName>
    <definedName name="TP_Footer_Version" hidden="1">"v4.00"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hat" hidden="1">{"TOT_QTR_TO_PREV",#N/A,FALSE,"Site Sum"}</definedName>
    <definedName name="what1" hidden="1">{"TOT_QTR_TO_PREV",#N/A,FALSE,"Site Sum"}</definedName>
    <definedName name="what2" hidden="1">{"TOT_QTR_TO_PREV",#N/A,FALSE,"Site Sum"}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Initial." hidden="1">{#N/A,"Anonymous",FALSE,"30 30k Table";#N/A,#N/A,FALSE,"30 50k Table";#N/A,#N/A,FALSE,"40 100k Table"}</definedName>
    <definedName name="wrn.Percentage." hidden="1">{"Summary",#N/A,FALSE,"Options 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Table._.SBU._.1996_2002." hidden="1">{"SBU Numbers 1996_2002",#N/A,FALSE,"Strategic Business Lines"}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62913"/>
</workbook>
</file>

<file path=xl/calcChain.xml><?xml version="1.0" encoding="utf-8"?>
<calcChain xmlns="http://schemas.openxmlformats.org/spreadsheetml/2006/main">
  <c r="A29" i="2" l="1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21" i="2"/>
  <c r="A20" i="2"/>
  <c r="A19" i="2"/>
  <c r="A17" i="2"/>
  <c r="A16" i="2"/>
  <c r="A15" i="2"/>
  <c r="A14" i="2"/>
  <c r="B13" i="2"/>
  <c r="A13" i="2"/>
  <c r="A12" i="2"/>
  <c r="B11" i="2"/>
  <c r="A11" i="2"/>
  <c r="A10" i="2"/>
  <c r="A9" i="2"/>
  <c r="A8" i="2"/>
  <c r="A7" i="2"/>
  <c r="A6" i="2"/>
  <c r="A5" i="2"/>
  <c r="J2" i="1" l="1"/>
  <c r="B6" i="10" l="1"/>
  <c r="C13" i="11"/>
  <c r="AA2" i="10"/>
  <c r="O2" i="10"/>
  <c r="J2" i="4"/>
  <c r="M2" i="11"/>
  <c r="A8" i="11"/>
  <c r="A9" i="11"/>
  <c r="AA1" i="10" l="1"/>
  <c r="J1" i="1"/>
  <c r="O1" i="10"/>
  <c r="M1" i="11"/>
  <c r="J1" i="4"/>
  <c r="M13" i="11" l="1"/>
  <c r="M22" i="11"/>
  <c r="M19" i="11"/>
  <c r="H37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0" i="4"/>
  <c r="F9" i="4"/>
  <c r="D10" i="4"/>
  <c r="D9" i="4"/>
  <c r="B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F37" i="4" l="1"/>
  <c r="D13" i="1" s="1"/>
  <c r="F13" i="1"/>
  <c r="H13" i="1"/>
  <c r="D35" i="4"/>
  <c r="F11" i="1" s="1"/>
  <c r="D34" i="4"/>
  <c r="D37" i="4" l="1"/>
  <c r="H11" i="1" l="1"/>
  <c r="D11" i="1"/>
  <c r="I37" i="4"/>
  <c r="K11" i="11" l="1"/>
  <c r="A27" i="2"/>
  <c r="E11" i="11"/>
  <c r="A3" i="11"/>
  <c r="B4" i="1"/>
  <c r="B6" i="1" l="1"/>
  <c r="A4" i="11"/>
  <c r="B33" i="4" l="1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G9" i="9"/>
  <c r="A4" i="9"/>
  <c r="B7" i="4"/>
  <c r="G17" i="11" l="1"/>
  <c r="G18" i="11" l="1"/>
  <c r="D19" i="1" l="1"/>
  <c r="C5" i="3" s="1"/>
  <c r="E13" i="11" s="1"/>
  <c r="K13" i="11" s="1"/>
  <c r="F19" i="1" l="1"/>
  <c r="D5" i="3" s="1"/>
  <c r="G19" i="11"/>
  <c r="K19" i="11" s="1"/>
  <c r="K22" i="11" s="1"/>
  <c r="H19" i="1"/>
  <c r="E5" i="3" s="1"/>
</calcChain>
</file>

<file path=xl/sharedStrings.xml><?xml version="1.0" encoding="utf-8"?>
<sst xmlns="http://schemas.openxmlformats.org/spreadsheetml/2006/main" count="81" uniqueCount="58">
  <si>
    <t>Kentukcy-American Water Company</t>
  </si>
  <si>
    <t>Other Net Rate Base Elements</t>
  </si>
  <si>
    <t>Contract Retentions</t>
  </si>
  <si>
    <t>Base Period</t>
  </si>
  <si>
    <t>Amount</t>
  </si>
  <si>
    <t>End of</t>
  </si>
  <si>
    <t xml:space="preserve">Forecasted Period </t>
  </si>
  <si>
    <t>End of Period</t>
  </si>
  <si>
    <t xml:space="preserve">Average for </t>
  </si>
  <si>
    <t>Period</t>
  </si>
  <si>
    <t>Month</t>
  </si>
  <si>
    <t>Total</t>
  </si>
  <si>
    <t>Total Other Net Rate Base Elements</t>
  </si>
  <si>
    <t>Kentucky-American Water Company</t>
  </si>
  <si>
    <t>Information Linked to Other Files</t>
  </si>
  <si>
    <t>Other Net Rate Base Elements - Summary</t>
  </si>
  <si>
    <t>Reserved</t>
  </si>
  <si>
    <t>Deferred Compensation Costs</t>
  </si>
  <si>
    <t>Rate Base Deduction based on 1/2 collected during test year</t>
  </si>
  <si>
    <t>Total Deferred Compensation per filing</t>
  </si>
  <si>
    <t>base period</t>
  </si>
  <si>
    <t>update</t>
  </si>
  <si>
    <t>SAP account</t>
  </si>
  <si>
    <t>Line No.</t>
  </si>
  <si>
    <t>Description</t>
  </si>
  <si>
    <t>Adjustments</t>
  </si>
  <si>
    <t>Reference</t>
  </si>
  <si>
    <t>Adjustments:</t>
  </si>
  <si>
    <t>Total Adjustments:</t>
  </si>
  <si>
    <t>Forecasted Year at Present Rates</t>
  </si>
  <si>
    <t>Pro Forma Adjustment of Other Rate Base</t>
  </si>
  <si>
    <t xml:space="preserve">    Contract Retentions - </t>
  </si>
  <si>
    <t xml:space="preserve">    External Deposit Refunds - disbursements &amp; deposits </t>
  </si>
  <si>
    <t>Workpaper #:</t>
  </si>
  <si>
    <t>Excel Reference:</t>
  </si>
  <si>
    <t>G/L Account Desccription</t>
  </si>
  <si>
    <t>G/L Account</t>
  </si>
  <si>
    <t>A/P - Contract Retentions</t>
  </si>
  <si>
    <t>23420000</t>
  </si>
  <si>
    <t>Unclaimed A/P Checks</t>
  </si>
  <si>
    <t>24133200</t>
  </si>
  <si>
    <t>Kentucky American Water</t>
  </si>
  <si>
    <t>Other Deferred Debits</t>
  </si>
  <si>
    <t>24 Monthly Balances</t>
  </si>
  <si>
    <t>24 Month Average</t>
  </si>
  <si>
    <t>Link In Sheet</t>
  </si>
  <si>
    <t>For the 13 Month Average June 30, 2019 - June 30, 2020</t>
  </si>
  <si>
    <t>Other Rate Base</t>
  </si>
  <si>
    <t>Witness Responsible:</t>
  </si>
  <si>
    <t xml:space="preserve">End of </t>
  </si>
  <si>
    <t>Forecast Period</t>
  </si>
  <si>
    <t>13 Month Avg</t>
  </si>
  <si>
    <t>A</t>
  </si>
  <si>
    <t>Note: Amounts are net of deferred income taxes</t>
  </si>
  <si>
    <t>Deferred SIT</t>
  </si>
  <si>
    <t>Deferred FIT</t>
  </si>
  <si>
    <t>Deferred Income Taxes</t>
  </si>
  <si>
    <t>Deferred Tax Liability at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</si>
</sst>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#,##0.00_ ;[Red]\-#,##0.00;\-"/>
    <numFmt numFmtId="167" formatCode="_-* #,##0_-;\-* #,##0_-;_-* &quot;-&quot;_-;_-@_-"/>
    <numFmt numFmtId="168" formatCode="#,##0.0_)_x;\(#,##0.0\)_x"/>
    <numFmt numFmtId="169" formatCode="\£\ #,##0_);[Red]\(\£\ #,##0\)"/>
    <numFmt numFmtId="170" formatCode="0.000_)"/>
    <numFmt numFmtId="171" formatCode="\ \ _•\–\ \ \ \ @"/>
    <numFmt numFmtId="172" formatCode="_-[$€-2]* #,##0.00_-;\-[$€-2]* #,##0.00_-;_-[$€-2]* &quot;-&quot;??_-"/>
    <numFmt numFmtId="173" formatCode="_-* #,##0\ _P_t_s_-;\-* #,##0\ _P_t_s_-;_-* &quot;-&quot;\ _P_t_s_-;_-@_-"/>
    <numFmt numFmtId="174" formatCode="_-* #,##0.00\ _P_t_s_-;\-* #,##0.00\ _P_t_s_-;_-* &quot;-&quot;??\ _P_t_s_-;_-@_-"/>
    <numFmt numFmtId="175" formatCode="_-&quot;S/.&quot;* #,##0_-;\-&quot;S/.&quot;* #,##0_-;_-&quot;S/.&quot;* &quot;-&quot;_-;_-@_-"/>
    <numFmt numFmtId="176" formatCode="_-&quot;S/.&quot;* #,##0.00_-;\-&quot;S/.&quot;* #,##0.00_-;_-&quot;S/.&quot;* &quot;-&quot;??_-;_-@_-"/>
    <numFmt numFmtId="177" formatCode="0.00_)"/>
    <numFmt numFmtId="178" formatCode="#,##0.0_);\(#,##0.0\)"/>
    <numFmt numFmtId="179" formatCode="mm/dd/yy"/>
    <numFmt numFmtId="180" formatCode="\€#,##0.00;[Red]\(\€#,##0.00\)"/>
    <numFmt numFmtId="181" formatCode="0.000000"/>
    <numFmt numFmtId="182" formatCode="&quot;$&quot;#,##0.00;\(&quot;$&quot;#,##0.00\)"/>
    <numFmt numFmtId="183" formatCode="#,##0;\-#,##0;&quot;-&quot;"/>
    <numFmt numFmtId="184" formatCode="0.0%;[Red]\(0.0%\);&quot;- &quot;"/>
    <numFmt numFmtId="185" formatCode="###,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name val="Tms Rmn"/>
      <family val="1"/>
    </font>
    <font>
      <sz val="10"/>
      <name val="MS Sans Serif"/>
      <family val="2"/>
    </font>
    <font>
      <sz val="11"/>
      <color indexed="12"/>
      <name val="Book Antiqua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i/>
      <sz val="16"/>
      <name val="Helv"/>
    </font>
    <font>
      <sz val="14"/>
      <name val="–¾’©"/>
    </font>
    <font>
      <sz val="10"/>
      <name val="Palatino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9"/>
      <name val="Arial MT"/>
    </font>
    <font>
      <b/>
      <sz val="12"/>
      <name val="Arial"/>
      <family val="2"/>
    </font>
    <font>
      <sz val="10"/>
      <color indexed="8"/>
      <name val="HLV"/>
    </font>
    <font>
      <sz val="12"/>
      <name val="Arial MT"/>
    </font>
    <font>
      <sz val="10"/>
      <name val="Helv"/>
      <charset val="204"/>
    </font>
    <font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2"/>
      <name val="Arial"/>
      <family val="2"/>
    </font>
    <font>
      <sz val="10"/>
      <name val="Geneva"/>
    </font>
    <font>
      <sz val="10"/>
      <name val="Geneva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505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8" fillId="0" borderId="0"/>
    <xf numFmtId="0" fontId="8" fillId="0" borderId="0"/>
    <xf numFmtId="9" fontId="6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" fillId="25" borderId="0"/>
    <xf numFmtId="0" fontId="4" fillId="25" borderId="0"/>
    <xf numFmtId="0" fontId="35" fillId="25" borderId="0"/>
    <xf numFmtId="0" fontId="36" fillId="25" borderId="0"/>
    <xf numFmtId="0" fontId="37" fillId="25" borderId="0"/>
    <xf numFmtId="0" fontId="38" fillId="25" borderId="0"/>
    <xf numFmtId="0" fontId="5" fillId="25" borderId="0"/>
    <xf numFmtId="166" fontId="6" fillId="27" borderId="12"/>
    <xf numFmtId="167" fontId="6" fillId="27" borderId="12"/>
    <xf numFmtId="166" fontId="6" fillId="27" borderId="12"/>
    <xf numFmtId="166" fontId="6" fillId="27" borderId="12"/>
    <xf numFmtId="166" fontId="6" fillId="27" borderId="12"/>
    <xf numFmtId="166" fontId="6" fillId="27" borderId="12"/>
    <xf numFmtId="0" fontId="35" fillId="27" borderId="0"/>
    <xf numFmtId="168" fontId="6" fillId="0" borderId="0" applyFont="0" applyFill="0" applyBorder="0" applyAlignment="0" applyProtection="0"/>
    <xf numFmtId="0" fontId="6" fillId="25" borderId="0"/>
    <xf numFmtId="0" fontId="4" fillId="25" borderId="0"/>
    <xf numFmtId="0" fontId="35" fillId="25" borderId="0"/>
    <xf numFmtId="0" fontId="6" fillId="25" borderId="0"/>
    <xf numFmtId="0" fontId="37" fillId="25" borderId="0"/>
    <xf numFmtId="0" fontId="38" fillId="25" borderId="0"/>
    <xf numFmtId="0" fontId="5" fillId="25" borderId="0"/>
    <xf numFmtId="0" fontId="39" fillId="0" borderId="0" applyNumberFormat="0" applyFill="0" applyBorder="0" applyProtection="0">
      <alignment horizontal="centerContinuous"/>
    </xf>
    <xf numFmtId="0" fontId="6" fillId="0" borderId="0"/>
    <xf numFmtId="16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0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70" fontId="44" fillId="0" borderId="0"/>
    <xf numFmtId="170" fontId="44" fillId="0" borderId="0"/>
    <xf numFmtId="170" fontId="44" fillId="0" borderId="0"/>
    <xf numFmtId="170" fontId="44" fillId="0" borderId="0"/>
    <xf numFmtId="170" fontId="44" fillId="0" borderId="0"/>
    <xf numFmtId="170" fontId="44" fillId="0" borderId="0"/>
    <xf numFmtId="170" fontId="44" fillId="0" borderId="0"/>
    <xf numFmtId="170" fontId="4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46" fillId="0" borderId="13">
      <protection locked="0"/>
    </xf>
    <xf numFmtId="171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7" fillId="0" borderId="0" applyNumberFormat="0" applyFill="0" applyBorder="0" applyAlignment="0">
      <protection locked="0"/>
    </xf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77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9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9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9" fillId="23" borderId="7" applyNumberFormat="0" applyFont="0" applyAlignment="0" applyProtection="0"/>
    <xf numFmtId="0" fontId="14" fillId="23" borderId="7" applyNumberFormat="0" applyFont="0" applyAlignment="0" applyProtection="0"/>
    <xf numFmtId="0" fontId="14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5" fillId="0" borderId="0" applyNumberFormat="0" applyFill="0" applyBorder="0" applyAlignment="0" applyProtection="0"/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28" fillId="0" borderId="0" applyFont="0" applyFill="0" applyBorder="0" applyAlignment="0" applyProtection="0"/>
    <xf numFmtId="7" fontId="51" fillId="0" borderId="0" applyFont="0" applyFill="0" applyBorder="0" applyAlignment="0" applyProtection="0"/>
    <xf numFmtId="0" fontId="52" fillId="0" borderId="14" applyNumberFormat="0" applyAlignment="0"/>
    <xf numFmtId="178" fontId="53" fillId="0" borderId="0"/>
    <xf numFmtId="0" fontId="53" fillId="0" borderId="15">
      <alignment horizontal="centerContinuous"/>
    </xf>
    <xf numFmtId="0" fontId="53" fillId="0" borderId="15">
      <protection locked="0"/>
    </xf>
    <xf numFmtId="0" fontId="53" fillId="0" borderId="15">
      <alignment horizontal="centerContinuous"/>
    </xf>
    <xf numFmtId="178" fontId="53" fillId="0" borderId="0"/>
    <xf numFmtId="0" fontId="53" fillId="0" borderId="15">
      <protection locked="0"/>
    </xf>
    <xf numFmtId="178" fontId="53" fillId="0" borderId="0"/>
    <xf numFmtId="0" fontId="53" fillId="0" borderId="15">
      <alignment horizontal="centerContinuous"/>
    </xf>
    <xf numFmtId="178" fontId="53" fillId="0" borderId="0"/>
    <xf numFmtId="0" fontId="53" fillId="0" borderId="15">
      <protection locked="0"/>
    </xf>
    <xf numFmtId="0" fontId="53" fillId="0" borderId="15">
      <alignment horizontal="centerContinuous"/>
    </xf>
    <xf numFmtId="0" fontId="53" fillId="0" borderId="15">
      <alignment horizontal="centerContinuous"/>
    </xf>
    <xf numFmtId="178" fontId="53" fillId="0" borderId="0"/>
    <xf numFmtId="0" fontId="53" fillId="0" borderId="15">
      <alignment horizontal="centerContinuous"/>
    </xf>
    <xf numFmtId="0" fontId="53" fillId="0" borderId="15">
      <protection locked="0"/>
    </xf>
    <xf numFmtId="178" fontId="53" fillId="0" borderId="0"/>
    <xf numFmtId="178" fontId="53" fillId="0" borderId="0"/>
    <xf numFmtId="0" fontId="53" fillId="0" borderId="15">
      <alignment horizontal="centerContinuous"/>
    </xf>
    <xf numFmtId="0" fontId="53" fillId="0" borderId="15">
      <protection locked="0"/>
    </xf>
    <xf numFmtId="178" fontId="53" fillId="0" borderId="0"/>
    <xf numFmtId="0" fontId="53" fillId="0" borderId="15">
      <alignment horizontal="centerContinuous"/>
    </xf>
    <xf numFmtId="0" fontId="53" fillId="0" borderId="15">
      <protection locked="0"/>
    </xf>
    <xf numFmtId="0" fontId="53" fillId="0" borderId="15">
      <alignment horizontal="centerContinuous"/>
    </xf>
    <xf numFmtId="0" fontId="53" fillId="0" borderId="15">
      <protection locked="0"/>
    </xf>
    <xf numFmtId="0" fontId="53" fillId="0" borderId="15">
      <protection locked="0"/>
    </xf>
    <xf numFmtId="178" fontId="53" fillId="0" borderId="0"/>
    <xf numFmtId="0" fontId="53" fillId="0" borderId="15">
      <protection locked="0"/>
    </xf>
    <xf numFmtId="0" fontId="53" fillId="0" borderId="15">
      <alignment horizontal="centerContinuous"/>
    </xf>
    <xf numFmtId="0" fontId="53" fillId="0" borderId="15">
      <alignment horizontal="centerContinuous"/>
    </xf>
    <xf numFmtId="0" fontId="53" fillId="0" borderId="15">
      <protection locked="0"/>
    </xf>
    <xf numFmtId="178" fontId="53" fillId="0" borderId="0"/>
    <xf numFmtId="0" fontId="53" fillId="0" borderId="15">
      <alignment horizontal="centerContinuous"/>
    </xf>
    <xf numFmtId="0" fontId="53" fillId="0" borderId="15">
      <alignment horizontal="centerContinuous"/>
    </xf>
    <xf numFmtId="178" fontId="53" fillId="0" borderId="0"/>
    <xf numFmtId="0" fontId="53" fillId="0" borderId="15">
      <alignment horizontal="centerContinuous"/>
    </xf>
    <xf numFmtId="178" fontId="53" fillId="0" borderId="0"/>
    <xf numFmtId="0" fontId="53" fillId="0" borderId="15">
      <alignment horizontal="centerContinuous"/>
    </xf>
    <xf numFmtId="178" fontId="53" fillId="0" borderId="0"/>
    <xf numFmtId="0" fontId="53" fillId="0" borderId="15">
      <protection locked="0"/>
    </xf>
    <xf numFmtId="0" fontId="53" fillId="0" borderId="15">
      <alignment horizontal="centerContinuous"/>
    </xf>
    <xf numFmtId="178" fontId="53" fillId="0" borderId="0"/>
    <xf numFmtId="0" fontId="48" fillId="0" borderId="0"/>
    <xf numFmtId="0" fontId="14" fillId="0" borderId="0" applyNumberFormat="0" applyBorder="0" applyAlignment="0"/>
    <xf numFmtId="0" fontId="53" fillId="0" borderId="0" applyNumberFormat="0" applyBorder="0" applyAlignment="0"/>
    <xf numFmtId="0" fontId="54" fillId="0" borderId="0" applyNumberFormat="0" applyBorder="0" applyAlignment="0"/>
    <xf numFmtId="0" fontId="43" fillId="0" borderId="0" applyNumberFormat="0" applyBorder="0" applyAlignment="0"/>
    <xf numFmtId="0" fontId="53" fillId="0" borderId="0" applyNumberFormat="0" applyBorder="0" applyAlignment="0"/>
    <xf numFmtId="0" fontId="42" fillId="0" borderId="10">
      <alignment horizont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6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56" fillId="0" borderId="0"/>
    <xf numFmtId="40" fontId="45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5" fillId="0" borderId="0" applyNumberFormat="0" applyFont="0" applyFill="0" applyBorder="0" applyAlignment="0" applyProtection="0">
      <alignment horizontal="left"/>
    </xf>
    <xf numFmtId="4" fontId="45" fillId="0" borderId="0" applyFont="0" applyFill="0" applyBorder="0" applyAlignment="0" applyProtection="0"/>
    <xf numFmtId="0" fontId="45" fillId="28" borderId="0" applyNumberFormat="0" applyFont="0" applyBorder="0" applyAlignment="0" applyProtection="0"/>
    <xf numFmtId="0" fontId="55" fillId="0" borderId="0" applyNumberFormat="0" applyBorder="0" applyAlignment="0"/>
    <xf numFmtId="0" fontId="58" fillId="29" borderId="0"/>
    <xf numFmtId="0" fontId="58" fillId="29" borderId="0"/>
    <xf numFmtId="0" fontId="58" fillId="29" borderId="0"/>
    <xf numFmtId="0" fontId="58" fillId="29" borderId="0"/>
    <xf numFmtId="0" fontId="58" fillId="29" borderId="0"/>
    <xf numFmtId="0" fontId="58" fillId="29" borderId="0"/>
    <xf numFmtId="0" fontId="58" fillId="29" borderId="0"/>
    <xf numFmtId="0" fontId="58" fillId="29" borderId="0"/>
    <xf numFmtId="37" fontId="59" fillId="0" borderId="0"/>
    <xf numFmtId="43" fontId="40" fillId="0" borderId="0" applyFont="0" applyFill="0" applyBorder="0" applyAlignment="0" applyProtection="0"/>
    <xf numFmtId="37" fontId="59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181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0" borderId="0" applyNumberFormat="0" applyFill="0" applyBorder="0" applyAlignment="0" applyProtection="0"/>
    <xf numFmtId="182" fontId="43" fillId="0" borderId="10" applyNumberFormat="0" applyFill="0" applyBorder="0" applyAlignment="0" applyProtection="0">
      <alignment horizontal="center"/>
    </xf>
    <xf numFmtId="183" fontId="14" fillId="0" borderId="0" applyFill="0" applyBorder="0" applyAlignment="0"/>
    <xf numFmtId="183" fontId="14" fillId="0" borderId="0" applyFill="0" applyBorder="0" applyAlignment="0"/>
    <xf numFmtId="183" fontId="14" fillId="0" borderId="0" applyFill="0" applyBorder="0" applyAlignment="0"/>
    <xf numFmtId="0" fontId="12" fillId="20" borderId="1" applyNumberFormat="0" applyAlignment="0" applyProtection="0"/>
    <xf numFmtId="0" fontId="21" fillId="0" borderId="6" applyNumberFormat="0" applyFill="0" applyAlignment="0" applyProtection="0"/>
    <xf numFmtId="43" fontId="6" fillId="0" borderId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2" fillId="0" borderId="0" applyNumberFormat="0" applyAlignment="0">
      <alignment horizontal="left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3" fillId="0" borderId="0" applyNumberFormat="0" applyAlignment="0">
      <alignment horizontal="left"/>
    </xf>
    <xf numFmtId="0" fontId="20" fillId="7" borderId="1" applyNumberFormat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0" fontId="57" fillId="0" borderId="20" applyNumberFormat="0" applyAlignment="0" applyProtection="0">
      <alignment horizontal="left" vertical="center"/>
    </xf>
    <xf numFmtId="0" fontId="57" fillId="0" borderId="16">
      <alignment horizontal="left" vertical="center"/>
    </xf>
    <xf numFmtId="0" fontId="64" fillId="0" borderId="0" applyNumberFormat="0" applyFill="0" applyBorder="0" applyAlignment="0" applyProtection="0">
      <alignment vertical="top"/>
      <protection locked="0"/>
    </xf>
    <xf numFmtId="10" fontId="5" fillId="27" borderId="18" applyNumberFormat="0" applyBorder="0" applyAlignment="0" applyProtection="0"/>
    <xf numFmtId="10" fontId="5" fillId="27" borderId="18" applyNumberFormat="0" applyBorder="0" applyAlignment="0" applyProtection="0"/>
    <xf numFmtId="10" fontId="5" fillId="27" borderId="18" applyNumberFormat="0" applyBorder="0" applyAlignment="0" applyProtection="0"/>
    <xf numFmtId="0" fontId="11" fillId="3" borderId="0" applyNumberFormat="0" applyBorder="0" applyAlignment="0" applyProtection="0"/>
    <xf numFmtId="0" fontId="65" fillId="0" borderId="0"/>
    <xf numFmtId="0" fontId="66" fillId="0" borderId="0"/>
    <xf numFmtId="0" fontId="66" fillId="0" borderId="0"/>
    <xf numFmtId="0" fontId="6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84" fontId="66" fillId="0" borderId="0"/>
    <xf numFmtId="184" fontId="66" fillId="0" borderId="0"/>
    <xf numFmtId="184" fontId="65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67" fillId="0" borderId="19">
      <alignment horizontal="center"/>
    </xf>
    <xf numFmtId="3" fontId="45" fillId="0" borderId="0" applyFont="0" applyFill="0" applyBorder="0" applyAlignment="0" applyProtection="0"/>
    <xf numFmtId="179" fontId="68" fillId="0" borderId="0" applyNumberFormat="0" applyFill="0" applyBorder="0" applyAlignment="0" applyProtection="0">
      <alignment horizontal="left"/>
    </xf>
    <xf numFmtId="0" fontId="16" fillId="4" borderId="0" applyNumberFormat="0" applyBorder="0" applyAlignment="0" applyProtection="0"/>
    <xf numFmtId="0" fontId="23" fillId="20" borderId="8" applyNumberFormat="0" applyAlignment="0" applyProtection="0"/>
    <xf numFmtId="0" fontId="6" fillId="0" borderId="0"/>
    <xf numFmtId="40" fontId="69" fillId="0" borderId="0" applyBorder="0">
      <alignment horizontal="right"/>
    </xf>
    <xf numFmtId="3" fontId="70" fillId="0" borderId="0">
      <alignment horizontal="right" vertical="center"/>
    </xf>
    <xf numFmtId="49" fontId="70" fillId="0" borderId="0">
      <alignment horizontal="right" vertical="center"/>
    </xf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3" fillId="21" borderId="2" applyNumberFormat="0" applyAlignment="0" applyProtection="0"/>
    <xf numFmtId="7" fontId="7" fillId="0" borderId="0"/>
    <xf numFmtId="43" fontId="27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45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23" borderId="7" applyNumberFormat="0" applyFont="0" applyAlignment="0" applyProtection="0"/>
    <xf numFmtId="9" fontId="28" fillId="0" borderId="0" applyFont="0" applyFill="0" applyBorder="0" applyAlignment="0" applyProtection="0"/>
    <xf numFmtId="0" fontId="53" fillId="0" borderId="0" applyNumberFormat="0" applyBorder="0" applyAlignment="0"/>
    <xf numFmtId="0" fontId="6" fillId="0" borderId="0"/>
    <xf numFmtId="0" fontId="71" fillId="30" borderId="21" applyNumberFormat="0" applyAlignment="0" applyProtection="0">
      <alignment horizontal="left" vertical="center" indent="1"/>
    </xf>
    <xf numFmtId="185" fontId="72" fillId="31" borderId="21" applyNumberFormat="0" applyAlignment="0" applyProtection="0">
      <alignment horizontal="left" vertical="center" indent="1"/>
    </xf>
    <xf numFmtId="0" fontId="73" fillId="32" borderId="22" applyNumberFormat="0" applyAlignment="0" applyProtection="0">
      <alignment horizontal="left" vertical="center" indent="1"/>
    </xf>
    <xf numFmtId="185" fontId="72" fillId="0" borderId="23" applyNumberFormat="0" applyProtection="0">
      <alignment horizontal="right" vertical="center"/>
    </xf>
    <xf numFmtId="0" fontId="73" fillId="33" borderId="21" applyNumberFormat="0" applyAlignment="0" applyProtection="0">
      <alignment horizontal="left" vertical="center" indent="1"/>
    </xf>
    <xf numFmtId="0" fontId="73" fillId="34" borderId="21" applyNumberFormat="0" applyAlignment="0" applyProtection="0">
      <alignment horizontal="left" vertical="center" indent="1"/>
    </xf>
    <xf numFmtId="0" fontId="73" fillId="35" borderId="21" applyNumberFormat="0" applyAlignment="0" applyProtection="0">
      <alignment horizontal="left" vertical="center" indent="1"/>
    </xf>
    <xf numFmtId="0" fontId="73" fillId="36" borderId="21" applyNumberFormat="0" applyAlignment="0" applyProtection="0">
      <alignment horizontal="left" vertical="center" indent="1"/>
    </xf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74" fillId="37" borderId="21" applyNumberFormat="0" applyAlignment="0" applyProtection="0">
      <alignment horizontal="left" vertical="center" indent="1"/>
    </xf>
    <xf numFmtId="185" fontId="75" fillId="0" borderId="24" applyNumberFormat="0" applyProtection="0">
      <alignment horizontal="right" vertical="center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37" fontId="0" fillId="0" borderId="0" xfId="0" applyNumberFormat="1"/>
    <xf numFmtId="37" fontId="4" fillId="0" borderId="0" xfId="0" applyNumberFormat="1" applyFont="1"/>
    <xf numFmtId="0" fontId="4" fillId="0" borderId="0" xfId="0" applyFont="1" applyFill="1"/>
    <xf numFmtId="37" fontId="4" fillId="0" borderId="0" xfId="0" applyNumberFormat="1" applyFont="1" applyFill="1"/>
    <xf numFmtId="37" fontId="6" fillId="0" borderId="0" xfId="0" applyNumberFormat="1" applyFont="1" applyFill="1"/>
    <xf numFmtId="37" fontId="6" fillId="0" borderId="0" xfId="0" applyNumberFormat="1" applyFont="1" applyFill="1" applyAlignment="1">
      <alignment horizontal="center"/>
    </xf>
    <xf numFmtId="37" fontId="6" fillId="24" borderId="0" xfId="0" applyNumberFormat="1" applyFont="1" applyFill="1"/>
    <xf numFmtId="37" fontId="6" fillId="24" borderId="0" xfId="0" applyNumberFormat="1" applyFont="1" applyFill="1" applyAlignment="1">
      <alignment horizontal="center"/>
    </xf>
    <xf numFmtId="0" fontId="31" fillId="0" borderId="0" xfId="0" applyFont="1"/>
    <xf numFmtId="37" fontId="31" fillId="0" borderId="0" xfId="0" applyNumberFormat="1" applyFont="1"/>
    <xf numFmtId="0" fontId="31" fillId="0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37" fontId="31" fillId="0" borderId="0" xfId="0" applyNumberFormat="1" applyFont="1" applyFill="1"/>
    <xf numFmtId="17" fontId="31" fillId="0" borderId="0" xfId="0" applyNumberFormat="1" applyFont="1" applyFill="1" applyAlignment="1">
      <alignment horizontal="center"/>
    </xf>
    <xf numFmtId="37" fontId="30" fillId="0" borderId="0" xfId="0" applyNumberFormat="1" applyFont="1"/>
    <xf numFmtId="37" fontId="31" fillId="0" borderId="0" xfId="0" applyNumberFormat="1" applyFont="1" applyAlignment="1">
      <alignment horizontal="center"/>
    </xf>
    <xf numFmtId="17" fontId="31" fillId="0" borderId="0" xfId="0" applyNumberFormat="1" applyFont="1" applyAlignment="1">
      <alignment horizontal="center"/>
    </xf>
    <xf numFmtId="0" fontId="33" fillId="0" borderId="0" xfId="0" applyFont="1"/>
    <xf numFmtId="0" fontId="0" fillId="0" borderId="0" xfId="0" applyFont="1"/>
    <xf numFmtId="0" fontId="32" fillId="0" borderId="0" xfId="0" applyFont="1"/>
    <xf numFmtId="0" fontId="29" fillId="0" borderId="0" xfId="0" applyFont="1"/>
    <xf numFmtId="0" fontId="29" fillId="26" borderId="0" xfId="0" applyFont="1" applyFill="1"/>
    <xf numFmtId="0" fontId="29" fillId="0" borderId="0" xfId="0" applyFont="1" applyAlignment="1">
      <alignment horizontal="right"/>
    </xf>
    <xf numFmtId="0" fontId="29" fillId="0" borderId="0" xfId="0" applyFont="1" applyFill="1" applyAlignment="1">
      <alignment horizontal="right"/>
    </xf>
    <xf numFmtId="0" fontId="31" fillId="0" borderId="0" xfId="0" applyFont="1" applyFill="1" applyAlignment="1">
      <alignment horizontal="center"/>
    </xf>
    <xf numFmtId="0" fontId="4" fillId="0" borderId="0" xfId="0" applyFont="1"/>
    <xf numFmtId="164" fontId="33" fillId="0" borderId="0" xfId="0" applyNumberFormat="1" applyFont="1"/>
    <xf numFmtId="5" fontId="27" fillId="0" borderId="11" xfId="3" applyNumberFormat="1" applyFont="1" applyBorder="1"/>
    <xf numFmtId="0" fontId="27" fillId="0" borderId="0" xfId="0" applyFont="1" applyBorder="1"/>
    <xf numFmtId="5" fontId="33" fillId="0" borderId="0" xfId="0" applyNumberFormat="1" applyFont="1"/>
    <xf numFmtId="37" fontId="33" fillId="0" borderId="0" xfId="0" applyNumberFormat="1" applyFont="1"/>
    <xf numFmtId="5" fontId="27" fillId="0" borderId="0" xfId="3" applyNumberFormat="1" applyFont="1"/>
    <xf numFmtId="0" fontId="27" fillId="0" borderId="0" xfId="0" applyFont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9" fillId="0" borderId="10" xfId="0" applyFont="1" applyBorder="1" applyAlignment="1">
      <alignment horizontal="center" wrapText="1"/>
    </xf>
    <xf numFmtId="0" fontId="27" fillId="0" borderId="0" xfId="0" applyFont="1"/>
    <xf numFmtId="0" fontId="27" fillId="0" borderId="0" xfId="0" applyFont="1" applyFill="1" applyAlignment="1"/>
    <xf numFmtId="5" fontId="31" fillId="0" borderId="0" xfId="0" applyNumberFormat="1" applyFont="1" applyAlignment="1">
      <alignment horizontal="right"/>
    </xf>
    <xf numFmtId="37" fontId="31" fillId="0" borderId="0" xfId="0" applyNumberFormat="1" applyFont="1" applyAlignment="1">
      <alignment horizontal="right"/>
    </xf>
    <xf numFmtId="0" fontId="29" fillId="0" borderId="0" xfId="2432" applyFont="1" applyAlignment="1"/>
    <xf numFmtId="5" fontId="27" fillId="0" borderId="16" xfId="3" applyNumberFormat="1" applyFont="1" applyBorder="1"/>
    <xf numFmtId="37" fontId="27" fillId="0" borderId="16" xfId="3" applyNumberFormat="1" applyFont="1" applyBorder="1"/>
    <xf numFmtId="5" fontId="27" fillId="0" borderId="0" xfId="3" applyNumberFormat="1" applyFont="1" applyFill="1" applyBorder="1"/>
    <xf numFmtId="0" fontId="32" fillId="0" borderId="10" xfId="2497" quotePrefix="1" applyNumberFormat="1" applyFont="1" applyFill="1" applyBorder="1" applyAlignment="1">
      <alignment horizontal="center"/>
    </xf>
    <xf numFmtId="0" fontId="33" fillId="0" borderId="0" xfId="2475" quotePrefix="1" applyNumberFormat="1" applyFont="1" applyFill="1" applyBorder="1" applyAlignment="1">
      <alignment horizontal="center"/>
    </xf>
    <xf numFmtId="0" fontId="2" fillId="0" borderId="0" xfId="2474" quotePrefix="1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43" fontId="33" fillId="0" borderId="0" xfId="1" applyFont="1"/>
    <xf numFmtId="17" fontId="76" fillId="0" borderId="17" xfId="0" applyNumberFormat="1" applyFont="1" applyBorder="1" applyAlignment="1">
      <alignment horizontal="center"/>
    </xf>
    <xf numFmtId="37" fontId="77" fillId="0" borderId="0" xfId="2498" applyNumberFormat="1" applyFont="1" applyFill="1" applyBorder="1">
      <alignment horizontal="right" vertical="center"/>
    </xf>
    <xf numFmtId="37" fontId="30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37" fontId="30" fillId="0" borderId="0" xfId="0" applyNumberFormat="1" applyFont="1" applyAlignment="1">
      <alignment horizontal="center" wrapText="1"/>
    </xf>
    <xf numFmtId="5" fontId="31" fillId="0" borderId="0" xfId="0" applyNumberFormat="1" applyFont="1"/>
    <xf numFmtId="0" fontId="33" fillId="0" borderId="0" xfId="2475" quotePrefix="1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65" fontId="31" fillId="0" borderId="0" xfId="0" applyNumberFormat="1" applyFont="1" applyAlignment="1">
      <alignment horizontal="left"/>
    </xf>
    <xf numFmtId="37" fontId="4" fillId="0" borderId="0" xfId="0" applyNumberFormat="1" applyFont="1" applyAlignment="1">
      <alignment horizontal="center"/>
    </xf>
    <xf numFmtId="37" fontId="0" fillId="38" borderId="0" xfId="0" applyNumberFormat="1" applyFill="1"/>
    <xf numFmtId="49" fontId="31" fillId="0" borderId="0" xfId="0" applyNumberFormat="1" applyFont="1"/>
    <xf numFmtId="14" fontId="31" fillId="0" borderId="0" xfId="0" applyNumberFormat="1" applyFont="1"/>
    <xf numFmtId="0" fontId="29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2505">
    <cellStyle name="_x000d__x000a_JournalTemplate=C:\COMFO\CTALK\JOURSTD.TPL_x000d__x000a_LbStateAddress=3 3 0 251 1 89 2 311_x000d__x000a_LbStateJou" xfId="1935"/>
    <cellStyle name="%" xfId="1936"/>
    <cellStyle name="% 11" xfId="1937"/>
    <cellStyle name="% 12" xfId="1938"/>
    <cellStyle name="% 2" xfId="1939"/>
    <cellStyle name="% 2 2" xfId="1940"/>
    <cellStyle name="% 2 3" xfId="1941"/>
    <cellStyle name="% 3" xfId="1942"/>
    <cellStyle name="% 4" xfId="1943"/>
    <cellStyle name="%_CO-TERM_CALC" xfId="1944"/>
    <cellStyle name="%_CO-TERM_CALC 2" xfId="1945"/>
    <cellStyle name="%_CO-TERM_CALC 3" xfId="1946"/>
    <cellStyle name="%_TotalP2008-Lot1_ToIP-Priced PO et P1V2" xfId="1947"/>
    <cellStyle name="%_TotalP2008-Lot1_ToIP-Priced PO et P1V2 2" xfId="1948"/>
    <cellStyle name="%_TotalP2008-Lot1_ToIP-Priced PO et P1V2 3" xfId="1949"/>
    <cellStyle name="%_Z2 - UCSS_QUOTES" xfId="1950"/>
    <cellStyle name="_Column1" xfId="12"/>
    <cellStyle name="_Column2" xfId="13"/>
    <cellStyle name="_Column3" xfId="14"/>
    <cellStyle name="_Column4" xfId="15"/>
    <cellStyle name="_Column5" xfId="16"/>
    <cellStyle name="_Column6" xfId="17"/>
    <cellStyle name="_Column7" xfId="18"/>
    <cellStyle name="_Data" xfId="19"/>
    <cellStyle name="_Data_Cerberus" xfId="20"/>
    <cellStyle name="_Data_Sheet1" xfId="21"/>
    <cellStyle name="_Data_Sheet1_2013 Plan P&amp;L Line Person Signed YUAN" xfId="22"/>
    <cellStyle name="_Data_Sheet2" xfId="23"/>
    <cellStyle name="_Data_Sheet2_2013 Plan P&amp;L Line Person Signed YUAN" xfId="24"/>
    <cellStyle name="_Formula" xfId="1951"/>
    <cellStyle name="_Header" xfId="25"/>
    <cellStyle name="_J - UCSS_QUOTES" xfId="1952"/>
    <cellStyle name="_J - UCSS_QUOTES 2" xfId="1953"/>
    <cellStyle name="_J - UCSS_QUOTES 3" xfId="1954"/>
    <cellStyle name="_JE 127 AWCC Borrowing Investing_AWCC_08.10" xfId="1955"/>
    <cellStyle name="_M2 - UCSS_QUOTES" xfId="1956"/>
    <cellStyle name="_M2 - UCSS_QUOTES 2" xfId="1957"/>
    <cellStyle name="_M2 - UCSS_QUOTES 3" xfId="1958"/>
    <cellStyle name="_MultipleSpace" xfId="26"/>
    <cellStyle name="_Part numbers--Single Page v7" xfId="1959"/>
    <cellStyle name="_Part numbers--Single Page v7 2" xfId="1960"/>
    <cellStyle name="_Part numbers--Single Page v7 3" xfId="1961"/>
    <cellStyle name="_Row1" xfId="27"/>
    <cellStyle name="_Row2" xfId="28"/>
    <cellStyle name="_Row3" xfId="29"/>
    <cellStyle name="_Row4" xfId="30"/>
    <cellStyle name="_Row5" xfId="31"/>
    <cellStyle name="_Row6" xfId="32"/>
    <cellStyle name="_Row7" xfId="33"/>
    <cellStyle name="_Sheet1" xfId="1962"/>
    <cellStyle name="_Sheet1 2" xfId="1963"/>
    <cellStyle name="_Sheet1 3" xfId="1964"/>
    <cellStyle name="_Subscription Summary" xfId="1965"/>
    <cellStyle name="_Subscription Summary 2" xfId="1966"/>
    <cellStyle name="_Subscription Summary 3" xfId="1967"/>
    <cellStyle name="_TableSuperHead" xfId="34"/>
    <cellStyle name="_UCSS Quoting Tool" xfId="1968"/>
    <cellStyle name="_UCSS Quoting Tool_1" xfId="1969"/>
    <cellStyle name="£ BP" xfId="36"/>
    <cellStyle name="¥ JY" xfId="37"/>
    <cellStyle name="=C:\WINNT35\SYSTEM32\COMMAND.COM" xfId="35"/>
    <cellStyle name="0,0_x000d__x000a_NA_x000d__x000a_" xfId="1970"/>
    <cellStyle name="0,0_x000d__x000a_NA_x000d__x000a_ 2" xfId="1971"/>
    <cellStyle name="0,0_x000d__x000a_NA_x000d__x000a_ 3" xfId="1972"/>
    <cellStyle name="1" xfId="1973"/>
    <cellStyle name="20 % - Accent1" xfId="1974"/>
    <cellStyle name="20 % - Accent2" xfId="1975"/>
    <cellStyle name="20 % - Accent3" xfId="1976"/>
    <cellStyle name="20 % - Accent4" xfId="1977"/>
    <cellStyle name="20 % - Accent5" xfId="1978"/>
    <cellStyle name="20 % - Accent6" xfId="1979"/>
    <cellStyle name="20% - Accent1 10" xfId="38"/>
    <cellStyle name="20% - Accent1 11" xfId="39"/>
    <cellStyle name="20% - Accent1 12" xfId="40"/>
    <cellStyle name="20% - Accent1 13" xfId="41"/>
    <cellStyle name="20% - Accent1 14" xfId="42"/>
    <cellStyle name="20% - Accent1 15" xfId="43"/>
    <cellStyle name="20% - Accent1 16" xfId="44"/>
    <cellStyle name="20% - Accent1 17" xfId="45"/>
    <cellStyle name="20% - Accent1 18" xfId="46"/>
    <cellStyle name="20% - Accent1 19" xfId="47"/>
    <cellStyle name="20% - Accent1 2" xfId="48"/>
    <cellStyle name="20% - Accent1 20" xfId="49"/>
    <cellStyle name="20% - Accent1 21" xfId="50"/>
    <cellStyle name="20% - Accent1 22" xfId="51"/>
    <cellStyle name="20% - Accent1 23" xfId="52"/>
    <cellStyle name="20% - Accent1 24" xfId="53"/>
    <cellStyle name="20% - Accent1 25" xfId="54"/>
    <cellStyle name="20% - Accent1 26" xfId="55"/>
    <cellStyle name="20% - Accent1 27" xfId="56"/>
    <cellStyle name="20% - Accent1 28" xfId="57"/>
    <cellStyle name="20% - Accent1 29" xfId="58"/>
    <cellStyle name="20% - Accent1 3" xfId="59"/>
    <cellStyle name="20% - Accent1 30" xfId="60"/>
    <cellStyle name="20% - Accent1 31" xfId="61"/>
    <cellStyle name="20% - Accent1 32" xfId="62"/>
    <cellStyle name="20% - Accent1 33" xfId="63"/>
    <cellStyle name="20% - Accent1 34" xfId="64"/>
    <cellStyle name="20% - Accent1 35" xfId="65"/>
    <cellStyle name="20% - Accent1 36" xfId="66"/>
    <cellStyle name="20% - Accent1 37" xfId="67"/>
    <cellStyle name="20% - Accent1 38" xfId="68"/>
    <cellStyle name="20% - Accent1 39" xfId="69"/>
    <cellStyle name="20% - Accent1 4" xfId="70"/>
    <cellStyle name="20% - Accent1 40" xfId="71"/>
    <cellStyle name="20% - Accent1 5" xfId="72"/>
    <cellStyle name="20% - Accent1 6" xfId="73"/>
    <cellStyle name="20% - Accent1 7" xfId="74"/>
    <cellStyle name="20% - Accent1 8" xfId="75"/>
    <cellStyle name="20% - Accent1 9" xfId="76"/>
    <cellStyle name="20% - Accent2 10" xfId="77"/>
    <cellStyle name="20% - Accent2 11" xfId="78"/>
    <cellStyle name="20% - Accent2 12" xfId="79"/>
    <cellStyle name="20% - Accent2 13" xfId="80"/>
    <cellStyle name="20% - Accent2 14" xfId="81"/>
    <cellStyle name="20% - Accent2 15" xfId="82"/>
    <cellStyle name="20% - Accent2 16" xfId="83"/>
    <cellStyle name="20% - Accent2 17" xfId="84"/>
    <cellStyle name="20% - Accent2 18" xfId="85"/>
    <cellStyle name="20% - Accent2 19" xfId="86"/>
    <cellStyle name="20% - Accent2 2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9" xfId="97"/>
    <cellStyle name="20% - Accent2 3" xfId="98"/>
    <cellStyle name="20% - Accent2 30" xfId="99"/>
    <cellStyle name="20% - Accent2 31" xfId="100"/>
    <cellStyle name="20% - Accent2 32" xfId="101"/>
    <cellStyle name="20% - Accent2 33" xfId="102"/>
    <cellStyle name="20% - Accent2 34" xfId="103"/>
    <cellStyle name="20% - Accent2 35" xfId="104"/>
    <cellStyle name="20% - Accent2 36" xfId="105"/>
    <cellStyle name="20% - Accent2 37" xfId="106"/>
    <cellStyle name="20% - Accent2 38" xfId="107"/>
    <cellStyle name="20% - Accent2 39" xfId="108"/>
    <cellStyle name="20% - Accent2 4" xfId="109"/>
    <cellStyle name="20% - Accent2 40" xfId="110"/>
    <cellStyle name="20% - Accent2 5" xfId="111"/>
    <cellStyle name="20% - Accent2 6" xfId="112"/>
    <cellStyle name="20% - Accent2 7" xfId="113"/>
    <cellStyle name="20% - Accent2 8" xfId="114"/>
    <cellStyle name="20% - Accent2 9" xfId="115"/>
    <cellStyle name="20% - Accent3 10" xfId="116"/>
    <cellStyle name="20% - Accent3 10 2" xfId="2434"/>
    <cellStyle name="20% - Accent3 10 3" xfId="1980"/>
    <cellStyle name="20% - Accent3 11" xfId="117"/>
    <cellStyle name="20% - Accent3 11 2" xfId="2435"/>
    <cellStyle name="20% - Accent3 11 3" xfId="1981"/>
    <cellStyle name="20% - Accent3 12" xfId="118"/>
    <cellStyle name="20% - Accent3 12 2" xfId="2436"/>
    <cellStyle name="20% - Accent3 12 3" xfId="1982"/>
    <cellStyle name="20% - Accent3 13" xfId="119"/>
    <cellStyle name="20% - Accent3 14" xfId="120"/>
    <cellStyle name="20% - Accent3 15" xfId="121"/>
    <cellStyle name="20% - Accent3 16" xfId="122"/>
    <cellStyle name="20% - Accent3 17" xfId="123"/>
    <cellStyle name="20% - Accent3 18" xfId="124"/>
    <cellStyle name="20% - Accent3 19" xfId="125"/>
    <cellStyle name="20% - Accent3 2" xfId="126"/>
    <cellStyle name="20% - Accent3 2 10" xfId="1983"/>
    <cellStyle name="20% - Accent3 2 11" xfId="1984"/>
    <cellStyle name="20% - Accent3 2 12" xfId="1985"/>
    <cellStyle name="20% - Accent3 2 13" xfId="1986"/>
    <cellStyle name="20% - Accent3 2 14" xfId="1987"/>
    <cellStyle name="20% - Accent3 2 15" xfId="1988"/>
    <cellStyle name="20% - Accent3 2 16" xfId="1989"/>
    <cellStyle name="20% - Accent3 2 17" xfId="1990"/>
    <cellStyle name="20% - Accent3 2 18" xfId="1991"/>
    <cellStyle name="20% - Accent3 2 19" xfId="1992"/>
    <cellStyle name="20% - Accent3 2 2" xfId="1993"/>
    <cellStyle name="20% - Accent3 2 20" xfId="1994"/>
    <cellStyle name="20% - Accent3 2 3" xfId="1995"/>
    <cellStyle name="20% - Accent3 2 4" xfId="1996"/>
    <cellStyle name="20% - Accent3 2 5" xfId="1997"/>
    <cellStyle name="20% - Accent3 2 6" xfId="1998"/>
    <cellStyle name="20% - Accent3 2 7" xfId="1999"/>
    <cellStyle name="20% - Accent3 2 8" xfId="2000"/>
    <cellStyle name="20% - Accent3 2 9" xfId="2001"/>
    <cellStyle name="20% - Accent3 20" xfId="127"/>
    <cellStyle name="20% - Accent3 21" xfId="128"/>
    <cellStyle name="20% - Accent3 22" xfId="129"/>
    <cellStyle name="20% - Accent3 23" xfId="130"/>
    <cellStyle name="20% - Accent3 24" xfId="131"/>
    <cellStyle name="20% - Accent3 25" xfId="132"/>
    <cellStyle name="20% - Accent3 26" xfId="133"/>
    <cellStyle name="20% - Accent3 27" xfId="134"/>
    <cellStyle name="20% - Accent3 28" xfId="135"/>
    <cellStyle name="20% - Accent3 29" xfId="136"/>
    <cellStyle name="20% - Accent3 3" xfId="137"/>
    <cellStyle name="20% - Accent3 3 10" xfId="2002"/>
    <cellStyle name="20% - Accent3 3 11" xfId="2003"/>
    <cellStyle name="20% - Accent3 3 12" xfId="2004"/>
    <cellStyle name="20% - Accent3 3 13" xfId="2005"/>
    <cellStyle name="20% - Accent3 3 14" xfId="2006"/>
    <cellStyle name="20% - Accent3 3 15" xfId="2007"/>
    <cellStyle name="20% - Accent3 3 16" xfId="2008"/>
    <cellStyle name="20% - Accent3 3 17" xfId="2009"/>
    <cellStyle name="20% - Accent3 3 18" xfId="2010"/>
    <cellStyle name="20% - Accent3 3 19" xfId="2011"/>
    <cellStyle name="20% - Accent3 3 2" xfId="2012"/>
    <cellStyle name="20% - Accent3 3 20" xfId="2013"/>
    <cellStyle name="20% - Accent3 3 3" xfId="2014"/>
    <cellStyle name="20% - Accent3 3 4" xfId="2015"/>
    <cellStyle name="20% - Accent3 3 5" xfId="2016"/>
    <cellStyle name="20% - Accent3 3 6" xfId="2017"/>
    <cellStyle name="20% - Accent3 3 7" xfId="2018"/>
    <cellStyle name="20% - Accent3 3 8" xfId="2019"/>
    <cellStyle name="20% - Accent3 3 9" xfId="2020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35" xfId="143"/>
    <cellStyle name="20% - Accent3 36" xfId="144"/>
    <cellStyle name="20% - Accent3 37" xfId="145"/>
    <cellStyle name="20% - Accent3 38" xfId="146"/>
    <cellStyle name="20% - Accent3 39" xfId="147"/>
    <cellStyle name="20% - Accent3 4" xfId="148"/>
    <cellStyle name="20% - Accent3 4 2" xfId="2437"/>
    <cellStyle name="20% - Accent3 4 3" xfId="2021"/>
    <cellStyle name="20% - Accent3 40" xfId="149"/>
    <cellStyle name="20% - Accent3 5" xfId="150"/>
    <cellStyle name="20% - Accent3 5 2" xfId="2438"/>
    <cellStyle name="20% - Accent3 5 3" xfId="2022"/>
    <cellStyle name="20% - Accent3 6" xfId="151"/>
    <cellStyle name="20% - Accent3 6 2" xfId="2439"/>
    <cellStyle name="20% - Accent3 6 3" xfId="2023"/>
    <cellStyle name="20% - Accent3 7" xfId="152"/>
    <cellStyle name="20% - Accent3 7 2" xfId="2440"/>
    <cellStyle name="20% - Accent3 7 3" xfId="2024"/>
    <cellStyle name="20% - Accent3 8" xfId="153"/>
    <cellStyle name="20% - Accent3 8 2" xfId="2441"/>
    <cellStyle name="20% - Accent3 8 3" xfId="2025"/>
    <cellStyle name="20% - Accent3 9" xfId="154"/>
    <cellStyle name="20% - Accent3 9 2" xfId="2442"/>
    <cellStyle name="20% - Accent3 9 3" xfId="2026"/>
    <cellStyle name="20% - Accent4 10" xfId="155"/>
    <cellStyle name="20% - Accent4 11" xfId="156"/>
    <cellStyle name="20% - Accent4 12" xfId="157"/>
    <cellStyle name="20% - Accent4 13" xfId="158"/>
    <cellStyle name="20% - Accent4 14" xfId="159"/>
    <cellStyle name="20% - Accent4 15" xfId="160"/>
    <cellStyle name="20% - Accent4 16" xfId="161"/>
    <cellStyle name="20% - Accent4 17" xfId="162"/>
    <cellStyle name="20% - Accent4 18" xfId="163"/>
    <cellStyle name="20% - Accent4 19" xfId="164"/>
    <cellStyle name="20% - Accent4 2" xfId="165"/>
    <cellStyle name="20% - Accent4 20" xfId="166"/>
    <cellStyle name="20% - Accent4 21" xfId="167"/>
    <cellStyle name="20% - Accent4 22" xfId="168"/>
    <cellStyle name="20% - Accent4 23" xfId="169"/>
    <cellStyle name="20% - Accent4 24" xfId="170"/>
    <cellStyle name="20% - Accent4 25" xfId="171"/>
    <cellStyle name="20% - Accent4 26" xfId="172"/>
    <cellStyle name="20% - Accent4 27" xfId="173"/>
    <cellStyle name="20% - Accent4 28" xfId="174"/>
    <cellStyle name="20% - Accent4 29" xfId="175"/>
    <cellStyle name="20% - Accent4 3" xfId="176"/>
    <cellStyle name="20% - Accent4 30" xfId="177"/>
    <cellStyle name="20% - Accent4 31" xfId="178"/>
    <cellStyle name="20% - Accent4 32" xfId="179"/>
    <cellStyle name="20% - Accent4 33" xfId="180"/>
    <cellStyle name="20% - Accent4 34" xfId="181"/>
    <cellStyle name="20% - Accent4 35" xfId="182"/>
    <cellStyle name="20% - Accent4 36" xfId="183"/>
    <cellStyle name="20% - Accent4 37" xfId="184"/>
    <cellStyle name="20% - Accent4 38" xfId="185"/>
    <cellStyle name="20% - Accent4 39" xfId="186"/>
    <cellStyle name="20% - Accent4 4" xfId="187"/>
    <cellStyle name="20% - Accent4 40" xfId="188"/>
    <cellStyle name="20% - Accent4 5" xfId="189"/>
    <cellStyle name="20% - Accent4 6" xfId="190"/>
    <cellStyle name="20% - Accent4 7" xfId="191"/>
    <cellStyle name="20% - Accent4 8" xfId="192"/>
    <cellStyle name="20% - Accent4 9" xfId="193"/>
    <cellStyle name="20% - Accent5 10" xfId="194"/>
    <cellStyle name="20% - Accent5 11" xfId="195"/>
    <cellStyle name="20% - Accent5 12" xfId="196"/>
    <cellStyle name="20% - Accent5 13" xfId="197"/>
    <cellStyle name="20% - Accent5 14" xfId="198"/>
    <cellStyle name="20% - Accent5 15" xfId="199"/>
    <cellStyle name="20% - Accent5 16" xfId="200"/>
    <cellStyle name="20% - Accent5 17" xfId="201"/>
    <cellStyle name="20% - Accent5 18" xfId="202"/>
    <cellStyle name="20% - Accent5 19" xfId="203"/>
    <cellStyle name="20% - Accent5 2" xfId="204"/>
    <cellStyle name="20% - Accent5 20" xfId="205"/>
    <cellStyle name="20% - Accent5 21" xfId="206"/>
    <cellStyle name="20% - Accent5 22" xfId="207"/>
    <cellStyle name="20% - Accent5 23" xfId="208"/>
    <cellStyle name="20% - Accent5 24" xfId="209"/>
    <cellStyle name="20% - Accent5 25" xfId="210"/>
    <cellStyle name="20% - Accent5 26" xfId="211"/>
    <cellStyle name="20% - Accent5 27" xfId="212"/>
    <cellStyle name="20% - Accent5 28" xfId="213"/>
    <cellStyle name="20% - Accent5 29" xfId="214"/>
    <cellStyle name="20% - Accent5 3" xfId="215"/>
    <cellStyle name="20% - Accent5 30" xfId="216"/>
    <cellStyle name="20% - Accent5 31" xfId="217"/>
    <cellStyle name="20% - Accent5 32" xfId="218"/>
    <cellStyle name="20% - Accent5 33" xfId="219"/>
    <cellStyle name="20% - Accent5 34" xfId="220"/>
    <cellStyle name="20% - Accent5 35" xfId="221"/>
    <cellStyle name="20% - Accent5 36" xfId="222"/>
    <cellStyle name="20% - Accent5 37" xfId="223"/>
    <cellStyle name="20% - Accent5 38" xfId="224"/>
    <cellStyle name="20% - Accent5 39" xfId="225"/>
    <cellStyle name="20% - Accent5 4" xfId="226"/>
    <cellStyle name="20% - Accent5 40" xfId="227"/>
    <cellStyle name="20% - Accent5 5" xfId="228"/>
    <cellStyle name="20% - Accent5 6" xfId="229"/>
    <cellStyle name="20% - Accent5 7" xfId="230"/>
    <cellStyle name="20% - Accent5 8" xfId="231"/>
    <cellStyle name="20% - Accent5 9" xfId="232"/>
    <cellStyle name="20% - Accent6 10" xfId="233"/>
    <cellStyle name="20% - Accent6 11" xfId="234"/>
    <cellStyle name="20% - Accent6 12" xfId="235"/>
    <cellStyle name="20% - Accent6 13" xfId="236"/>
    <cellStyle name="20% - Accent6 14" xfId="237"/>
    <cellStyle name="20% - Accent6 15" xfId="238"/>
    <cellStyle name="20% - Accent6 16" xfId="239"/>
    <cellStyle name="20% - Accent6 17" xfId="240"/>
    <cellStyle name="20% - Accent6 18" xfId="241"/>
    <cellStyle name="20% - Accent6 19" xfId="242"/>
    <cellStyle name="20% - Accent6 2" xfId="243"/>
    <cellStyle name="20% - Accent6 20" xfId="244"/>
    <cellStyle name="20% - Accent6 21" xfId="245"/>
    <cellStyle name="20% - Accent6 22" xfId="246"/>
    <cellStyle name="20% - Accent6 23" xfId="247"/>
    <cellStyle name="20% - Accent6 24" xfId="248"/>
    <cellStyle name="20% - Accent6 25" xfId="249"/>
    <cellStyle name="20% - Accent6 26" xfId="250"/>
    <cellStyle name="20% - Accent6 27" xfId="251"/>
    <cellStyle name="20% - Accent6 28" xfId="252"/>
    <cellStyle name="20% - Accent6 29" xfId="253"/>
    <cellStyle name="20% - Accent6 3" xfId="254"/>
    <cellStyle name="20% - Accent6 30" xfId="255"/>
    <cellStyle name="20% - Accent6 31" xfId="256"/>
    <cellStyle name="20% - Accent6 32" xfId="257"/>
    <cellStyle name="20% - Accent6 33" xfId="258"/>
    <cellStyle name="20% - Accent6 34" xfId="259"/>
    <cellStyle name="20% - Accent6 35" xfId="260"/>
    <cellStyle name="20% - Accent6 36" xfId="261"/>
    <cellStyle name="20% - Accent6 37" xfId="262"/>
    <cellStyle name="20% - Accent6 38" xfId="263"/>
    <cellStyle name="20% - Accent6 39" xfId="264"/>
    <cellStyle name="20% - Accent6 4" xfId="265"/>
    <cellStyle name="20% - Accent6 40" xfId="266"/>
    <cellStyle name="20% - Accent6 5" xfId="267"/>
    <cellStyle name="20% - Accent6 6" xfId="268"/>
    <cellStyle name="20% - Accent6 7" xfId="269"/>
    <cellStyle name="20% - Accent6 8" xfId="270"/>
    <cellStyle name="20% - Accent6 9" xfId="271"/>
    <cellStyle name="40 % - Accent1" xfId="2027"/>
    <cellStyle name="40 % - Accent2" xfId="2028"/>
    <cellStyle name="40 % - Accent3" xfId="2029"/>
    <cellStyle name="40 % - Accent4" xfId="2030"/>
    <cellStyle name="40 % - Accent5" xfId="2031"/>
    <cellStyle name="40 % - Accent6" xfId="2032"/>
    <cellStyle name="40% - Accent1 10" xfId="272"/>
    <cellStyle name="40% - Accent1 11" xfId="273"/>
    <cellStyle name="40% - Accent1 12" xfId="274"/>
    <cellStyle name="40% - Accent1 13" xfId="275"/>
    <cellStyle name="40% - Accent1 14" xfId="276"/>
    <cellStyle name="40% - Accent1 15" xfId="277"/>
    <cellStyle name="40% - Accent1 16" xfId="278"/>
    <cellStyle name="40% - Accent1 17" xfId="279"/>
    <cellStyle name="40% - Accent1 18" xfId="280"/>
    <cellStyle name="40% - Accent1 19" xfId="281"/>
    <cellStyle name="40% - Accent1 2" xfId="282"/>
    <cellStyle name="40% - Accent1 20" xfId="283"/>
    <cellStyle name="40% - Accent1 21" xfId="284"/>
    <cellStyle name="40% - Accent1 22" xfId="285"/>
    <cellStyle name="40% - Accent1 23" xfId="286"/>
    <cellStyle name="40% - Accent1 24" xfId="287"/>
    <cellStyle name="40% - Accent1 25" xfId="288"/>
    <cellStyle name="40% - Accent1 26" xfId="289"/>
    <cellStyle name="40% - Accent1 27" xfId="290"/>
    <cellStyle name="40% - Accent1 28" xfId="291"/>
    <cellStyle name="40% - Accent1 29" xfId="292"/>
    <cellStyle name="40% - Accent1 3" xfId="293"/>
    <cellStyle name="40% - Accent1 30" xfId="294"/>
    <cellStyle name="40% - Accent1 31" xfId="295"/>
    <cellStyle name="40% - Accent1 32" xfId="296"/>
    <cellStyle name="40% - Accent1 33" xfId="297"/>
    <cellStyle name="40% - Accent1 34" xfId="298"/>
    <cellStyle name="40% - Accent1 35" xfId="299"/>
    <cellStyle name="40% - Accent1 36" xfId="300"/>
    <cellStyle name="40% - Accent1 37" xfId="301"/>
    <cellStyle name="40% - Accent1 38" xfId="302"/>
    <cellStyle name="40% - Accent1 39" xfId="303"/>
    <cellStyle name="40% - Accent1 4" xfId="304"/>
    <cellStyle name="40% - Accent1 40" xfId="305"/>
    <cellStyle name="40% - Accent1 5" xfId="306"/>
    <cellStyle name="40% - Accent1 6" xfId="307"/>
    <cellStyle name="40% - Accent1 7" xfId="308"/>
    <cellStyle name="40% - Accent1 8" xfId="309"/>
    <cellStyle name="40% - Accent1 9" xfId="310"/>
    <cellStyle name="40% - Accent2 10" xfId="311"/>
    <cellStyle name="40% - Accent2 11" xfId="312"/>
    <cellStyle name="40% - Accent2 12" xfId="313"/>
    <cellStyle name="40% - Accent2 13" xfId="314"/>
    <cellStyle name="40% - Accent2 14" xfId="315"/>
    <cellStyle name="40% - Accent2 15" xfId="316"/>
    <cellStyle name="40% - Accent2 16" xfId="317"/>
    <cellStyle name="40% - Accent2 17" xfId="318"/>
    <cellStyle name="40% - Accent2 18" xfId="319"/>
    <cellStyle name="40% - Accent2 19" xfId="320"/>
    <cellStyle name="40% - Accent2 2" xfId="321"/>
    <cellStyle name="40% - Accent2 20" xfId="322"/>
    <cellStyle name="40% - Accent2 21" xfId="323"/>
    <cellStyle name="40% - Accent2 22" xfId="324"/>
    <cellStyle name="40% - Accent2 23" xfId="325"/>
    <cellStyle name="40% - Accent2 24" xfId="326"/>
    <cellStyle name="40% - Accent2 25" xfId="327"/>
    <cellStyle name="40% - Accent2 26" xfId="328"/>
    <cellStyle name="40% - Accent2 27" xfId="329"/>
    <cellStyle name="40% - Accent2 28" xfId="330"/>
    <cellStyle name="40% - Accent2 29" xfId="331"/>
    <cellStyle name="40% - Accent2 3" xfId="332"/>
    <cellStyle name="40% - Accent2 30" xfId="333"/>
    <cellStyle name="40% - Accent2 31" xfId="334"/>
    <cellStyle name="40% - Accent2 32" xfId="335"/>
    <cellStyle name="40% - Accent2 33" xfId="336"/>
    <cellStyle name="40% - Accent2 34" xfId="337"/>
    <cellStyle name="40% - Accent2 35" xfId="338"/>
    <cellStyle name="40% - Accent2 36" xfId="339"/>
    <cellStyle name="40% - Accent2 37" xfId="340"/>
    <cellStyle name="40% - Accent2 38" xfId="341"/>
    <cellStyle name="40% - Accent2 39" xfId="342"/>
    <cellStyle name="40% - Accent2 4" xfId="343"/>
    <cellStyle name="40% - Accent2 40" xfId="344"/>
    <cellStyle name="40% - Accent2 5" xfId="345"/>
    <cellStyle name="40% - Accent2 6" xfId="346"/>
    <cellStyle name="40% - Accent2 7" xfId="347"/>
    <cellStyle name="40% - Accent2 8" xfId="348"/>
    <cellStyle name="40% - Accent2 9" xfId="349"/>
    <cellStyle name="40% - Accent3 10" xfId="350"/>
    <cellStyle name="40% - Accent3 11" xfId="351"/>
    <cellStyle name="40% - Accent3 12" xfId="352"/>
    <cellStyle name="40% - Accent3 13" xfId="353"/>
    <cellStyle name="40% - Accent3 14" xfId="354"/>
    <cellStyle name="40% - Accent3 15" xfId="355"/>
    <cellStyle name="40% - Accent3 16" xfId="356"/>
    <cellStyle name="40% - Accent3 17" xfId="357"/>
    <cellStyle name="40% - Accent3 18" xfId="358"/>
    <cellStyle name="40% - Accent3 19" xfId="359"/>
    <cellStyle name="40% - Accent3 2" xfId="360"/>
    <cellStyle name="40% - Accent3 20" xfId="361"/>
    <cellStyle name="40% - Accent3 21" xfId="362"/>
    <cellStyle name="40% - Accent3 22" xfId="363"/>
    <cellStyle name="40% - Accent3 23" xfId="364"/>
    <cellStyle name="40% - Accent3 24" xfId="365"/>
    <cellStyle name="40% - Accent3 25" xfId="366"/>
    <cellStyle name="40% - Accent3 26" xfId="367"/>
    <cellStyle name="40% - Accent3 27" xfId="368"/>
    <cellStyle name="40% - Accent3 28" xfId="369"/>
    <cellStyle name="40% - Accent3 29" xfId="370"/>
    <cellStyle name="40% - Accent3 3" xfId="371"/>
    <cellStyle name="40% - Accent3 30" xfId="372"/>
    <cellStyle name="40% - Accent3 31" xfId="373"/>
    <cellStyle name="40% - Accent3 32" xfId="374"/>
    <cellStyle name="40% - Accent3 33" xfId="375"/>
    <cellStyle name="40% - Accent3 34" xfId="376"/>
    <cellStyle name="40% - Accent3 35" xfId="377"/>
    <cellStyle name="40% - Accent3 36" xfId="378"/>
    <cellStyle name="40% - Accent3 37" xfId="379"/>
    <cellStyle name="40% - Accent3 38" xfId="380"/>
    <cellStyle name="40% - Accent3 39" xfId="381"/>
    <cellStyle name="40% - Accent3 4" xfId="382"/>
    <cellStyle name="40% - Accent3 40" xfId="383"/>
    <cellStyle name="40% - Accent3 5" xfId="384"/>
    <cellStyle name="40% - Accent3 6" xfId="385"/>
    <cellStyle name="40% - Accent3 7" xfId="386"/>
    <cellStyle name="40% - Accent3 8" xfId="387"/>
    <cellStyle name="40% - Accent3 9" xfId="388"/>
    <cellStyle name="40% - Accent4 10" xfId="389"/>
    <cellStyle name="40% - Accent4 11" xfId="390"/>
    <cellStyle name="40% - Accent4 12" xfId="391"/>
    <cellStyle name="40% - Accent4 13" xfId="392"/>
    <cellStyle name="40% - Accent4 14" xfId="393"/>
    <cellStyle name="40% - Accent4 15" xfId="394"/>
    <cellStyle name="40% - Accent4 16" xfId="395"/>
    <cellStyle name="40% - Accent4 17" xfId="396"/>
    <cellStyle name="40% - Accent4 18" xfId="397"/>
    <cellStyle name="40% - Accent4 19" xfId="398"/>
    <cellStyle name="40% - Accent4 2" xfId="399"/>
    <cellStyle name="40% - Accent4 20" xfId="400"/>
    <cellStyle name="40% - Accent4 21" xfId="401"/>
    <cellStyle name="40% - Accent4 22" xfId="402"/>
    <cellStyle name="40% - Accent4 23" xfId="403"/>
    <cellStyle name="40% - Accent4 24" xfId="404"/>
    <cellStyle name="40% - Accent4 25" xfId="405"/>
    <cellStyle name="40% - Accent4 26" xfId="406"/>
    <cellStyle name="40% - Accent4 27" xfId="407"/>
    <cellStyle name="40% - Accent4 28" xfId="408"/>
    <cellStyle name="40% - Accent4 29" xfId="409"/>
    <cellStyle name="40% - Accent4 3" xfId="410"/>
    <cellStyle name="40% - Accent4 30" xfId="411"/>
    <cellStyle name="40% - Accent4 31" xfId="412"/>
    <cellStyle name="40% - Accent4 32" xfId="413"/>
    <cellStyle name="40% - Accent4 33" xfId="414"/>
    <cellStyle name="40% - Accent4 34" xfId="415"/>
    <cellStyle name="40% - Accent4 35" xfId="416"/>
    <cellStyle name="40% - Accent4 36" xfId="417"/>
    <cellStyle name="40% - Accent4 37" xfId="418"/>
    <cellStyle name="40% - Accent4 38" xfId="419"/>
    <cellStyle name="40% - Accent4 39" xfId="420"/>
    <cellStyle name="40% - Accent4 4" xfId="421"/>
    <cellStyle name="40% - Accent4 40" xfId="422"/>
    <cellStyle name="40% - Accent4 5" xfId="423"/>
    <cellStyle name="40% - Accent4 6" xfId="424"/>
    <cellStyle name="40% - Accent4 7" xfId="425"/>
    <cellStyle name="40% - Accent4 8" xfId="426"/>
    <cellStyle name="40% - Accent4 9" xfId="427"/>
    <cellStyle name="40% - Accent5 10" xfId="428"/>
    <cellStyle name="40% - Accent5 11" xfId="429"/>
    <cellStyle name="40% - Accent5 12" xfId="430"/>
    <cellStyle name="40% - Accent5 13" xfId="431"/>
    <cellStyle name="40% - Accent5 14" xfId="432"/>
    <cellStyle name="40% - Accent5 15" xfId="433"/>
    <cellStyle name="40% - Accent5 16" xfId="434"/>
    <cellStyle name="40% - Accent5 17" xfId="435"/>
    <cellStyle name="40% - Accent5 18" xfId="436"/>
    <cellStyle name="40% - Accent5 19" xfId="437"/>
    <cellStyle name="40% - Accent5 2" xfId="438"/>
    <cellStyle name="40% - Accent5 20" xfId="439"/>
    <cellStyle name="40% - Accent5 21" xfId="440"/>
    <cellStyle name="40% - Accent5 22" xfId="441"/>
    <cellStyle name="40% - Accent5 23" xfId="442"/>
    <cellStyle name="40% - Accent5 24" xfId="443"/>
    <cellStyle name="40% - Accent5 25" xfId="444"/>
    <cellStyle name="40% - Accent5 26" xfId="445"/>
    <cellStyle name="40% - Accent5 27" xfId="446"/>
    <cellStyle name="40% - Accent5 28" xfId="447"/>
    <cellStyle name="40% - Accent5 29" xfId="448"/>
    <cellStyle name="40% - Accent5 3" xfId="449"/>
    <cellStyle name="40% - Accent5 30" xfId="450"/>
    <cellStyle name="40% - Accent5 31" xfId="451"/>
    <cellStyle name="40% - Accent5 32" xfId="452"/>
    <cellStyle name="40% - Accent5 33" xfId="453"/>
    <cellStyle name="40% - Accent5 34" xfId="454"/>
    <cellStyle name="40% - Accent5 35" xfId="455"/>
    <cellStyle name="40% - Accent5 36" xfId="456"/>
    <cellStyle name="40% - Accent5 37" xfId="457"/>
    <cellStyle name="40% - Accent5 38" xfId="458"/>
    <cellStyle name="40% - Accent5 39" xfId="459"/>
    <cellStyle name="40% - Accent5 4" xfId="460"/>
    <cellStyle name="40% - Accent5 40" xfId="461"/>
    <cellStyle name="40% - Accent5 5" xfId="462"/>
    <cellStyle name="40% - Accent5 6" xfId="463"/>
    <cellStyle name="40% - Accent5 7" xfId="464"/>
    <cellStyle name="40% - Accent5 8" xfId="465"/>
    <cellStyle name="40% - Accent5 9" xfId="466"/>
    <cellStyle name="40% - Accent6 10" xfId="467"/>
    <cellStyle name="40% - Accent6 11" xfId="468"/>
    <cellStyle name="40% - Accent6 12" xfId="469"/>
    <cellStyle name="40% - Accent6 13" xfId="470"/>
    <cellStyle name="40% - Accent6 14" xfId="471"/>
    <cellStyle name="40% - Accent6 15" xfId="472"/>
    <cellStyle name="40% - Accent6 16" xfId="473"/>
    <cellStyle name="40% - Accent6 17" xfId="474"/>
    <cellStyle name="40% - Accent6 18" xfId="475"/>
    <cellStyle name="40% - Accent6 19" xfId="476"/>
    <cellStyle name="40% - Accent6 2" xfId="477"/>
    <cellStyle name="40% - Accent6 20" xfId="478"/>
    <cellStyle name="40% - Accent6 21" xfId="479"/>
    <cellStyle name="40% - Accent6 22" xfId="480"/>
    <cellStyle name="40% - Accent6 23" xfId="481"/>
    <cellStyle name="40% - Accent6 24" xfId="482"/>
    <cellStyle name="40% - Accent6 25" xfId="483"/>
    <cellStyle name="40% - Accent6 26" xfId="484"/>
    <cellStyle name="40% - Accent6 27" xfId="485"/>
    <cellStyle name="40% - Accent6 28" xfId="486"/>
    <cellStyle name="40% - Accent6 29" xfId="487"/>
    <cellStyle name="40% - Accent6 3" xfId="488"/>
    <cellStyle name="40% - Accent6 30" xfId="489"/>
    <cellStyle name="40% - Accent6 31" xfId="490"/>
    <cellStyle name="40% - Accent6 32" xfId="491"/>
    <cellStyle name="40% - Accent6 33" xfId="492"/>
    <cellStyle name="40% - Accent6 34" xfId="493"/>
    <cellStyle name="40% - Accent6 35" xfId="494"/>
    <cellStyle name="40% - Accent6 36" xfId="495"/>
    <cellStyle name="40% - Accent6 37" xfId="496"/>
    <cellStyle name="40% - Accent6 38" xfId="497"/>
    <cellStyle name="40% - Accent6 39" xfId="498"/>
    <cellStyle name="40% - Accent6 4" xfId="499"/>
    <cellStyle name="40% - Accent6 40" xfId="500"/>
    <cellStyle name="40% - Accent6 5" xfId="501"/>
    <cellStyle name="40% - Accent6 6" xfId="502"/>
    <cellStyle name="40% - Accent6 7" xfId="503"/>
    <cellStyle name="40% - Accent6 8" xfId="504"/>
    <cellStyle name="40% - Accent6 9" xfId="505"/>
    <cellStyle name="60 % - Accent1" xfId="2033"/>
    <cellStyle name="60 % - Accent2" xfId="2034"/>
    <cellStyle name="60 % - Accent3" xfId="2035"/>
    <cellStyle name="60 % - Accent4" xfId="2036"/>
    <cellStyle name="60 % - Accent5" xfId="2037"/>
    <cellStyle name="60 % - Accent6" xfId="2038"/>
    <cellStyle name="60% - Accent1 10" xfId="506"/>
    <cellStyle name="60% - Accent1 11" xfId="507"/>
    <cellStyle name="60% - Accent1 12" xfId="508"/>
    <cellStyle name="60% - Accent1 13" xfId="509"/>
    <cellStyle name="60% - Accent1 14" xfId="510"/>
    <cellStyle name="60% - Accent1 15" xfId="511"/>
    <cellStyle name="60% - Accent1 16" xfId="512"/>
    <cellStyle name="60% - Accent1 17" xfId="513"/>
    <cellStyle name="60% - Accent1 18" xfId="514"/>
    <cellStyle name="60% - Accent1 19" xfId="515"/>
    <cellStyle name="60% - Accent1 2" xfId="516"/>
    <cellStyle name="60% - Accent1 20" xfId="517"/>
    <cellStyle name="60% - Accent1 21" xfId="518"/>
    <cellStyle name="60% - Accent1 22" xfId="519"/>
    <cellStyle name="60% - Accent1 23" xfId="520"/>
    <cellStyle name="60% - Accent1 24" xfId="521"/>
    <cellStyle name="60% - Accent1 25" xfId="522"/>
    <cellStyle name="60% - Accent1 26" xfId="523"/>
    <cellStyle name="60% - Accent1 27" xfId="524"/>
    <cellStyle name="60% - Accent1 28" xfId="525"/>
    <cellStyle name="60% - Accent1 29" xfId="526"/>
    <cellStyle name="60% - Accent1 3" xfId="527"/>
    <cellStyle name="60% - Accent1 30" xfId="528"/>
    <cellStyle name="60% - Accent1 31" xfId="529"/>
    <cellStyle name="60% - Accent1 32" xfId="530"/>
    <cellStyle name="60% - Accent1 33" xfId="531"/>
    <cellStyle name="60% - Accent1 34" xfId="532"/>
    <cellStyle name="60% - Accent1 35" xfId="533"/>
    <cellStyle name="60% - Accent1 36" xfId="534"/>
    <cellStyle name="60% - Accent1 37" xfId="535"/>
    <cellStyle name="60% - Accent1 38" xfId="536"/>
    <cellStyle name="60% - Accent1 39" xfId="537"/>
    <cellStyle name="60% - Accent1 4" xfId="538"/>
    <cellStyle name="60% - Accent1 40" xfId="539"/>
    <cellStyle name="60% - Accent1 5" xfId="540"/>
    <cellStyle name="60% - Accent1 6" xfId="541"/>
    <cellStyle name="60% - Accent1 7" xfId="542"/>
    <cellStyle name="60% - Accent1 8" xfId="543"/>
    <cellStyle name="60% - Accent1 9" xfId="544"/>
    <cellStyle name="60% - Accent2 10" xfId="545"/>
    <cellStyle name="60% - Accent2 11" xfId="546"/>
    <cellStyle name="60% - Accent2 12" xfId="547"/>
    <cellStyle name="60% - Accent2 13" xfId="548"/>
    <cellStyle name="60% - Accent2 14" xfId="549"/>
    <cellStyle name="60% - Accent2 15" xfId="550"/>
    <cellStyle name="60% - Accent2 16" xfId="551"/>
    <cellStyle name="60% - Accent2 17" xfId="552"/>
    <cellStyle name="60% - Accent2 18" xfId="553"/>
    <cellStyle name="60% - Accent2 19" xfId="554"/>
    <cellStyle name="60% - Accent2 2" xfId="555"/>
    <cellStyle name="60% - Accent2 20" xfId="556"/>
    <cellStyle name="60% - Accent2 21" xfId="557"/>
    <cellStyle name="60% - Accent2 22" xfId="558"/>
    <cellStyle name="60% - Accent2 23" xfId="559"/>
    <cellStyle name="60% - Accent2 24" xfId="560"/>
    <cellStyle name="60% - Accent2 25" xfId="561"/>
    <cellStyle name="60% - Accent2 26" xfId="562"/>
    <cellStyle name="60% - Accent2 27" xfId="563"/>
    <cellStyle name="60% - Accent2 28" xfId="564"/>
    <cellStyle name="60% - Accent2 29" xfId="565"/>
    <cellStyle name="60% - Accent2 3" xfId="566"/>
    <cellStyle name="60% - Accent2 30" xfId="567"/>
    <cellStyle name="60% - Accent2 31" xfId="568"/>
    <cellStyle name="60% - Accent2 32" xfId="569"/>
    <cellStyle name="60% - Accent2 33" xfId="570"/>
    <cellStyle name="60% - Accent2 34" xfId="571"/>
    <cellStyle name="60% - Accent2 35" xfId="572"/>
    <cellStyle name="60% - Accent2 36" xfId="573"/>
    <cellStyle name="60% - Accent2 37" xfId="574"/>
    <cellStyle name="60% - Accent2 38" xfId="575"/>
    <cellStyle name="60% - Accent2 39" xfId="576"/>
    <cellStyle name="60% - Accent2 4" xfId="577"/>
    <cellStyle name="60% - Accent2 40" xfId="578"/>
    <cellStyle name="60% - Accent2 5" xfId="579"/>
    <cellStyle name="60% - Accent2 6" xfId="580"/>
    <cellStyle name="60% - Accent2 7" xfId="581"/>
    <cellStyle name="60% - Accent2 8" xfId="582"/>
    <cellStyle name="60% - Accent2 9" xfId="583"/>
    <cellStyle name="60% - Accent3 10" xfId="584"/>
    <cellStyle name="60% - Accent3 11" xfId="585"/>
    <cellStyle name="60% - Accent3 12" xfId="586"/>
    <cellStyle name="60% - Accent3 13" xfId="587"/>
    <cellStyle name="60% - Accent3 14" xfId="588"/>
    <cellStyle name="60% - Accent3 15" xfId="589"/>
    <cellStyle name="60% - Accent3 16" xfId="590"/>
    <cellStyle name="60% - Accent3 17" xfId="591"/>
    <cellStyle name="60% - Accent3 18" xfId="592"/>
    <cellStyle name="60% - Accent3 19" xfId="593"/>
    <cellStyle name="60% - Accent3 2" xfId="594"/>
    <cellStyle name="60% - Accent3 20" xfId="595"/>
    <cellStyle name="60% - Accent3 21" xfId="596"/>
    <cellStyle name="60% - Accent3 22" xfId="597"/>
    <cellStyle name="60% - Accent3 23" xfId="598"/>
    <cellStyle name="60% - Accent3 24" xfId="599"/>
    <cellStyle name="60% - Accent3 25" xfId="600"/>
    <cellStyle name="60% - Accent3 26" xfId="601"/>
    <cellStyle name="60% - Accent3 27" xfId="602"/>
    <cellStyle name="60% - Accent3 28" xfId="603"/>
    <cellStyle name="60% - Accent3 29" xfId="604"/>
    <cellStyle name="60% - Accent3 3" xfId="605"/>
    <cellStyle name="60% - Accent3 30" xfId="606"/>
    <cellStyle name="60% - Accent3 31" xfId="607"/>
    <cellStyle name="60% - Accent3 32" xfId="608"/>
    <cellStyle name="60% - Accent3 33" xfId="609"/>
    <cellStyle name="60% - Accent3 34" xfId="610"/>
    <cellStyle name="60% - Accent3 35" xfId="611"/>
    <cellStyle name="60% - Accent3 36" xfId="612"/>
    <cellStyle name="60% - Accent3 37" xfId="613"/>
    <cellStyle name="60% - Accent3 38" xfId="614"/>
    <cellStyle name="60% - Accent3 39" xfId="615"/>
    <cellStyle name="60% - Accent3 4" xfId="616"/>
    <cellStyle name="60% - Accent3 40" xfId="617"/>
    <cellStyle name="60% - Accent3 5" xfId="618"/>
    <cellStyle name="60% - Accent3 6" xfId="619"/>
    <cellStyle name="60% - Accent3 7" xfId="620"/>
    <cellStyle name="60% - Accent3 8" xfId="621"/>
    <cellStyle name="60% - Accent3 9" xfId="622"/>
    <cellStyle name="60% - Accent4 10" xfId="623"/>
    <cellStyle name="60% - Accent4 11" xfId="624"/>
    <cellStyle name="60% - Accent4 12" xfId="625"/>
    <cellStyle name="60% - Accent4 13" xfId="626"/>
    <cellStyle name="60% - Accent4 14" xfId="627"/>
    <cellStyle name="60% - Accent4 15" xfId="628"/>
    <cellStyle name="60% - Accent4 16" xfId="629"/>
    <cellStyle name="60% - Accent4 17" xfId="630"/>
    <cellStyle name="60% - Accent4 18" xfId="631"/>
    <cellStyle name="60% - Accent4 19" xfId="632"/>
    <cellStyle name="60% - Accent4 2" xfId="633"/>
    <cellStyle name="60% - Accent4 20" xfId="634"/>
    <cellStyle name="60% - Accent4 21" xfId="635"/>
    <cellStyle name="60% - Accent4 22" xfId="636"/>
    <cellStyle name="60% - Accent4 23" xfId="637"/>
    <cellStyle name="60% - Accent4 24" xfId="638"/>
    <cellStyle name="60% - Accent4 25" xfId="639"/>
    <cellStyle name="60% - Accent4 26" xfId="640"/>
    <cellStyle name="60% - Accent4 27" xfId="641"/>
    <cellStyle name="60% - Accent4 28" xfId="642"/>
    <cellStyle name="60% - Accent4 29" xfId="643"/>
    <cellStyle name="60% - Accent4 3" xfId="644"/>
    <cellStyle name="60% - Accent4 30" xfId="645"/>
    <cellStyle name="60% - Accent4 31" xfId="646"/>
    <cellStyle name="60% - Accent4 32" xfId="647"/>
    <cellStyle name="60% - Accent4 33" xfId="648"/>
    <cellStyle name="60% - Accent4 34" xfId="649"/>
    <cellStyle name="60% - Accent4 35" xfId="650"/>
    <cellStyle name="60% - Accent4 36" xfId="651"/>
    <cellStyle name="60% - Accent4 37" xfId="652"/>
    <cellStyle name="60% - Accent4 38" xfId="653"/>
    <cellStyle name="60% - Accent4 39" xfId="654"/>
    <cellStyle name="60% - Accent4 4" xfId="655"/>
    <cellStyle name="60% - Accent4 40" xfId="656"/>
    <cellStyle name="60% - Accent4 5" xfId="657"/>
    <cellStyle name="60% - Accent4 6" xfId="658"/>
    <cellStyle name="60% - Accent4 7" xfId="659"/>
    <cellStyle name="60% - Accent4 8" xfId="660"/>
    <cellStyle name="60% - Accent4 9" xfId="661"/>
    <cellStyle name="60% - Accent5 10" xfId="662"/>
    <cellStyle name="60% - Accent5 11" xfId="663"/>
    <cellStyle name="60% - Accent5 12" xfId="664"/>
    <cellStyle name="60% - Accent5 13" xfId="665"/>
    <cellStyle name="60% - Accent5 14" xfId="666"/>
    <cellStyle name="60% - Accent5 15" xfId="667"/>
    <cellStyle name="60% - Accent5 16" xfId="668"/>
    <cellStyle name="60% - Accent5 17" xfId="669"/>
    <cellStyle name="60% - Accent5 18" xfId="670"/>
    <cellStyle name="60% - Accent5 19" xfId="671"/>
    <cellStyle name="60% - Accent5 2" xfId="672"/>
    <cellStyle name="60% - Accent5 20" xfId="673"/>
    <cellStyle name="60% - Accent5 21" xfId="674"/>
    <cellStyle name="60% - Accent5 22" xfId="675"/>
    <cellStyle name="60% - Accent5 23" xfId="676"/>
    <cellStyle name="60% - Accent5 24" xfId="677"/>
    <cellStyle name="60% - Accent5 25" xfId="678"/>
    <cellStyle name="60% - Accent5 26" xfId="679"/>
    <cellStyle name="60% - Accent5 27" xfId="680"/>
    <cellStyle name="60% - Accent5 28" xfId="681"/>
    <cellStyle name="60% - Accent5 29" xfId="682"/>
    <cellStyle name="60% - Accent5 3" xfId="683"/>
    <cellStyle name="60% - Accent5 30" xfId="684"/>
    <cellStyle name="60% - Accent5 31" xfId="685"/>
    <cellStyle name="60% - Accent5 32" xfId="686"/>
    <cellStyle name="60% - Accent5 33" xfId="687"/>
    <cellStyle name="60% - Accent5 34" xfId="688"/>
    <cellStyle name="60% - Accent5 35" xfId="689"/>
    <cellStyle name="60% - Accent5 36" xfId="690"/>
    <cellStyle name="60% - Accent5 37" xfId="691"/>
    <cellStyle name="60% - Accent5 38" xfId="692"/>
    <cellStyle name="60% - Accent5 39" xfId="693"/>
    <cellStyle name="60% - Accent5 4" xfId="694"/>
    <cellStyle name="60% - Accent5 40" xfId="695"/>
    <cellStyle name="60% - Accent5 5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0" xfId="712"/>
    <cellStyle name="60% - Accent6 21" xfId="713"/>
    <cellStyle name="60% - Accent6 22" xfId="714"/>
    <cellStyle name="60% - Accent6 23" xfId="715"/>
    <cellStyle name="60% - Accent6 24" xfId="716"/>
    <cellStyle name="60% - Accent6 25" xfId="717"/>
    <cellStyle name="60% - Accent6 26" xfId="718"/>
    <cellStyle name="60% - Accent6 27" xfId="719"/>
    <cellStyle name="60% - Accent6 28" xfId="720"/>
    <cellStyle name="60% - Accent6 29" xfId="721"/>
    <cellStyle name="60% - Accent6 3" xfId="722"/>
    <cellStyle name="60% - Accent6 30" xfId="723"/>
    <cellStyle name="60% - Accent6 31" xfId="724"/>
    <cellStyle name="60% - Accent6 32" xfId="725"/>
    <cellStyle name="60% - Accent6 33" xfId="726"/>
    <cellStyle name="60% - Accent6 34" xfId="727"/>
    <cellStyle name="60% - Accent6 35" xfId="728"/>
    <cellStyle name="60% - Accent6 36" xfId="729"/>
    <cellStyle name="60% - Accent6 37" xfId="730"/>
    <cellStyle name="60% - Accent6 38" xfId="731"/>
    <cellStyle name="60% - Accent6 39" xfId="732"/>
    <cellStyle name="60% - Accent6 4" xfId="733"/>
    <cellStyle name="60% - Accent6 40" xfId="734"/>
    <cellStyle name="60% - Accent6 5" xfId="735"/>
    <cellStyle name="60% - Accent6 6" xfId="736"/>
    <cellStyle name="60% - Accent6 7" xfId="737"/>
    <cellStyle name="60% - Accent6 8" xfId="738"/>
    <cellStyle name="60% - Accent6 9" xfId="739"/>
    <cellStyle name="Accent1 10" xfId="740"/>
    <cellStyle name="Accent1 11" xfId="741"/>
    <cellStyle name="Accent1 12" xfId="742"/>
    <cellStyle name="Accent1 13" xfId="743"/>
    <cellStyle name="Accent1 14" xfId="744"/>
    <cellStyle name="Accent1 15" xfId="745"/>
    <cellStyle name="Accent1 16" xfId="746"/>
    <cellStyle name="Accent1 17" xfId="747"/>
    <cellStyle name="Accent1 18" xfId="748"/>
    <cellStyle name="Accent1 19" xfId="749"/>
    <cellStyle name="Accent1 2" xfId="750"/>
    <cellStyle name="Accent1 2 10" xfId="2039"/>
    <cellStyle name="Accent1 2 11" xfId="2040"/>
    <cellStyle name="Accent1 2 12" xfId="2041"/>
    <cellStyle name="Accent1 2 13" xfId="2042"/>
    <cellStyle name="Accent1 2 14" xfId="2043"/>
    <cellStyle name="Accent1 2 15" xfId="2044"/>
    <cellStyle name="Accent1 2 16" xfId="2045"/>
    <cellStyle name="Accent1 2 17" xfId="2046"/>
    <cellStyle name="Accent1 2 18" xfId="2047"/>
    <cellStyle name="Accent1 2 19" xfId="2048"/>
    <cellStyle name="Accent1 2 2" xfId="2049"/>
    <cellStyle name="Accent1 2 20" xfId="2050"/>
    <cellStyle name="Accent1 2 3" xfId="2051"/>
    <cellStyle name="Accent1 2 4" xfId="2052"/>
    <cellStyle name="Accent1 2 5" xfId="2053"/>
    <cellStyle name="Accent1 2 6" xfId="2054"/>
    <cellStyle name="Accent1 2 7" xfId="2055"/>
    <cellStyle name="Accent1 2 8" xfId="2056"/>
    <cellStyle name="Accent1 2 9" xfId="2057"/>
    <cellStyle name="Accent1 20" xfId="751"/>
    <cellStyle name="Accent1 21" xfId="752"/>
    <cellStyle name="Accent1 22" xfId="753"/>
    <cellStyle name="Accent1 23" xfId="754"/>
    <cellStyle name="Accent1 24" xfId="755"/>
    <cellStyle name="Accent1 25" xfId="756"/>
    <cellStyle name="Accent1 26" xfId="757"/>
    <cellStyle name="Accent1 27" xfId="758"/>
    <cellStyle name="Accent1 28" xfId="759"/>
    <cellStyle name="Accent1 29" xfId="760"/>
    <cellStyle name="Accent1 3" xfId="761"/>
    <cellStyle name="Accent1 3 10" xfId="2058"/>
    <cellStyle name="Accent1 3 11" xfId="2059"/>
    <cellStyle name="Accent1 3 12" xfId="2060"/>
    <cellStyle name="Accent1 3 13" xfId="2061"/>
    <cellStyle name="Accent1 3 14" xfId="2062"/>
    <cellStyle name="Accent1 3 15" xfId="2063"/>
    <cellStyle name="Accent1 3 16" xfId="2064"/>
    <cellStyle name="Accent1 3 17" xfId="2065"/>
    <cellStyle name="Accent1 3 18" xfId="2066"/>
    <cellStyle name="Accent1 3 19" xfId="2067"/>
    <cellStyle name="Accent1 3 2" xfId="2068"/>
    <cellStyle name="Accent1 3 20" xfId="2069"/>
    <cellStyle name="Accent1 3 3" xfId="2070"/>
    <cellStyle name="Accent1 3 4" xfId="2071"/>
    <cellStyle name="Accent1 3 5" xfId="2072"/>
    <cellStyle name="Accent1 3 6" xfId="2073"/>
    <cellStyle name="Accent1 3 7" xfId="2074"/>
    <cellStyle name="Accent1 3 8" xfId="2075"/>
    <cellStyle name="Accent1 3 9" xfId="2076"/>
    <cellStyle name="Accent1 30" xfId="762"/>
    <cellStyle name="Accent1 31" xfId="763"/>
    <cellStyle name="Accent1 32" xfId="764"/>
    <cellStyle name="Accent1 33" xfId="765"/>
    <cellStyle name="Accent1 34" xfId="766"/>
    <cellStyle name="Accent1 35" xfId="767"/>
    <cellStyle name="Accent1 36" xfId="768"/>
    <cellStyle name="Accent1 37" xfId="769"/>
    <cellStyle name="Accent1 38" xfId="770"/>
    <cellStyle name="Accent1 39" xfId="771"/>
    <cellStyle name="Accent1 4" xfId="772"/>
    <cellStyle name="Accent1 40" xfId="773"/>
    <cellStyle name="Accent1 5" xfId="774"/>
    <cellStyle name="Accent1 6" xfId="775"/>
    <cellStyle name="Accent1 7" xfId="776"/>
    <cellStyle name="Accent1 8" xfId="777"/>
    <cellStyle name="Accent1 9" xfId="778"/>
    <cellStyle name="Accent2 10" xfId="779"/>
    <cellStyle name="Accent2 11" xfId="780"/>
    <cellStyle name="Accent2 12" xfId="781"/>
    <cellStyle name="Accent2 13" xfId="782"/>
    <cellStyle name="Accent2 14" xfId="783"/>
    <cellStyle name="Accent2 15" xfId="784"/>
    <cellStyle name="Accent2 16" xfId="785"/>
    <cellStyle name="Accent2 17" xfId="786"/>
    <cellStyle name="Accent2 18" xfId="787"/>
    <cellStyle name="Accent2 19" xfId="788"/>
    <cellStyle name="Accent2 2" xfId="789"/>
    <cellStyle name="Accent2 2 10" xfId="2077"/>
    <cellStyle name="Accent2 2 11" xfId="2078"/>
    <cellStyle name="Accent2 2 12" xfId="2079"/>
    <cellStyle name="Accent2 2 13" xfId="2080"/>
    <cellStyle name="Accent2 2 14" xfId="2081"/>
    <cellStyle name="Accent2 2 15" xfId="2082"/>
    <cellStyle name="Accent2 2 16" xfId="2083"/>
    <cellStyle name="Accent2 2 17" xfId="2084"/>
    <cellStyle name="Accent2 2 18" xfId="2085"/>
    <cellStyle name="Accent2 2 19" xfId="2086"/>
    <cellStyle name="Accent2 2 2" xfId="2087"/>
    <cellStyle name="Accent2 2 20" xfId="2088"/>
    <cellStyle name="Accent2 2 3" xfId="2089"/>
    <cellStyle name="Accent2 2 4" xfId="2090"/>
    <cellStyle name="Accent2 2 5" xfId="2091"/>
    <cellStyle name="Accent2 2 6" xfId="2092"/>
    <cellStyle name="Accent2 2 7" xfId="2093"/>
    <cellStyle name="Accent2 2 8" xfId="2094"/>
    <cellStyle name="Accent2 2 9" xfId="2095"/>
    <cellStyle name="Accent2 20" xfId="790"/>
    <cellStyle name="Accent2 21" xfId="791"/>
    <cellStyle name="Accent2 22" xfId="792"/>
    <cellStyle name="Accent2 23" xfId="793"/>
    <cellStyle name="Accent2 24" xfId="794"/>
    <cellStyle name="Accent2 25" xfId="795"/>
    <cellStyle name="Accent2 26" xfId="796"/>
    <cellStyle name="Accent2 27" xfId="797"/>
    <cellStyle name="Accent2 28" xfId="798"/>
    <cellStyle name="Accent2 29" xfId="799"/>
    <cellStyle name="Accent2 3" xfId="800"/>
    <cellStyle name="Accent2 3 10" xfId="2096"/>
    <cellStyle name="Accent2 3 11" xfId="2097"/>
    <cellStyle name="Accent2 3 12" xfId="2098"/>
    <cellStyle name="Accent2 3 13" xfId="2099"/>
    <cellStyle name="Accent2 3 14" xfId="2100"/>
    <cellStyle name="Accent2 3 15" xfId="2101"/>
    <cellStyle name="Accent2 3 16" xfId="2102"/>
    <cellStyle name="Accent2 3 17" xfId="2103"/>
    <cellStyle name="Accent2 3 18" xfId="2104"/>
    <cellStyle name="Accent2 3 19" xfId="2105"/>
    <cellStyle name="Accent2 3 2" xfId="2106"/>
    <cellStyle name="Accent2 3 20" xfId="2107"/>
    <cellStyle name="Accent2 3 3" xfId="2108"/>
    <cellStyle name="Accent2 3 4" xfId="2109"/>
    <cellStyle name="Accent2 3 5" xfId="2110"/>
    <cellStyle name="Accent2 3 6" xfId="2111"/>
    <cellStyle name="Accent2 3 7" xfId="2112"/>
    <cellStyle name="Accent2 3 8" xfId="2113"/>
    <cellStyle name="Accent2 3 9" xfId="2114"/>
    <cellStyle name="Accent2 30" xfId="801"/>
    <cellStyle name="Accent2 31" xfId="802"/>
    <cellStyle name="Accent2 32" xfId="803"/>
    <cellStyle name="Accent2 33" xfId="804"/>
    <cellStyle name="Accent2 34" xfId="805"/>
    <cellStyle name="Accent2 35" xfId="806"/>
    <cellStyle name="Accent2 36" xfId="807"/>
    <cellStyle name="Accent2 37" xfId="808"/>
    <cellStyle name="Accent2 38" xfId="809"/>
    <cellStyle name="Accent2 39" xfId="810"/>
    <cellStyle name="Accent2 4" xfId="811"/>
    <cellStyle name="Accent2 40" xfId="812"/>
    <cellStyle name="Accent2 5" xfId="813"/>
    <cellStyle name="Accent2 6" xfId="814"/>
    <cellStyle name="Accent2 7" xfId="815"/>
    <cellStyle name="Accent2 8" xfId="816"/>
    <cellStyle name="Accent2 9" xfId="817"/>
    <cellStyle name="Accent3 10" xfId="818"/>
    <cellStyle name="Accent3 11" xfId="819"/>
    <cellStyle name="Accent3 12" xfId="820"/>
    <cellStyle name="Accent3 13" xfId="821"/>
    <cellStyle name="Accent3 14" xfId="822"/>
    <cellStyle name="Accent3 15" xfId="823"/>
    <cellStyle name="Accent3 16" xfId="824"/>
    <cellStyle name="Accent3 17" xfId="825"/>
    <cellStyle name="Accent3 18" xfId="826"/>
    <cellStyle name="Accent3 19" xfId="827"/>
    <cellStyle name="Accent3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5" xfId="852"/>
    <cellStyle name="Accent3 6" xfId="853"/>
    <cellStyle name="Accent3 7" xfId="854"/>
    <cellStyle name="Accent3 8" xfId="855"/>
    <cellStyle name="Accent3 9" xfId="856"/>
    <cellStyle name="Accent4 10" xfId="857"/>
    <cellStyle name="Accent4 11" xfId="858"/>
    <cellStyle name="Accent4 12" xfId="859"/>
    <cellStyle name="Accent4 13" xfId="860"/>
    <cellStyle name="Accent4 14" xfId="861"/>
    <cellStyle name="Accent4 15" xfId="862"/>
    <cellStyle name="Accent4 16" xfId="863"/>
    <cellStyle name="Accent4 17" xfId="864"/>
    <cellStyle name="Accent4 18" xfId="865"/>
    <cellStyle name="Accent4 19" xfId="866"/>
    <cellStyle name="Accent4 2" xfId="867"/>
    <cellStyle name="Accent4 2 10" xfId="2115"/>
    <cellStyle name="Accent4 2 11" xfId="2116"/>
    <cellStyle name="Accent4 2 12" xfId="2117"/>
    <cellStyle name="Accent4 2 13" xfId="2118"/>
    <cellStyle name="Accent4 2 14" xfId="2119"/>
    <cellStyle name="Accent4 2 15" xfId="2120"/>
    <cellStyle name="Accent4 2 16" xfId="2121"/>
    <cellStyle name="Accent4 2 17" xfId="2122"/>
    <cellStyle name="Accent4 2 18" xfId="2123"/>
    <cellStyle name="Accent4 2 19" xfId="2124"/>
    <cellStyle name="Accent4 2 2" xfId="2125"/>
    <cellStyle name="Accent4 2 20" xfId="2126"/>
    <cellStyle name="Accent4 2 3" xfId="2127"/>
    <cellStyle name="Accent4 2 4" xfId="2128"/>
    <cellStyle name="Accent4 2 5" xfId="2129"/>
    <cellStyle name="Accent4 2 6" xfId="2130"/>
    <cellStyle name="Accent4 2 7" xfId="2131"/>
    <cellStyle name="Accent4 2 8" xfId="2132"/>
    <cellStyle name="Accent4 2 9" xfId="2133"/>
    <cellStyle name="Accent4 20" xfId="868"/>
    <cellStyle name="Accent4 21" xfId="869"/>
    <cellStyle name="Accent4 22" xfId="870"/>
    <cellStyle name="Accent4 23" xfId="871"/>
    <cellStyle name="Accent4 24" xfId="872"/>
    <cellStyle name="Accent4 25" xfId="873"/>
    <cellStyle name="Accent4 26" xfId="874"/>
    <cellStyle name="Accent4 27" xfId="875"/>
    <cellStyle name="Accent4 28" xfId="876"/>
    <cellStyle name="Accent4 29" xfId="877"/>
    <cellStyle name="Accent4 3" xfId="878"/>
    <cellStyle name="Accent4 3 10" xfId="2134"/>
    <cellStyle name="Accent4 3 11" xfId="2135"/>
    <cellStyle name="Accent4 3 12" xfId="2136"/>
    <cellStyle name="Accent4 3 13" xfId="2137"/>
    <cellStyle name="Accent4 3 14" xfId="2138"/>
    <cellStyle name="Accent4 3 15" xfId="2139"/>
    <cellStyle name="Accent4 3 16" xfId="2140"/>
    <cellStyle name="Accent4 3 17" xfId="2141"/>
    <cellStyle name="Accent4 3 18" xfId="2142"/>
    <cellStyle name="Accent4 3 19" xfId="2143"/>
    <cellStyle name="Accent4 3 2" xfId="2144"/>
    <cellStyle name="Accent4 3 20" xfId="2145"/>
    <cellStyle name="Accent4 3 3" xfId="2146"/>
    <cellStyle name="Accent4 3 4" xfId="2147"/>
    <cellStyle name="Accent4 3 5" xfId="2148"/>
    <cellStyle name="Accent4 3 6" xfId="2149"/>
    <cellStyle name="Accent4 3 7" xfId="2150"/>
    <cellStyle name="Accent4 3 8" xfId="2151"/>
    <cellStyle name="Accent4 3 9" xfId="2152"/>
    <cellStyle name="Accent4 30" xfId="879"/>
    <cellStyle name="Accent4 31" xfId="880"/>
    <cellStyle name="Accent4 32" xfId="881"/>
    <cellStyle name="Accent4 33" xfId="882"/>
    <cellStyle name="Accent4 34" xfId="883"/>
    <cellStyle name="Accent4 35" xfId="884"/>
    <cellStyle name="Accent4 36" xfId="885"/>
    <cellStyle name="Accent4 37" xfId="886"/>
    <cellStyle name="Accent4 38" xfId="887"/>
    <cellStyle name="Accent4 39" xfId="888"/>
    <cellStyle name="Accent4 4" xfId="889"/>
    <cellStyle name="Accent4 40" xfId="890"/>
    <cellStyle name="Accent4 5" xfId="891"/>
    <cellStyle name="Accent4 6" xfId="892"/>
    <cellStyle name="Accent4 7" xfId="893"/>
    <cellStyle name="Accent4 8" xfId="894"/>
    <cellStyle name="Accent4 9" xfId="895"/>
    <cellStyle name="Accent5 10" xfId="896"/>
    <cellStyle name="Accent5 11" xfId="897"/>
    <cellStyle name="Accent5 12" xfId="898"/>
    <cellStyle name="Accent5 13" xfId="899"/>
    <cellStyle name="Accent5 14" xfId="900"/>
    <cellStyle name="Accent5 15" xfId="901"/>
    <cellStyle name="Accent5 16" xfId="902"/>
    <cellStyle name="Accent5 17" xfId="903"/>
    <cellStyle name="Accent5 18" xfId="904"/>
    <cellStyle name="Accent5 19" xfId="905"/>
    <cellStyle name="Accent5 2" xfId="906"/>
    <cellStyle name="Accent5 2 10" xfId="2153"/>
    <cellStyle name="Accent5 2 11" xfId="2154"/>
    <cellStyle name="Accent5 2 12" xfId="2155"/>
    <cellStyle name="Accent5 2 13" xfId="2156"/>
    <cellStyle name="Accent5 2 14" xfId="2157"/>
    <cellStyle name="Accent5 2 15" xfId="2158"/>
    <cellStyle name="Accent5 2 16" xfId="2159"/>
    <cellStyle name="Accent5 2 17" xfId="2160"/>
    <cellStyle name="Accent5 2 18" xfId="2161"/>
    <cellStyle name="Accent5 2 19" xfId="2162"/>
    <cellStyle name="Accent5 2 2" xfId="2163"/>
    <cellStyle name="Accent5 2 20" xfId="2164"/>
    <cellStyle name="Accent5 2 3" xfId="2165"/>
    <cellStyle name="Accent5 2 4" xfId="2166"/>
    <cellStyle name="Accent5 2 5" xfId="2167"/>
    <cellStyle name="Accent5 2 6" xfId="2168"/>
    <cellStyle name="Accent5 2 7" xfId="2169"/>
    <cellStyle name="Accent5 2 8" xfId="2170"/>
    <cellStyle name="Accent5 2 9" xfId="2171"/>
    <cellStyle name="Accent5 20" xfId="907"/>
    <cellStyle name="Accent5 21" xfId="908"/>
    <cellStyle name="Accent5 22" xfId="909"/>
    <cellStyle name="Accent5 23" xfId="910"/>
    <cellStyle name="Accent5 24" xfId="911"/>
    <cellStyle name="Accent5 25" xfId="912"/>
    <cellStyle name="Accent5 26" xfId="913"/>
    <cellStyle name="Accent5 27" xfId="914"/>
    <cellStyle name="Accent5 28" xfId="915"/>
    <cellStyle name="Accent5 29" xfId="916"/>
    <cellStyle name="Accent5 3" xfId="917"/>
    <cellStyle name="Accent5 3 10" xfId="2172"/>
    <cellStyle name="Accent5 3 11" xfId="2173"/>
    <cellStyle name="Accent5 3 12" xfId="2174"/>
    <cellStyle name="Accent5 3 13" xfId="2175"/>
    <cellStyle name="Accent5 3 14" xfId="2176"/>
    <cellStyle name="Accent5 3 15" xfId="2177"/>
    <cellStyle name="Accent5 3 16" xfId="2178"/>
    <cellStyle name="Accent5 3 17" xfId="2179"/>
    <cellStyle name="Accent5 3 18" xfId="2180"/>
    <cellStyle name="Accent5 3 19" xfId="2181"/>
    <cellStyle name="Accent5 3 2" xfId="2182"/>
    <cellStyle name="Accent5 3 20" xfId="2183"/>
    <cellStyle name="Accent5 3 3" xfId="2184"/>
    <cellStyle name="Accent5 3 4" xfId="2185"/>
    <cellStyle name="Accent5 3 5" xfId="2186"/>
    <cellStyle name="Accent5 3 6" xfId="2187"/>
    <cellStyle name="Accent5 3 7" xfId="2188"/>
    <cellStyle name="Accent5 3 8" xfId="2189"/>
    <cellStyle name="Accent5 3 9" xfId="2190"/>
    <cellStyle name="Accent5 30" xfId="918"/>
    <cellStyle name="Accent5 31" xfId="919"/>
    <cellStyle name="Accent5 32" xfId="920"/>
    <cellStyle name="Accent5 33" xfId="921"/>
    <cellStyle name="Accent5 34" xfId="922"/>
    <cellStyle name="Accent5 35" xfId="923"/>
    <cellStyle name="Accent5 36" xfId="924"/>
    <cellStyle name="Accent5 37" xfId="925"/>
    <cellStyle name="Accent5 38" xfId="926"/>
    <cellStyle name="Accent5 39" xfId="927"/>
    <cellStyle name="Accent5 4" xfId="928"/>
    <cellStyle name="Accent5 40" xfId="929"/>
    <cellStyle name="Accent5 5" xfId="930"/>
    <cellStyle name="Accent5 6" xfId="931"/>
    <cellStyle name="Accent5 7" xfId="932"/>
    <cellStyle name="Accent5 8" xfId="933"/>
    <cellStyle name="Accent5 9" xfId="934"/>
    <cellStyle name="Accent6 10" xfId="935"/>
    <cellStyle name="Accent6 11" xfId="936"/>
    <cellStyle name="Accent6 12" xfId="937"/>
    <cellStyle name="Accent6 13" xfId="938"/>
    <cellStyle name="Accent6 14" xfId="939"/>
    <cellStyle name="Accent6 15" xfId="940"/>
    <cellStyle name="Accent6 16" xfId="941"/>
    <cellStyle name="Accent6 17" xfId="942"/>
    <cellStyle name="Accent6 18" xfId="943"/>
    <cellStyle name="Accent6 19" xfId="944"/>
    <cellStyle name="Accent6 2" xfId="945"/>
    <cellStyle name="Accent6 2 10" xfId="2191"/>
    <cellStyle name="Accent6 2 11" xfId="2192"/>
    <cellStyle name="Accent6 2 12" xfId="2193"/>
    <cellStyle name="Accent6 2 13" xfId="2194"/>
    <cellStyle name="Accent6 2 14" xfId="2195"/>
    <cellStyle name="Accent6 2 15" xfId="2196"/>
    <cellStyle name="Accent6 2 16" xfId="2197"/>
    <cellStyle name="Accent6 2 17" xfId="2198"/>
    <cellStyle name="Accent6 2 18" xfId="2199"/>
    <cellStyle name="Accent6 2 19" xfId="2200"/>
    <cellStyle name="Accent6 2 2" xfId="2201"/>
    <cellStyle name="Accent6 2 20" xfId="2202"/>
    <cellStyle name="Accent6 2 3" xfId="2203"/>
    <cellStyle name="Accent6 2 4" xfId="2204"/>
    <cellStyle name="Accent6 2 5" xfId="2205"/>
    <cellStyle name="Accent6 2 6" xfId="2206"/>
    <cellStyle name="Accent6 2 7" xfId="2207"/>
    <cellStyle name="Accent6 2 8" xfId="2208"/>
    <cellStyle name="Accent6 2 9" xfId="2209"/>
    <cellStyle name="Accent6 20" xfId="946"/>
    <cellStyle name="Accent6 21" xfId="947"/>
    <cellStyle name="Accent6 22" xfId="948"/>
    <cellStyle name="Accent6 23" xfId="949"/>
    <cellStyle name="Accent6 24" xfId="950"/>
    <cellStyle name="Accent6 25" xfId="951"/>
    <cellStyle name="Accent6 26" xfId="952"/>
    <cellStyle name="Accent6 27" xfId="953"/>
    <cellStyle name="Accent6 28" xfId="954"/>
    <cellStyle name="Accent6 29" xfId="955"/>
    <cellStyle name="Accent6 3" xfId="956"/>
    <cellStyle name="Accent6 3 10" xfId="2210"/>
    <cellStyle name="Accent6 3 11" xfId="2211"/>
    <cellStyle name="Accent6 3 12" xfId="2212"/>
    <cellStyle name="Accent6 3 13" xfId="2213"/>
    <cellStyle name="Accent6 3 14" xfId="2214"/>
    <cellStyle name="Accent6 3 15" xfId="2215"/>
    <cellStyle name="Accent6 3 16" xfId="2216"/>
    <cellStyle name="Accent6 3 17" xfId="2217"/>
    <cellStyle name="Accent6 3 18" xfId="2218"/>
    <cellStyle name="Accent6 3 19" xfId="2219"/>
    <cellStyle name="Accent6 3 2" xfId="2220"/>
    <cellStyle name="Accent6 3 20" xfId="2221"/>
    <cellStyle name="Accent6 3 3" xfId="2222"/>
    <cellStyle name="Accent6 3 4" xfId="2223"/>
    <cellStyle name="Accent6 3 5" xfId="2224"/>
    <cellStyle name="Accent6 3 6" xfId="2225"/>
    <cellStyle name="Accent6 3 7" xfId="2226"/>
    <cellStyle name="Accent6 3 8" xfId="2227"/>
    <cellStyle name="Accent6 3 9" xfId="2228"/>
    <cellStyle name="Accent6 30" xfId="957"/>
    <cellStyle name="Accent6 31" xfId="958"/>
    <cellStyle name="Accent6 32" xfId="959"/>
    <cellStyle name="Accent6 33" xfId="960"/>
    <cellStyle name="Accent6 34" xfId="961"/>
    <cellStyle name="Accent6 35" xfId="962"/>
    <cellStyle name="Accent6 36" xfId="963"/>
    <cellStyle name="Accent6 37" xfId="964"/>
    <cellStyle name="Accent6 38" xfId="965"/>
    <cellStyle name="Accent6 39" xfId="966"/>
    <cellStyle name="Accent6 4" xfId="967"/>
    <cellStyle name="Accent6 40" xfId="968"/>
    <cellStyle name="Accent6 5" xfId="969"/>
    <cellStyle name="Accent6 6" xfId="970"/>
    <cellStyle name="Accent6 7" xfId="971"/>
    <cellStyle name="Accent6 8" xfId="972"/>
    <cellStyle name="Accent6 9" xfId="973"/>
    <cellStyle name="Avertissement" xfId="2229"/>
    <cellStyle name="Bad 10" xfId="974"/>
    <cellStyle name="Bad 11" xfId="975"/>
    <cellStyle name="Bad 12" xfId="976"/>
    <cellStyle name="Bad 13" xfId="977"/>
    <cellStyle name="Bad 14" xfId="978"/>
    <cellStyle name="Bad 15" xfId="979"/>
    <cellStyle name="Bad 16" xfId="980"/>
    <cellStyle name="Bad 17" xfId="981"/>
    <cellStyle name="Bad 18" xfId="982"/>
    <cellStyle name="Bad 19" xfId="983"/>
    <cellStyle name="Bad 2" xfId="984"/>
    <cellStyle name="Bad 20" xfId="985"/>
    <cellStyle name="Bad 21" xfId="986"/>
    <cellStyle name="Bad 22" xfId="987"/>
    <cellStyle name="Bad 23" xfId="988"/>
    <cellStyle name="Bad 24" xfId="989"/>
    <cellStyle name="Bad 25" xfId="990"/>
    <cellStyle name="Bad 26" xfId="991"/>
    <cellStyle name="Bad 27" xfId="992"/>
    <cellStyle name="Bad 28" xfId="993"/>
    <cellStyle name="Bad 29" xfId="994"/>
    <cellStyle name="Bad 3" xfId="995"/>
    <cellStyle name="Bad 30" xfId="996"/>
    <cellStyle name="Bad 31" xfId="997"/>
    <cellStyle name="Bad 32" xfId="998"/>
    <cellStyle name="Bad 33" xfId="999"/>
    <cellStyle name="Bad 34" xfId="1000"/>
    <cellStyle name="Bad 35" xfId="1001"/>
    <cellStyle name="Bad 36" xfId="1002"/>
    <cellStyle name="Bad 37" xfId="1003"/>
    <cellStyle name="Bad 38" xfId="1004"/>
    <cellStyle name="Bad 39" xfId="1005"/>
    <cellStyle name="Bad 4" xfId="1006"/>
    <cellStyle name="Bad 40" xfId="1007"/>
    <cellStyle name="Bad 5" xfId="1008"/>
    <cellStyle name="Bad 6" xfId="1009"/>
    <cellStyle name="Bad 7" xfId="1010"/>
    <cellStyle name="Bad 8" xfId="1011"/>
    <cellStyle name="Bad 9" xfId="1012"/>
    <cellStyle name="Blue" xfId="1013"/>
    <cellStyle name="Bold" xfId="2230"/>
    <cellStyle name="Bold/Border" xfId="1014"/>
    <cellStyle name="Bullet" xfId="1015"/>
    <cellStyle name="c" xfId="1016"/>
    <cellStyle name="c_Bal Sheets" xfId="1017"/>
    <cellStyle name="c_Credit (2)" xfId="1018"/>
    <cellStyle name="c_Earnings" xfId="1019"/>
    <cellStyle name="c_Earnings (2)" xfId="1020"/>
    <cellStyle name="c_finsumm" xfId="1021"/>
    <cellStyle name="c_GoroWipTax-to2050_fromCo_Oct21_99" xfId="1022"/>
    <cellStyle name="c_Hist Inputs (2)" xfId="1023"/>
    <cellStyle name="c_IEL_finsumm" xfId="1024"/>
    <cellStyle name="c_IEL_finsumm1" xfId="1025"/>
    <cellStyle name="c_LBO Summary" xfId="1026"/>
    <cellStyle name="c_Schedules" xfId="1027"/>
    <cellStyle name="c_Trans Assump (2)" xfId="1028"/>
    <cellStyle name="c_Unit Price Sen. (2)" xfId="1029"/>
    <cellStyle name="Calc Currency (0)" xfId="2231"/>
    <cellStyle name="Calc Currency (0) 2" xfId="2232"/>
    <cellStyle name="Calc Currency (0) 3" xfId="2233"/>
    <cellStyle name="Calcul" xfId="2234"/>
    <cellStyle name="Calculation 10" xfId="1030"/>
    <cellStyle name="Calculation 11" xfId="1031"/>
    <cellStyle name="Calculation 12" xfId="1032"/>
    <cellStyle name="Calculation 13" xfId="1033"/>
    <cellStyle name="Calculation 14" xfId="1034"/>
    <cellStyle name="Calculation 15" xfId="1035"/>
    <cellStyle name="Calculation 16" xfId="1036"/>
    <cellStyle name="Calculation 17" xfId="1037"/>
    <cellStyle name="Calculation 18" xfId="1038"/>
    <cellStyle name="Calculation 19" xfId="1039"/>
    <cellStyle name="Calculation 2" xfId="1040"/>
    <cellStyle name="Calculation 20" xfId="1041"/>
    <cellStyle name="Calculation 21" xfId="1042"/>
    <cellStyle name="Calculation 22" xfId="1043"/>
    <cellStyle name="Calculation 23" xfId="1044"/>
    <cellStyle name="Calculation 24" xfId="1045"/>
    <cellStyle name="Calculation 25" xfId="1046"/>
    <cellStyle name="Calculation 26" xfId="1047"/>
    <cellStyle name="Calculation 27" xfId="1048"/>
    <cellStyle name="Calculation 28" xfId="1049"/>
    <cellStyle name="Calculation 29" xfId="1050"/>
    <cellStyle name="Calculation 3" xfId="1051"/>
    <cellStyle name="Calculation 30" xfId="1052"/>
    <cellStyle name="Calculation 31" xfId="1053"/>
    <cellStyle name="Calculation 32" xfId="1054"/>
    <cellStyle name="Calculation 33" xfId="1055"/>
    <cellStyle name="Calculation 34" xfId="1056"/>
    <cellStyle name="Calculation 35" xfId="1057"/>
    <cellStyle name="Calculation 36" xfId="1058"/>
    <cellStyle name="Calculation 37" xfId="1059"/>
    <cellStyle name="Calculation 38" xfId="1060"/>
    <cellStyle name="Calculation 39" xfId="1061"/>
    <cellStyle name="Calculation 4" xfId="1062"/>
    <cellStyle name="Calculation 40" xfId="1063"/>
    <cellStyle name="Calculation 5" xfId="1064"/>
    <cellStyle name="Calculation 6" xfId="1065"/>
    <cellStyle name="Calculation 7" xfId="1066"/>
    <cellStyle name="Calculation 8" xfId="1067"/>
    <cellStyle name="Calculation 9" xfId="1068"/>
    <cellStyle name="Cellule liée" xfId="2235"/>
    <cellStyle name="Check Cell 10" xfId="1069"/>
    <cellStyle name="Check Cell 11" xfId="1070"/>
    <cellStyle name="Check Cell 12" xfId="1071"/>
    <cellStyle name="Check Cell 13" xfId="1072"/>
    <cellStyle name="Check Cell 14" xfId="1073"/>
    <cellStyle name="Check Cell 15" xfId="1074"/>
    <cellStyle name="Check Cell 16" xfId="1075"/>
    <cellStyle name="Check Cell 17" xfId="1076"/>
    <cellStyle name="Check Cell 18" xfId="1077"/>
    <cellStyle name="Check Cell 19" xfId="1078"/>
    <cellStyle name="Check Cell 2" xfId="1079"/>
    <cellStyle name="Check Cell 20" xfId="1080"/>
    <cellStyle name="Check Cell 21" xfId="1081"/>
    <cellStyle name="Check Cell 22" xfId="1082"/>
    <cellStyle name="Check Cell 23" xfId="1083"/>
    <cellStyle name="Check Cell 24" xfId="1084"/>
    <cellStyle name="Check Cell 25" xfId="1085"/>
    <cellStyle name="Check Cell 26" xfId="1086"/>
    <cellStyle name="Check Cell 27" xfId="1087"/>
    <cellStyle name="Check Cell 28" xfId="1088"/>
    <cellStyle name="Check Cell 29" xfId="1089"/>
    <cellStyle name="Check Cell 3" xfId="1090"/>
    <cellStyle name="Check Cell 30" xfId="1091"/>
    <cellStyle name="Check Cell 31" xfId="1092"/>
    <cellStyle name="Check Cell 32" xfId="1093"/>
    <cellStyle name="Check Cell 33" xfId="1094"/>
    <cellStyle name="Check Cell 34" xfId="1095"/>
    <cellStyle name="Check Cell 35" xfId="1096"/>
    <cellStyle name="Check Cell 36" xfId="1097"/>
    <cellStyle name="Check Cell 37" xfId="1098"/>
    <cellStyle name="Check Cell 38" xfId="1099"/>
    <cellStyle name="Check Cell 39" xfId="1100"/>
    <cellStyle name="Check Cell 4" xfId="1101"/>
    <cellStyle name="Check Cell 40" xfId="1102"/>
    <cellStyle name="Check Cell 5" xfId="1103"/>
    <cellStyle name="Check Cell 6" xfId="1104"/>
    <cellStyle name="Check Cell 7" xfId="1105"/>
    <cellStyle name="Check Cell 8" xfId="1106"/>
    <cellStyle name="Check Cell 9" xfId="1107"/>
    <cellStyle name="Comma" xfId="1" builtinId="3"/>
    <cellStyle name="Comma  - Style1" xfId="1108"/>
    <cellStyle name="Comma  - Style2" xfId="1109"/>
    <cellStyle name="Comma  - Style3" xfId="1110"/>
    <cellStyle name="Comma  - Style4" xfId="1111"/>
    <cellStyle name="Comma  - Style5" xfId="1112"/>
    <cellStyle name="Comma  - Style6" xfId="1113"/>
    <cellStyle name="Comma  - Style7" xfId="1114"/>
    <cellStyle name="Comma  - Style8" xfId="1115"/>
    <cellStyle name="Comma 10" xfId="2482"/>
    <cellStyle name="Comma 11" xfId="1116"/>
    <cellStyle name="Comma 12" xfId="2494"/>
    <cellStyle name="Comma 13" xfId="2487"/>
    <cellStyle name="Comma 14" xfId="1117"/>
    <cellStyle name="Comma 15" xfId="2485"/>
    <cellStyle name="Comma 16" xfId="2490"/>
    <cellStyle name="Comma 17" xfId="1118"/>
    <cellStyle name="Comma 18" xfId="1119"/>
    <cellStyle name="Comma 19" xfId="1905"/>
    <cellStyle name="Comma 2" xfId="1120"/>
    <cellStyle name="Comma 2 10" xfId="1121"/>
    <cellStyle name="Comma 2 11" xfId="1122"/>
    <cellStyle name="Comma 2 12" xfId="1123"/>
    <cellStyle name="Comma 2 13" xfId="1124"/>
    <cellStyle name="Comma 2 14" xfId="1125"/>
    <cellStyle name="Comma 2 15" xfId="1126"/>
    <cellStyle name="Comma 2 16" xfId="1127"/>
    <cellStyle name="Comma 2 17" xfId="1128"/>
    <cellStyle name="Comma 2 18" xfId="1129"/>
    <cellStyle name="Comma 2 19" xfId="1130"/>
    <cellStyle name="Comma 2 2" xfId="2"/>
    <cellStyle name="Comma 2 2 2" xfId="2443"/>
    <cellStyle name="Comma 2 2 3" xfId="1934"/>
    <cellStyle name="Comma 2 20" xfId="1131"/>
    <cellStyle name="Comma 2 21" xfId="1132"/>
    <cellStyle name="Comma 2 22" xfId="1133"/>
    <cellStyle name="Comma 2 23" xfId="1134"/>
    <cellStyle name="Comma 2 24" xfId="1135"/>
    <cellStyle name="Comma 2 25" xfId="1136"/>
    <cellStyle name="Comma 2 26" xfId="1137"/>
    <cellStyle name="Comma 2 27" xfId="1138"/>
    <cellStyle name="Comma 2 28" xfId="1139"/>
    <cellStyle name="Comma 2 29" xfId="1140"/>
    <cellStyle name="Comma 2 3" xfId="1141"/>
    <cellStyle name="Comma 2 30" xfId="1911"/>
    <cellStyle name="Comma 2 31" xfId="2502"/>
    <cellStyle name="Comma 2 4" xfId="1142"/>
    <cellStyle name="Comma 2 5" xfId="1143"/>
    <cellStyle name="Comma 2 6" xfId="1144"/>
    <cellStyle name="Comma 2 7" xfId="1145"/>
    <cellStyle name="Comma 2 8" xfId="1146"/>
    <cellStyle name="Comma 2 9" xfId="1147"/>
    <cellStyle name="Comma 22" xfId="1148"/>
    <cellStyle name="Comma 25" xfId="1149"/>
    <cellStyle name="Comma 28" xfId="1150"/>
    <cellStyle name="Comma 29" xfId="1151"/>
    <cellStyle name="Comma 3" xfId="1152"/>
    <cellStyle name="Comma 3 2" xfId="2444"/>
    <cellStyle name="Comma 3 3" xfId="1931"/>
    <cellStyle name="Comma 4" xfId="1153"/>
    <cellStyle name="Comma 4 2" xfId="2445"/>
    <cellStyle name="Comma 4 3" xfId="2431"/>
    <cellStyle name="Comma 5" xfId="1154"/>
    <cellStyle name="Comma 6" xfId="11"/>
    <cellStyle name="Comma 7" xfId="1908"/>
    <cellStyle name="Comma 8" xfId="1155"/>
    <cellStyle name="Comma 9" xfId="2236"/>
    <cellStyle name="Commentaire" xfId="2237"/>
    <cellStyle name="Commentaire 2" xfId="2238"/>
    <cellStyle name="Commentaire 3" xfId="2239"/>
    <cellStyle name="Comǚ䈀ԀÀ0]" xfId="1912"/>
    <cellStyle name="Copied" xfId="2240"/>
    <cellStyle name="Currency" xfId="3" builtinId="4"/>
    <cellStyle name="Currency [2]" xfId="1156"/>
    <cellStyle name="Currency 10" xfId="2241"/>
    <cellStyle name="Currency 11" xfId="1906"/>
    <cellStyle name="Currency 12" xfId="2501"/>
    <cellStyle name="Currency 2" xfId="10"/>
    <cellStyle name="Currency 2 2" xfId="4"/>
    <cellStyle name="Currency 2 3" xfId="5"/>
    <cellStyle name="Currency 2 3 2" xfId="2242"/>
    <cellStyle name="Currency 2 3 3" xfId="2503"/>
    <cellStyle name="Currency 3" xfId="2433"/>
    <cellStyle name="Currency 4" xfId="1909"/>
    <cellStyle name="Currency 5" xfId="2483"/>
    <cellStyle name="Currency 6" xfId="2493"/>
    <cellStyle name="Currency 7" xfId="2488"/>
    <cellStyle name="Currency 8" xfId="2484"/>
    <cellStyle name="Currency 9" xfId="2492"/>
    <cellStyle name="Cǚ䈀؀_xdac0__x0001_&gt;쀆 [0]" xfId="1913"/>
    <cellStyle name="Dash" xfId="1157"/>
    <cellStyle name="Entered" xfId="2243"/>
    <cellStyle name="Entrée" xfId="2244"/>
    <cellStyle name="Euro" xfId="1158"/>
    <cellStyle name="Euro 2" xfId="2446"/>
    <cellStyle name="Euro 3" xfId="1914"/>
    <cellStyle name="Explanatory Text 10" xfId="1159"/>
    <cellStyle name="Explanatory Text 11" xfId="1160"/>
    <cellStyle name="Explanatory Text 12" xfId="1161"/>
    <cellStyle name="Explanatory Text 13" xfId="1162"/>
    <cellStyle name="Explanatory Text 14" xfId="1163"/>
    <cellStyle name="Explanatory Text 15" xfId="1164"/>
    <cellStyle name="Explanatory Text 16" xfId="1165"/>
    <cellStyle name="Explanatory Text 17" xfId="1166"/>
    <cellStyle name="Explanatory Text 18" xfId="1167"/>
    <cellStyle name="Explanatory Text 19" xfId="1168"/>
    <cellStyle name="Explanatory Text 2" xfId="1169"/>
    <cellStyle name="Explanatory Text 20" xfId="1170"/>
    <cellStyle name="Explanatory Text 21" xfId="1171"/>
    <cellStyle name="Explanatory Text 22" xfId="1172"/>
    <cellStyle name="Explanatory Text 23" xfId="1173"/>
    <cellStyle name="Explanatory Text 24" xfId="1174"/>
    <cellStyle name="Explanatory Text 25" xfId="1175"/>
    <cellStyle name="Explanatory Text 26" xfId="1176"/>
    <cellStyle name="Explanatory Text 27" xfId="1177"/>
    <cellStyle name="Explanatory Text 28" xfId="1178"/>
    <cellStyle name="Explanatory Text 29" xfId="1179"/>
    <cellStyle name="Explanatory Text 3" xfId="1180"/>
    <cellStyle name="Explanatory Text 30" xfId="1181"/>
    <cellStyle name="Explanatory Text 31" xfId="1182"/>
    <cellStyle name="Explanatory Text 32" xfId="1183"/>
    <cellStyle name="Explanatory Text 33" xfId="1184"/>
    <cellStyle name="Explanatory Text 34" xfId="1185"/>
    <cellStyle name="Explanatory Text 35" xfId="1186"/>
    <cellStyle name="Explanatory Text 36" xfId="1187"/>
    <cellStyle name="Explanatory Text 37" xfId="1188"/>
    <cellStyle name="Explanatory Text 38" xfId="1189"/>
    <cellStyle name="Explanatory Text 39" xfId="1190"/>
    <cellStyle name="Explanatory Text 4" xfId="1191"/>
    <cellStyle name="Explanatory Text 40" xfId="1192"/>
    <cellStyle name="Explanatory Text 5" xfId="1193"/>
    <cellStyle name="Explanatory Text 6" xfId="1194"/>
    <cellStyle name="Explanatory Text 7" xfId="1195"/>
    <cellStyle name="Explanatory Text 8" xfId="1196"/>
    <cellStyle name="Explanatory Text 9" xfId="1197"/>
    <cellStyle name="Good 10" xfId="1198"/>
    <cellStyle name="Good 11" xfId="1199"/>
    <cellStyle name="Good 12" xfId="1200"/>
    <cellStyle name="Good 13" xfId="1201"/>
    <cellStyle name="Good 14" xfId="1202"/>
    <cellStyle name="Good 15" xfId="1203"/>
    <cellStyle name="Good 16" xfId="1204"/>
    <cellStyle name="Good 17" xfId="1205"/>
    <cellStyle name="Good 18" xfId="1206"/>
    <cellStyle name="Good 19" xfId="1207"/>
    <cellStyle name="Good 2" xfId="1208"/>
    <cellStyle name="Good 20" xfId="1209"/>
    <cellStyle name="Good 21" xfId="1210"/>
    <cellStyle name="Good 22" xfId="1211"/>
    <cellStyle name="Good 23" xfId="1212"/>
    <cellStyle name="Good 24" xfId="1213"/>
    <cellStyle name="Good 25" xfId="1214"/>
    <cellStyle name="Good 26" xfId="1215"/>
    <cellStyle name="Good 27" xfId="1216"/>
    <cellStyle name="Good 28" xfId="1217"/>
    <cellStyle name="Good 29" xfId="1218"/>
    <cellStyle name="Good 3" xfId="1219"/>
    <cellStyle name="Good 30" xfId="1220"/>
    <cellStyle name="Good 31" xfId="1221"/>
    <cellStyle name="Good 32" xfId="1222"/>
    <cellStyle name="Good 33" xfId="1223"/>
    <cellStyle name="Good 34" xfId="1224"/>
    <cellStyle name="Good 35" xfId="1225"/>
    <cellStyle name="Good 36" xfId="1226"/>
    <cellStyle name="Good 37" xfId="1227"/>
    <cellStyle name="Good 38" xfId="1228"/>
    <cellStyle name="Good 39" xfId="1229"/>
    <cellStyle name="Good 4" xfId="1230"/>
    <cellStyle name="Good 40" xfId="1231"/>
    <cellStyle name="Good 5" xfId="1232"/>
    <cellStyle name="Good 6" xfId="1233"/>
    <cellStyle name="Good 7" xfId="1234"/>
    <cellStyle name="Good 8" xfId="1235"/>
    <cellStyle name="Good 9" xfId="1236"/>
    <cellStyle name="Grey" xfId="2245"/>
    <cellStyle name="Grey 2" xfId="2246"/>
    <cellStyle name="Grey 3" xfId="2247"/>
    <cellStyle name="Header1" xfId="2248"/>
    <cellStyle name="Header2" xfId="2249"/>
    <cellStyle name="Heading 1 10" xfId="1237"/>
    <cellStyle name="Heading 1 11" xfId="1238"/>
    <cellStyle name="Heading 1 12" xfId="1239"/>
    <cellStyle name="Heading 1 13" xfId="1240"/>
    <cellStyle name="Heading 1 14" xfId="1241"/>
    <cellStyle name="Heading 1 15" xfId="1242"/>
    <cellStyle name="Heading 1 16" xfId="1243"/>
    <cellStyle name="Heading 1 17" xfId="1244"/>
    <cellStyle name="Heading 1 18" xfId="1245"/>
    <cellStyle name="Heading 1 19" xfId="1246"/>
    <cellStyle name="Heading 1 2" xfId="1247"/>
    <cellStyle name="Heading 1 20" xfId="1248"/>
    <cellStyle name="Heading 1 21" xfId="1249"/>
    <cellStyle name="Heading 1 22" xfId="1250"/>
    <cellStyle name="Heading 1 23" xfId="1251"/>
    <cellStyle name="Heading 1 24" xfId="1252"/>
    <cellStyle name="Heading 1 25" xfId="1253"/>
    <cellStyle name="Heading 1 26" xfId="1254"/>
    <cellStyle name="Heading 1 27" xfId="1255"/>
    <cellStyle name="Heading 1 28" xfId="1256"/>
    <cellStyle name="Heading 1 29" xfId="1257"/>
    <cellStyle name="Heading 1 3" xfId="1258"/>
    <cellStyle name="Heading 1 30" xfId="1259"/>
    <cellStyle name="Heading 1 31" xfId="1260"/>
    <cellStyle name="Heading 1 32" xfId="1261"/>
    <cellStyle name="Heading 1 33" xfId="1262"/>
    <cellStyle name="Heading 1 34" xfId="1263"/>
    <cellStyle name="Heading 1 35" xfId="1264"/>
    <cellStyle name="Heading 1 36" xfId="1265"/>
    <cellStyle name="Heading 1 37" xfId="1266"/>
    <cellStyle name="Heading 1 38" xfId="1267"/>
    <cellStyle name="Heading 1 39" xfId="1268"/>
    <cellStyle name="Heading 1 4" xfId="1269"/>
    <cellStyle name="Heading 1 40" xfId="1270"/>
    <cellStyle name="Heading 1 5" xfId="1271"/>
    <cellStyle name="Heading 1 6" xfId="1272"/>
    <cellStyle name="Heading 1 7" xfId="1273"/>
    <cellStyle name="Heading 1 8" xfId="1274"/>
    <cellStyle name="Heading 1 9" xfId="1275"/>
    <cellStyle name="Heading 2 10" xfId="1276"/>
    <cellStyle name="Heading 2 11" xfId="1277"/>
    <cellStyle name="Heading 2 12" xfId="1278"/>
    <cellStyle name="Heading 2 13" xfId="1279"/>
    <cellStyle name="Heading 2 14" xfId="1280"/>
    <cellStyle name="Heading 2 15" xfId="1281"/>
    <cellStyle name="Heading 2 16" xfId="1282"/>
    <cellStyle name="Heading 2 17" xfId="1283"/>
    <cellStyle name="Heading 2 18" xfId="1284"/>
    <cellStyle name="Heading 2 19" xfId="1285"/>
    <cellStyle name="Heading 2 2" xfId="1286"/>
    <cellStyle name="Heading 2 20" xfId="1287"/>
    <cellStyle name="Heading 2 21" xfId="1288"/>
    <cellStyle name="Heading 2 22" xfId="1289"/>
    <cellStyle name="Heading 2 23" xfId="1290"/>
    <cellStyle name="Heading 2 24" xfId="1291"/>
    <cellStyle name="Heading 2 25" xfId="1292"/>
    <cellStyle name="Heading 2 26" xfId="1293"/>
    <cellStyle name="Heading 2 27" xfId="1294"/>
    <cellStyle name="Heading 2 28" xfId="1295"/>
    <cellStyle name="Heading 2 29" xfId="1296"/>
    <cellStyle name="Heading 2 3" xfId="1297"/>
    <cellStyle name="Heading 2 30" xfId="1298"/>
    <cellStyle name="Heading 2 31" xfId="1299"/>
    <cellStyle name="Heading 2 32" xfId="1300"/>
    <cellStyle name="Heading 2 33" xfId="1301"/>
    <cellStyle name="Heading 2 34" xfId="1302"/>
    <cellStyle name="Heading 2 35" xfId="1303"/>
    <cellStyle name="Heading 2 36" xfId="1304"/>
    <cellStyle name="Heading 2 37" xfId="1305"/>
    <cellStyle name="Heading 2 38" xfId="1306"/>
    <cellStyle name="Heading 2 39" xfId="1307"/>
    <cellStyle name="Heading 2 4" xfId="1308"/>
    <cellStyle name="Heading 2 40" xfId="1309"/>
    <cellStyle name="Heading 2 5" xfId="1310"/>
    <cellStyle name="Heading 2 6" xfId="1311"/>
    <cellStyle name="Heading 2 7" xfId="1312"/>
    <cellStyle name="Heading 2 8" xfId="1313"/>
    <cellStyle name="Heading 2 9" xfId="1314"/>
    <cellStyle name="Heading 3 10" xfId="1315"/>
    <cellStyle name="Heading 3 11" xfId="1316"/>
    <cellStyle name="Heading 3 12" xfId="1317"/>
    <cellStyle name="Heading 3 13" xfId="1318"/>
    <cellStyle name="Heading 3 14" xfId="1319"/>
    <cellStyle name="Heading 3 15" xfId="1320"/>
    <cellStyle name="Heading 3 16" xfId="1321"/>
    <cellStyle name="Heading 3 17" xfId="1322"/>
    <cellStyle name="Heading 3 18" xfId="1323"/>
    <cellStyle name="Heading 3 19" xfId="1324"/>
    <cellStyle name="Heading 3 2" xfId="1325"/>
    <cellStyle name="Heading 3 20" xfId="1326"/>
    <cellStyle name="Heading 3 21" xfId="1327"/>
    <cellStyle name="Heading 3 22" xfId="1328"/>
    <cellStyle name="Heading 3 23" xfId="1329"/>
    <cellStyle name="Heading 3 24" xfId="1330"/>
    <cellStyle name="Heading 3 25" xfId="1331"/>
    <cellStyle name="Heading 3 26" xfId="1332"/>
    <cellStyle name="Heading 3 27" xfId="1333"/>
    <cellStyle name="Heading 3 28" xfId="1334"/>
    <cellStyle name="Heading 3 29" xfId="1335"/>
    <cellStyle name="Heading 3 3" xfId="1336"/>
    <cellStyle name="Heading 3 30" xfId="1337"/>
    <cellStyle name="Heading 3 31" xfId="1338"/>
    <cellStyle name="Heading 3 32" xfId="1339"/>
    <cellStyle name="Heading 3 33" xfId="1340"/>
    <cellStyle name="Heading 3 34" xfId="1341"/>
    <cellStyle name="Heading 3 35" xfId="1342"/>
    <cellStyle name="Heading 3 36" xfId="1343"/>
    <cellStyle name="Heading 3 37" xfId="1344"/>
    <cellStyle name="Heading 3 38" xfId="1345"/>
    <cellStyle name="Heading 3 39" xfId="1346"/>
    <cellStyle name="Heading 3 4" xfId="1347"/>
    <cellStyle name="Heading 3 40" xfId="1348"/>
    <cellStyle name="Heading 3 5" xfId="1349"/>
    <cellStyle name="Heading 3 6" xfId="1350"/>
    <cellStyle name="Heading 3 7" xfId="1351"/>
    <cellStyle name="Heading 3 8" xfId="1352"/>
    <cellStyle name="Heading 3 9" xfId="1353"/>
    <cellStyle name="Heading 4 10" xfId="1354"/>
    <cellStyle name="Heading 4 11" xfId="1355"/>
    <cellStyle name="Heading 4 12" xfId="1356"/>
    <cellStyle name="Heading 4 13" xfId="1357"/>
    <cellStyle name="Heading 4 14" xfId="1358"/>
    <cellStyle name="Heading 4 15" xfId="1359"/>
    <cellStyle name="Heading 4 16" xfId="1360"/>
    <cellStyle name="Heading 4 17" xfId="1361"/>
    <cellStyle name="Heading 4 18" xfId="1362"/>
    <cellStyle name="Heading 4 19" xfId="1363"/>
    <cellStyle name="Heading 4 2" xfId="1364"/>
    <cellStyle name="Heading 4 20" xfId="1365"/>
    <cellStyle name="Heading 4 21" xfId="1366"/>
    <cellStyle name="Heading 4 22" xfId="1367"/>
    <cellStyle name="Heading 4 23" xfId="1368"/>
    <cellStyle name="Heading 4 24" xfId="1369"/>
    <cellStyle name="Heading 4 25" xfId="1370"/>
    <cellStyle name="Heading 4 26" xfId="1371"/>
    <cellStyle name="Heading 4 27" xfId="1372"/>
    <cellStyle name="Heading 4 28" xfId="1373"/>
    <cellStyle name="Heading 4 29" xfId="1374"/>
    <cellStyle name="Heading 4 3" xfId="1375"/>
    <cellStyle name="Heading 4 30" xfId="1376"/>
    <cellStyle name="Heading 4 31" xfId="1377"/>
    <cellStyle name="Heading 4 32" xfId="1378"/>
    <cellStyle name="Heading 4 33" xfId="1379"/>
    <cellStyle name="Heading 4 34" xfId="1380"/>
    <cellStyle name="Heading 4 35" xfId="1381"/>
    <cellStyle name="Heading 4 36" xfId="1382"/>
    <cellStyle name="Heading 4 37" xfId="1383"/>
    <cellStyle name="Heading 4 38" xfId="1384"/>
    <cellStyle name="Heading 4 39" xfId="1385"/>
    <cellStyle name="Heading 4 4" xfId="1386"/>
    <cellStyle name="Heading 4 40" xfId="1387"/>
    <cellStyle name="Heading 4 5" xfId="1388"/>
    <cellStyle name="Heading 4 6" xfId="1389"/>
    <cellStyle name="Heading 4 7" xfId="1390"/>
    <cellStyle name="Heading 4 8" xfId="1391"/>
    <cellStyle name="Heading 4 9" xfId="1392"/>
    <cellStyle name="Hyperlink 2" xfId="2250"/>
    <cellStyle name="Input [yellow]" xfId="2251"/>
    <cellStyle name="Input [yellow] 2" xfId="2252"/>
    <cellStyle name="Input [yellow] 3" xfId="2253"/>
    <cellStyle name="Input 10" xfId="1393"/>
    <cellStyle name="Input 11" xfId="1394"/>
    <cellStyle name="Input 12" xfId="1395"/>
    <cellStyle name="Input 13" xfId="1396"/>
    <cellStyle name="Input 14" xfId="1397"/>
    <cellStyle name="Input 15" xfId="1398"/>
    <cellStyle name="Input 16" xfId="1399"/>
    <cellStyle name="Input 17" xfId="1400"/>
    <cellStyle name="Input 18" xfId="1401"/>
    <cellStyle name="Input 19" xfId="1402"/>
    <cellStyle name="Input 2" xfId="1403"/>
    <cellStyle name="Input 20" xfId="1404"/>
    <cellStyle name="Input 21" xfId="1405"/>
    <cellStyle name="Input 22" xfId="1406"/>
    <cellStyle name="Input 23" xfId="1407"/>
    <cellStyle name="Input 24" xfId="1408"/>
    <cellStyle name="Input 25" xfId="1409"/>
    <cellStyle name="Input 26" xfId="1410"/>
    <cellStyle name="Input 27" xfId="1411"/>
    <cellStyle name="Input 28" xfId="1412"/>
    <cellStyle name="Input 29" xfId="1413"/>
    <cellStyle name="Input 3" xfId="1414"/>
    <cellStyle name="Input 30" xfId="1415"/>
    <cellStyle name="Input 31" xfId="1416"/>
    <cellStyle name="Input 32" xfId="1417"/>
    <cellStyle name="Input 33" xfId="1418"/>
    <cellStyle name="Input 34" xfId="1419"/>
    <cellStyle name="Input 35" xfId="1420"/>
    <cellStyle name="Input 36" xfId="1421"/>
    <cellStyle name="Input 37" xfId="1422"/>
    <cellStyle name="Input 38" xfId="1423"/>
    <cellStyle name="Input 39" xfId="1424"/>
    <cellStyle name="Input 4" xfId="1425"/>
    <cellStyle name="Input 40" xfId="1426"/>
    <cellStyle name="Input 5" xfId="1427"/>
    <cellStyle name="Input 6" xfId="1428"/>
    <cellStyle name="Input 7" xfId="1429"/>
    <cellStyle name="Input 8" xfId="1430"/>
    <cellStyle name="Input 9" xfId="1431"/>
    <cellStyle name="InputBlueFont" xfId="1432"/>
    <cellStyle name="Insatisfaisant" xfId="2254"/>
    <cellStyle name="Jun" xfId="2255"/>
    <cellStyle name="Jun 2" xfId="2256"/>
    <cellStyle name="Jun 3" xfId="2257"/>
    <cellStyle name="Jun_JN 9031111 Clear charges on wo 50125586_IL_03.11" xfId="2258"/>
    <cellStyle name="Linked Cell 10" xfId="1433"/>
    <cellStyle name="Linked Cell 11" xfId="1434"/>
    <cellStyle name="Linked Cell 12" xfId="1435"/>
    <cellStyle name="Linked Cell 13" xfId="1436"/>
    <cellStyle name="Linked Cell 14" xfId="1437"/>
    <cellStyle name="Linked Cell 15" xfId="1438"/>
    <cellStyle name="Linked Cell 16" xfId="1439"/>
    <cellStyle name="Linked Cell 17" xfId="1440"/>
    <cellStyle name="Linked Cell 18" xfId="1441"/>
    <cellStyle name="Linked Cell 19" xfId="1442"/>
    <cellStyle name="Linked Cell 2" xfId="1443"/>
    <cellStyle name="Linked Cell 20" xfId="1444"/>
    <cellStyle name="Linked Cell 21" xfId="1445"/>
    <cellStyle name="Linked Cell 22" xfId="1446"/>
    <cellStyle name="Linked Cell 23" xfId="1447"/>
    <cellStyle name="Linked Cell 24" xfId="1448"/>
    <cellStyle name="Linked Cell 25" xfId="1449"/>
    <cellStyle name="Linked Cell 26" xfId="1450"/>
    <cellStyle name="Linked Cell 27" xfId="1451"/>
    <cellStyle name="Linked Cell 28" xfId="1452"/>
    <cellStyle name="Linked Cell 29" xfId="1453"/>
    <cellStyle name="Linked Cell 3" xfId="1454"/>
    <cellStyle name="Linked Cell 30" xfId="1455"/>
    <cellStyle name="Linked Cell 31" xfId="1456"/>
    <cellStyle name="Linked Cell 32" xfId="1457"/>
    <cellStyle name="Linked Cell 33" xfId="1458"/>
    <cellStyle name="Linked Cell 34" xfId="1459"/>
    <cellStyle name="Linked Cell 35" xfId="1460"/>
    <cellStyle name="Linked Cell 36" xfId="1461"/>
    <cellStyle name="Linked Cell 37" xfId="1462"/>
    <cellStyle name="Linked Cell 38" xfId="1463"/>
    <cellStyle name="Linked Cell 39" xfId="1464"/>
    <cellStyle name="Linked Cell 4" xfId="1465"/>
    <cellStyle name="Linked Cell 40" xfId="1466"/>
    <cellStyle name="Linked Cell 5" xfId="1467"/>
    <cellStyle name="Linked Cell 6" xfId="1468"/>
    <cellStyle name="Linked Cell 7" xfId="1469"/>
    <cellStyle name="Linked Cell 8" xfId="1470"/>
    <cellStyle name="Linked Cell 9" xfId="1471"/>
    <cellStyle name="Millares [0]_laroux" xfId="1472"/>
    <cellStyle name="Millares_laroux" xfId="1473"/>
    <cellStyle name="Moneda [0]_laroux" xfId="1474"/>
    <cellStyle name="Moneda_laroux" xfId="1475"/>
    <cellStyle name="Neutral 10" xfId="1476"/>
    <cellStyle name="Neutral 11" xfId="1477"/>
    <cellStyle name="Neutral 12" xfId="1478"/>
    <cellStyle name="Neutral 13" xfId="1479"/>
    <cellStyle name="Neutral 14" xfId="1480"/>
    <cellStyle name="Neutral 15" xfId="1481"/>
    <cellStyle name="Neutral 16" xfId="1482"/>
    <cellStyle name="Neutral 17" xfId="1483"/>
    <cellStyle name="Neutral 18" xfId="1484"/>
    <cellStyle name="Neutral 19" xfId="1485"/>
    <cellStyle name="Neutral 2" xfId="1486"/>
    <cellStyle name="Neutral 2 10" xfId="2259"/>
    <cellStyle name="Neutral 2 11" xfId="2260"/>
    <cellStyle name="Neutral 2 12" xfId="2261"/>
    <cellStyle name="Neutral 2 13" xfId="2262"/>
    <cellStyle name="Neutral 2 14" xfId="2263"/>
    <cellStyle name="Neutral 2 15" xfId="2264"/>
    <cellStyle name="Neutral 2 16" xfId="2265"/>
    <cellStyle name="Neutral 2 17" xfId="2266"/>
    <cellStyle name="Neutral 2 18" xfId="2267"/>
    <cellStyle name="Neutral 2 19" xfId="2268"/>
    <cellStyle name="Neutral 2 2" xfId="2269"/>
    <cellStyle name="Neutral 2 20" xfId="2270"/>
    <cellStyle name="Neutral 2 3" xfId="2271"/>
    <cellStyle name="Neutral 2 4" xfId="2272"/>
    <cellStyle name="Neutral 2 5" xfId="2273"/>
    <cellStyle name="Neutral 2 6" xfId="2274"/>
    <cellStyle name="Neutral 2 7" xfId="2275"/>
    <cellStyle name="Neutral 2 8" xfId="2276"/>
    <cellStyle name="Neutral 2 9" xfId="2277"/>
    <cellStyle name="Neutral 20" xfId="1487"/>
    <cellStyle name="Neutral 21" xfId="1488"/>
    <cellStyle name="Neutral 22" xfId="1489"/>
    <cellStyle name="Neutral 23" xfId="1490"/>
    <cellStyle name="Neutral 24" xfId="1491"/>
    <cellStyle name="Neutral 25" xfId="1492"/>
    <cellStyle name="Neutral 26" xfId="1493"/>
    <cellStyle name="Neutral 27" xfId="1494"/>
    <cellStyle name="Neutral 28" xfId="1495"/>
    <cellStyle name="Neutral 29" xfId="1496"/>
    <cellStyle name="Neutral 3" xfId="1497"/>
    <cellStyle name="Neutral 3 10" xfId="2278"/>
    <cellStyle name="Neutral 3 11" xfId="2279"/>
    <cellStyle name="Neutral 3 12" xfId="2280"/>
    <cellStyle name="Neutral 3 13" xfId="2281"/>
    <cellStyle name="Neutral 3 14" xfId="2282"/>
    <cellStyle name="Neutral 3 15" xfId="2283"/>
    <cellStyle name="Neutral 3 16" xfId="2284"/>
    <cellStyle name="Neutral 3 17" xfId="2285"/>
    <cellStyle name="Neutral 3 18" xfId="2286"/>
    <cellStyle name="Neutral 3 19" xfId="2287"/>
    <cellStyle name="Neutral 3 2" xfId="2288"/>
    <cellStyle name="Neutral 3 20" xfId="2289"/>
    <cellStyle name="Neutral 3 3" xfId="2290"/>
    <cellStyle name="Neutral 3 4" xfId="2291"/>
    <cellStyle name="Neutral 3 5" xfId="2292"/>
    <cellStyle name="Neutral 3 6" xfId="2293"/>
    <cellStyle name="Neutral 3 7" xfId="2294"/>
    <cellStyle name="Neutral 3 8" xfId="2295"/>
    <cellStyle name="Neutral 3 9" xfId="2296"/>
    <cellStyle name="Neutral 30" xfId="1498"/>
    <cellStyle name="Neutral 31" xfId="1499"/>
    <cellStyle name="Neutral 32" xfId="1500"/>
    <cellStyle name="Neutral 33" xfId="1501"/>
    <cellStyle name="Neutral 34" xfId="1502"/>
    <cellStyle name="Neutral 35" xfId="1503"/>
    <cellStyle name="Neutral 36" xfId="1504"/>
    <cellStyle name="Neutral 37" xfId="1505"/>
    <cellStyle name="Neutral 38" xfId="1506"/>
    <cellStyle name="Neutral 39" xfId="1507"/>
    <cellStyle name="Neutral 4" xfId="1508"/>
    <cellStyle name="Neutral 40" xfId="1509"/>
    <cellStyle name="Neutral 5" xfId="1510"/>
    <cellStyle name="Neutral 6" xfId="1511"/>
    <cellStyle name="Neutral 7" xfId="1512"/>
    <cellStyle name="Neutral 8" xfId="1513"/>
    <cellStyle name="Neutral 9" xfId="1514"/>
    <cellStyle name="Neutre" xfId="2297"/>
    <cellStyle name="Normal" xfId="0" builtinId="0"/>
    <cellStyle name="Normal - Style1" xfId="1515"/>
    <cellStyle name="Normal - Style1 2" xfId="2298"/>
    <cellStyle name="Normal - Style1 3" xfId="2299"/>
    <cellStyle name="Normal - Style1_030501_Accrue Cisco Smartnet Agreement for April &amp; May_SC_05.10" xfId="2300"/>
    <cellStyle name="Normal 10" xfId="1516"/>
    <cellStyle name="Normal 10 2" xfId="1517"/>
    <cellStyle name="Normal 10 3" xfId="2301"/>
    <cellStyle name="Normal 11" xfId="1518"/>
    <cellStyle name="Normal 11 2" xfId="1519"/>
    <cellStyle name="Normal 12" xfId="1520"/>
    <cellStyle name="Normal 12 2" xfId="1521"/>
    <cellStyle name="Normal 12 3" xfId="2303"/>
    <cellStyle name="Normal 12 4" xfId="2304"/>
    <cellStyle name="Normal 12 5" xfId="2302"/>
    <cellStyle name="Normal 13" xfId="1522"/>
    <cellStyle name="Normal 13 2" xfId="1523"/>
    <cellStyle name="Normal 14" xfId="1524"/>
    <cellStyle name="Normal 14 2" xfId="1525"/>
    <cellStyle name="Normal 15" xfId="1526"/>
    <cellStyle name="Normal 15 10" xfId="2306"/>
    <cellStyle name="Normal 15 11" xfId="2307"/>
    <cellStyle name="Normal 15 12" xfId="2308"/>
    <cellStyle name="Normal 15 13" xfId="2309"/>
    <cellStyle name="Normal 15 14" xfId="2310"/>
    <cellStyle name="Normal 15 15" xfId="2311"/>
    <cellStyle name="Normal 15 16" xfId="2312"/>
    <cellStyle name="Normal 15 17" xfId="2313"/>
    <cellStyle name="Normal 15 18" xfId="2314"/>
    <cellStyle name="Normal 15 19" xfId="2315"/>
    <cellStyle name="Normal 15 2" xfId="1527"/>
    <cellStyle name="Normal 15 20" xfId="2316"/>
    <cellStyle name="Normal 15 21" xfId="2317"/>
    <cellStyle name="Normal 15 22" xfId="2318"/>
    <cellStyle name="Normal 15 23" xfId="2305"/>
    <cellStyle name="Normal 15 3" xfId="2319"/>
    <cellStyle name="Normal 15 4" xfId="2320"/>
    <cellStyle name="Normal 15 5" xfId="2321"/>
    <cellStyle name="Normal 15 6" xfId="2322"/>
    <cellStyle name="Normal 15 7" xfId="2323"/>
    <cellStyle name="Normal 15 8" xfId="2324"/>
    <cellStyle name="Normal 15 9" xfId="2325"/>
    <cellStyle name="Normal 16" xfId="1528"/>
    <cellStyle name="Normal 16 10" xfId="2326"/>
    <cellStyle name="Normal 16 11" xfId="2327"/>
    <cellStyle name="Normal 16 12" xfId="2328"/>
    <cellStyle name="Normal 16 13" xfId="2329"/>
    <cellStyle name="Normal 16 14" xfId="2330"/>
    <cellStyle name="Normal 16 15" xfId="2331"/>
    <cellStyle name="Normal 16 16" xfId="2332"/>
    <cellStyle name="Normal 16 17" xfId="2333"/>
    <cellStyle name="Normal 16 18" xfId="2334"/>
    <cellStyle name="Normal 16 19" xfId="2335"/>
    <cellStyle name="Normal 16 2" xfId="1529"/>
    <cellStyle name="Normal 16 20" xfId="2336"/>
    <cellStyle name="Normal 16 3" xfId="2337"/>
    <cellStyle name="Normal 16 4" xfId="2338"/>
    <cellStyle name="Normal 16 5" xfId="2339"/>
    <cellStyle name="Normal 16 6" xfId="2340"/>
    <cellStyle name="Normal 16 7" xfId="2341"/>
    <cellStyle name="Normal 16 8" xfId="2342"/>
    <cellStyle name="Normal 16 9" xfId="2343"/>
    <cellStyle name="Normal 17" xfId="1530"/>
    <cellStyle name="Normal 18" xfId="1531"/>
    <cellStyle name="Normal 19" xfId="1532"/>
    <cellStyle name="Normal 2" xfId="1533"/>
    <cellStyle name="Normal 2 10" xfId="1534"/>
    <cellStyle name="Normal 2 10 2" xfId="2447"/>
    <cellStyle name="Normal 2 10 3" xfId="2344"/>
    <cellStyle name="Normal 2 11" xfId="1535"/>
    <cellStyle name="Normal 2 11 2" xfId="2448"/>
    <cellStyle name="Normal 2 11 3" xfId="2345"/>
    <cellStyle name="Normal 2 12" xfId="1536"/>
    <cellStyle name="Normal 2 12 2" xfId="2449"/>
    <cellStyle name="Normal 2 12 3" xfId="2346"/>
    <cellStyle name="Normal 2 13" xfId="1537"/>
    <cellStyle name="Normal 2 13 2" xfId="2450"/>
    <cellStyle name="Normal 2 13 3" xfId="2347"/>
    <cellStyle name="Normal 2 14" xfId="1538"/>
    <cellStyle name="Normal 2 14 2" xfId="2451"/>
    <cellStyle name="Normal 2 14 3" xfId="2348"/>
    <cellStyle name="Normal 2 15" xfId="1539"/>
    <cellStyle name="Normal 2 15 2" xfId="2452"/>
    <cellStyle name="Normal 2 15 3" xfId="2349"/>
    <cellStyle name="Normal 2 16" xfId="1540"/>
    <cellStyle name="Normal 2 16 2" xfId="2453"/>
    <cellStyle name="Normal 2 16 3" xfId="2350"/>
    <cellStyle name="Normal 2 17" xfId="1541"/>
    <cellStyle name="Normal 2 17 2" xfId="2454"/>
    <cellStyle name="Normal 2 17 3" xfId="2351"/>
    <cellStyle name="Normal 2 18" xfId="1542"/>
    <cellStyle name="Normal 2 18 2" xfId="2455"/>
    <cellStyle name="Normal 2 18 3" xfId="2352"/>
    <cellStyle name="Normal 2 19" xfId="1543"/>
    <cellStyle name="Normal 2 19 2" xfId="2456"/>
    <cellStyle name="Normal 2 19 3" xfId="2353"/>
    <cellStyle name="Normal 2 2" xfId="1544"/>
    <cellStyle name="Normal 2 2 10" xfId="2354"/>
    <cellStyle name="Normal 2 2 11" xfId="2355"/>
    <cellStyle name="Normal 2 2 12" xfId="2356"/>
    <cellStyle name="Normal 2 2 13" xfId="2357"/>
    <cellStyle name="Normal 2 2 14" xfId="2358"/>
    <cellStyle name="Normal 2 2 15" xfId="2359"/>
    <cellStyle name="Normal 2 2 16" xfId="2360"/>
    <cellStyle name="Normal 2 2 17" xfId="2361"/>
    <cellStyle name="Normal 2 2 18" xfId="2362"/>
    <cellStyle name="Normal 2 2 19" xfId="2363"/>
    <cellStyle name="Normal 2 2 2" xfId="2364"/>
    <cellStyle name="Normal 2 2 20" xfId="2365"/>
    <cellStyle name="Normal 2 2 21" xfId="2366"/>
    <cellStyle name="Normal 2 2 22" xfId="2367"/>
    <cellStyle name="Normal 2 2 23" xfId="2368"/>
    <cellStyle name="Normal 2 2 24" xfId="2430"/>
    <cellStyle name="Normal 2 2 25" xfId="2457"/>
    <cellStyle name="Normal 2 2 26" xfId="1932"/>
    <cellStyle name="Normal 2 2 3" xfId="6"/>
    <cellStyle name="Normal 2 2 3 2" xfId="2369"/>
    <cellStyle name="Normal 2 2 4" xfId="2370"/>
    <cellStyle name="Normal 2 2 5" xfId="2371"/>
    <cellStyle name="Normal 2 2 6" xfId="2372"/>
    <cellStyle name="Normal 2 2 7" xfId="2373"/>
    <cellStyle name="Normal 2 2 8" xfId="2374"/>
    <cellStyle name="Normal 2 2 9" xfId="2375"/>
    <cellStyle name="Normal 2 20" xfId="1545"/>
    <cellStyle name="Normal 2 20 2" xfId="2458"/>
    <cellStyle name="Normal 2 20 3" xfId="2376"/>
    <cellStyle name="Normal 2 21" xfId="1546"/>
    <cellStyle name="Normal 2 21 2" xfId="2459"/>
    <cellStyle name="Normal 2 21 3" xfId="2377"/>
    <cellStyle name="Normal 2 22" xfId="1547"/>
    <cellStyle name="Normal 2 22 2" xfId="2460"/>
    <cellStyle name="Normal 2 22 3" xfId="2378"/>
    <cellStyle name="Normal 2 23" xfId="1548"/>
    <cellStyle name="Normal 2 24" xfId="1549"/>
    <cellStyle name="Normal 2 25" xfId="1550"/>
    <cellStyle name="Normal 2 26" xfId="1551"/>
    <cellStyle name="Normal 2 27" xfId="1552"/>
    <cellStyle name="Normal 2 28" xfId="1553"/>
    <cellStyle name="Normal 2 29" xfId="1554"/>
    <cellStyle name="Normal 2 3" xfId="1555"/>
    <cellStyle name="Normal 2 3 2" xfId="2461"/>
    <cellStyle name="Normal 2 3 3" xfId="2379"/>
    <cellStyle name="Normal 2 30" xfId="1556"/>
    <cellStyle name="Normal 2 31" xfId="1557"/>
    <cellStyle name="Normal 2 32" xfId="1558"/>
    <cellStyle name="Normal 2 33" xfId="1559"/>
    <cellStyle name="Normal 2 34" xfId="1560"/>
    <cellStyle name="Normal 2 35" xfId="1561"/>
    <cellStyle name="Normal 2 36" xfId="1562"/>
    <cellStyle name="Normal 2 37" xfId="1563"/>
    <cellStyle name="Normal 2 38" xfId="1564"/>
    <cellStyle name="Normal 2 39" xfId="1565"/>
    <cellStyle name="Normal 2 4" xfId="1566"/>
    <cellStyle name="Normal 2 4 2" xfId="2462"/>
    <cellStyle name="Normal 2 4 3" xfId="2380"/>
    <cellStyle name="Normal 2 40" xfId="1567"/>
    <cellStyle name="Normal 2 41" xfId="1568"/>
    <cellStyle name="Normal 2 42" xfId="1910"/>
    <cellStyle name="Normal 2 5" xfId="1569"/>
    <cellStyle name="Normal 2 5 2" xfId="2463"/>
    <cellStyle name="Normal 2 5 3" xfId="2381"/>
    <cellStyle name="Normal 2 6" xfId="1570"/>
    <cellStyle name="Normal 2 6 2" xfId="2464"/>
    <cellStyle name="Normal 2 6 3" xfId="2382"/>
    <cellStyle name="Normal 2 7" xfId="1571"/>
    <cellStyle name="Normal 2 7 2" xfId="2465"/>
    <cellStyle name="Normal 2 7 3" xfId="2383"/>
    <cellStyle name="Normal 2 8" xfId="1572"/>
    <cellStyle name="Normal 2 8 2" xfId="2466"/>
    <cellStyle name="Normal 2 8 3" xfId="2384"/>
    <cellStyle name="Normal 2 9" xfId="1573"/>
    <cellStyle name="Normal 2 9 2" xfId="2467"/>
    <cellStyle name="Normal 2 9 3" xfId="2385"/>
    <cellStyle name="Normal 2_030501_Accrue Cisco Smartnet Agreement for April &amp; May_SC_05.10" xfId="2386"/>
    <cellStyle name="Normal 20" xfId="1574"/>
    <cellStyle name="Normal 20 2" xfId="1575"/>
    <cellStyle name="Normal 21" xfId="1576"/>
    <cellStyle name="Normal 22" xfId="1577"/>
    <cellStyle name="Normal 23" xfId="1578"/>
    <cellStyle name="Normal 23 2" xfId="1579"/>
    <cellStyle name="Normal 24" xfId="1580"/>
    <cellStyle name="Normal 25" xfId="1581"/>
    <cellStyle name="Normal 26" xfId="1582"/>
    <cellStyle name="Normal 26 2" xfId="1583"/>
    <cellStyle name="Normal 27" xfId="1584"/>
    <cellStyle name="Normal 27 2" xfId="1585"/>
    <cellStyle name="Normal 28" xfId="1586"/>
    <cellStyle name="Normal 29" xfId="1587"/>
    <cellStyle name="Normal 3" xfId="1588"/>
    <cellStyle name="Normal 3 2" xfId="7"/>
    <cellStyle name="Normal 3 2 2" xfId="2387"/>
    <cellStyle name="Normal 3 3" xfId="2388"/>
    <cellStyle name="Normal 3 4" xfId="2389"/>
    <cellStyle name="Normal 3 5" xfId="1915"/>
    <cellStyle name="Normal 3_030501_Accrue Cisco Smartnet Agreement for April &amp; May_SC_05.10" xfId="2390"/>
    <cellStyle name="Normal 30" xfId="1589"/>
    <cellStyle name="Normal 30 2" xfId="1590"/>
    <cellStyle name="Normal 31" xfId="1591"/>
    <cellStyle name="Normal 31 2" xfId="1592"/>
    <cellStyle name="Normal 32" xfId="1593"/>
    <cellStyle name="Normal 32 2" xfId="1594"/>
    <cellStyle name="Normal 33" xfId="1595"/>
    <cellStyle name="Normal 33 2" xfId="1596"/>
    <cellStyle name="Normal 34" xfId="1902"/>
    <cellStyle name="Normal 34 2" xfId="1903"/>
    <cellStyle name="Normal 35" xfId="2472"/>
    <cellStyle name="Normal 36" xfId="2432"/>
    <cellStyle name="Normal 37" xfId="1907"/>
    <cellStyle name="Normal 38" xfId="2481"/>
    <cellStyle name="Normal 39" xfId="2495"/>
    <cellStyle name="Normal 4" xfId="1597"/>
    <cellStyle name="Normal 4 2" xfId="1598"/>
    <cellStyle name="Normal 4 3" xfId="1916"/>
    <cellStyle name="Normal 40" xfId="2489"/>
    <cellStyle name="Normal 41" xfId="2486"/>
    <cellStyle name="Normal 42" xfId="2491"/>
    <cellStyle name="Normal 43" xfId="1904"/>
    <cellStyle name="Normal 44" xfId="2496"/>
    <cellStyle name="Normal 45" xfId="2499"/>
    <cellStyle name="Normal 5" xfId="1599"/>
    <cellStyle name="Normal 5 2" xfId="1600"/>
    <cellStyle name="Normal 5 3" xfId="1917"/>
    <cellStyle name="Normal 6" xfId="1601"/>
    <cellStyle name="Normal 6 2" xfId="1602"/>
    <cellStyle name="Normal 7" xfId="1603"/>
    <cellStyle name="Normal 7 2" xfId="1604"/>
    <cellStyle name="Normal 7 3" xfId="1930"/>
    <cellStyle name="Normal 8" xfId="1605"/>
    <cellStyle name="Normal 8 10" xfId="2391"/>
    <cellStyle name="Normal 8 11" xfId="2392"/>
    <cellStyle name="Normal 8 12" xfId="2393"/>
    <cellStyle name="Normal 8 13" xfId="2394"/>
    <cellStyle name="Normal 8 14" xfId="2395"/>
    <cellStyle name="Normal 8 15" xfId="2396"/>
    <cellStyle name="Normal 8 16" xfId="2397"/>
    <cellStyle name="Normal 8 17" xfId="2398"/>
    <cellStyle name="Normal 8 18" xfId="2399"/>
    <cellStyle name="Normal 8 19" xfId="2400"/>
    <cellStyle name="Normal 8 2" xfId="1606"/>
    <cellStyle name="Normal 8 2 2" xfId="2468"/>
    <cellStyle name="Normal 8 2 3" xfId="2401"/>
    <cellStyle name="Normal 8 2 4" xfId="2500"/>
    <cellStyle name="Normal 8 20" xfId="2402"/>
    <cellStyle name="Normal 8 3" xfId="2403"/>
    <cellStyle name="Normal 8 4" xfId="2404"/>
    <cellStyle name="Normal 8 5" xfId="2405"/>
    <cellStyle name="Normal 8 6" xfId="2406"/>
    <cellStyle name="Normal 8 7" xfId="2407"/>
    <cellStyle name="Normal 8 8" xfId="2408"/>
    <cellStyle name="Normal 8 9" xfId="2409"/>
    <cellStyle name="Normal 9" xfId="9"/>
    <cellStyle name="Normal 9 2" xfId="1608"/>
    <cellStyle name="Normal 9 3" xfId="1607"/>
    <cellStyle name="Note 10" xfId="1609"/>
    <cellStyle name="Note 11" xfId="1610"/>
    <cellStyle name="Note 12" xfId="1611"/>
    <cellStyle name="Note 13" xfId="1612"/>
    <cellStyle name="Note 14" xfId="1613"/>
    <cellStyle name="Note 15" xfId="1614"/>
    <cellStyle name="Note 16" xfId="1615"/>
    <cellStyle name="Note 17" xfId="1616"/>
    <cellStyle name="Note 18" xfId="1617"/>
    <cellStyle name="Note 19" xfId="1618"/>
    <cellStyle name="Note 2" xfId="1619"/>
    <cellStyle name="Note 2 10" xfId="1620"/>
    <cellStyle name="Note 2 11" xfId="1621"/>
    <cellStyle name="Note 2 12" xfId="1622"/>
    <cellStyle name="Note 2 13" xfId="1623"/>
    <cellStyle name="Note 2 14" xfId="1624"/>
    <cellStyle name="Note 2 15" xfId="1625"/>
    <cellStyle name="Note 2 16" xfId="1626"/>
    <cellStyle name="Note 2 17" xfId="1627"/>
    <cellStyle name="Note 2 18" xfId="1628"/>
    <cellStyle name="Note 2 19" xfId="1629"/>
    <cellStyle name="Note 2 2" xfId="1630"/>
    <cellStyle name="Note 2 20" xfId="1631"/>
    <cellStyle name="Note 2 21" xfId="1632"/>
    <cellStyle name="Note 2 22" xfId="1633"/>
    <cellStyle name="Note 2 23" xfId="1634"/>
    <cellStyle name="Note 2 24" xfId="1635"/>
    <cellStyle name="Note 2 25" xfId="1636"/>
    <cellStyle name="Note 2 26" xfId="1637"/>
    <cellStyle name="Note 2 27" xfId="1638"/>
    <cellStyle name="Note 2 28" xfId="1639"/>
    <cellStyle name="Note 2 29" xfId="1640"/>
    <cellStyle name="Note 2 3" xfId="1641"/>
    <cellStyle name="Note 2 30" xfId="1642"/>
    <cellStyle name="Note 2 31" xfId="1643"/>
    <cellStyle name="Note 2 32" xfId="1644"/>
    <cellStyle name="Note 2 33" xfId="1645"/>
    <cellStyle name="Note 2 34" xfId="1646"/>
    <cellStyle name="Note 2 35" xfId="1647"/>
    <cellStyle name="Note 2 36" xfId="1648"/>
    <cellStyle name="Note 2 37" xfId="1649"/>
    <cellStyle name="Note 2 38" xfId="1650"/>
    <cellStyle name="Note 2 39" xfId="1651"/>
    <cellStyle name="Note 2 4" xfId="1652"/>
    <cellStyle name="Note 2 40" xfId="1653"/>
    <cellStyle name="Note 2 41" xfId="2469"/>
    <cellStyle name="Note 2 5" xfId="1654"/>
    <cellStyle name="Note 2 6" xfId="1655"/>
    <cellStyle name="Note 2 7" xfId="1656"/>
    <cellStyle name="Note 2 8" xfId="1657"/>
    <cellStyle name="Note 2 9" xfId="1658"/>
    <cellStyle name="Note 20" xfId="1659"/>
    <cellStyle name="Note 21" xfId="1660"/>
    <cellStyle name="Note 22" xfId="1661"/>
    <cellStyle name="Note 23" xfId="1662"/>
    <cellStyle name="Note 24" xfId="1663"/>
    <cellStyle name="Note 25" xfId="1664"/>
    <cellStyle name="Note 26" xfId="1665"/>
    <cellStyle name="Note 27" xfId="1666"/>
    <cellStyle name="Note 28" xfId="1667"/>
    <cellStyle name="Note 29" xfId="1668"/>
    <cellStyle name="Note 3" xfId="1669"/>
    <cellStyle name="Note 30" xfId="1670"/>
    <cellStyle name="Note 31" xfId="1671"/>
    <cellStyle name="Note 32" xfId="1672"/>
    <cellStyle name="Note 33" xfId="1673"/>
    <cellStyle name="Note 34" xfId="1674"/>
    <cellStyle name="Note 35" xfId="1675"/>
    <cellStyle name="Note 36" xfId="1676"/>
    <cellStyle name="Note 37" xfId="1677"/>
    <cellStyle name="Note 38" xfId="1678"/>
    <cellStyle name="Note 39" xfId="1679"/>
    <cellStyle name="Note 4" xfId="1680"/>
    <cellStyle name="Note 40" xfId="1681"/>
    <cellStyle name="Note 41" xfId="1682"/>
    <cellStyle name="Note 42" xfId="1683"/>
    <cellStyle name="Note 43" xfId="1684"/>
    <cellStyle name="Note 44" xfId="1685"/>
    <cellStyle name="Note 45" xfId="1686"/>
    <cellStyle name="Note 5" xfId="1687"/>
    <cellStyle name="Note 6" xfId="1688"/>
    <cellStyle name="Note 7" xfId="1689"/>
    <cellStyle name="Note 8" xfId="1690"/>
    <cellStyle name="Note 9" xfId="1691"/>
    <cellStyle name="Numbers" xfId="1692"/>
    <cellStyle name="Œ…‹æØ‚è [0.00]_PRODUCT DETAIL Q1" xfId="1693"/>
    <cellStyle name="Œ…‹æØ‚è_PRODUCT DETAIL Q1" xfId="1694"/>
    <cellStyle name="Output 10" xfId="1695"/>
    <cellStyle name="Output 11" xfId="1696"/>
    <cellStyle name="Output 12" xfId="1697"/>
    <cellStyle name="Output 13" xfId="1698"/>
    <cellStyle name="Output 14" xfId="1699"/>
    <cellStyle name="Output 15" xfId="1700"/>
    <cellStyle name="Output 16" xfId="1701"/>
    <cellStyle name="Output 17" xfId="1702"/>
    <cellStyle name="Output 18" xfId="1703"/>
    <cellStyle name="Output 19" xfId="1704"/>
    <cellStyle name="Output 2" xfId="1705"/>
    <cellStyle name="Output 20" xfId="1706"/>
    <cellStyle name="Output 21" xfId="1707"/>
    <cellStyle name="Output 22" xfId="1708"/>
    <cellStyle name="Output 23" xfId="1709"/>
    <cellStyle name="Output 24" xfId="1710"/>
    <cellStyle name="Output 25" xfId="1711"/>
    <cellStyle name="Output 26" xfId="1712"/>
    <cellStyle name="Output 27" xfId="1713"/>
    <cellStyle name="Output 28" xfId="1714"/>
    <cellStyle name="Output 29" xfId="1715"/>
    <cellStyle name="Output 3" xfId="1716"/>
    <cellStyle name="Output 30" xfId="1717"/>
    <cellStyle name="Output 31" xfId="1718"/>
    <cellStyle name="Output 32" xfId="1719"/>
    <cellStyle name="Output 33" xfId="1720"/>
    <cellStyle name="Output 34" xfId="1721"/>
    <cellStyle name="Output 35" xfId="1722"/>
    <cellStyle name="Output 36" xfId="1723"/>
    <cellStyle name="Output 37" xfId="1724"/>
    <cellStyle name="Output 38" xfId="1725"/>
    <cellStyle name="Output 39" xfId="1726"/>
    <cellStyle name="Output 4" xfId="1727"/>
    <cellStyle name="Output 40" xfId="1728"/>
    <cellStyle name="Output 5" xfId="1729"/>
    <cellStyle name="Output 6" xfId="1730"/>
    <cellStyle name="Output 7" xfId="1731"/>
    <cellStyle name="Output 8" xfId="1732"/>
    <cellStyle name="Output 9" xfId="1733"/>
    <cellStyle name="Percent [2]" xfId="2410"/>
    <cellStyle name="Percent [2] 2" xfId="2411"/>
    <cellStyle name="Percent [2] 3" xfId="2412"/>
    <cellStyle name="Percent 2" xfId="1734"/>
    <cellStyle name="Percent 2 2" xfId="8"/>
    <cellStyle name="Percent 2 2 2" xfId="2470"/>
    <cellStyle name="Percent 2 3" xfId="1933"/>
    <cellStyle name="Percent 2 4" xfId="2504"/>
    <cellStyle name="Price" xfId="1735"/>
    <cellStyle name="producto" xfId="1736"/>
    <cellStyle name="PSChar" xfId="1918"/>
    <cellStyle name="PSDate" xfId="2413"/>
    <cellStyle name="PSDec" xfId="1919"/>
    <cellStyle name="PSHeading" xfId="2414"/>
    <cellStyle name="PSInt" xfId="2415"/>
    <cellStyle name="PSSpacer" xfId="1920"/>
    <cellStyle name="RevList" xfId="2416"/>
    <cellStyle name="s" xfId="1737"/>
    <cellStyle name="s_B" xfId="1738"/>
    <cellStyle name="s_Bal Sheets" xfId="1739"/>
    <cellStyle name="s_Bal Sheets_1" xfId="1740"/>
    <cellStyle name="s_Bal Sheets_2" xfId="1741"/>
    <cellStyle name="s_Credit (2)" xfId="1742"/>
    <cellStyle name="s_Credit (2)_1" xfId="1743"/>
    <cellStyle name="s_Credit (2)_2" xfId="1744"/>
    <cellStyle name="s_Earnings" xfId="1745"/>
    <cellStyle name="s_Earnings (2)" xfId="1746"/>
    <cellStyle name="s_Earnings (2)_1" xfId="1747"/>
    <cellStyle name="s_Earnings_1" xfId="1748"/>
    <cellStyle name="s_finsumm" xfId="1749"/>
    <cellStyle name="s_finsumm_1" xfId="1750"/>
    <cellStyle name="s_finsumm_2" xfId="1751"/>
    <cellStyle name="s_GoroWipTax-to2050_fromCo_Oct21_99" xfId="1752"/>
    <cellStyle name="s_Hist Inputs (2)" xfId="1753"/>
    <cellStyle name="s_Hist Inputs (2)_1" xfId="1754"/>
    <cellStyle name="s_IEL_finsumm" xfId="1755"/>
    <cellStyle name="s_IEL_finsumm_1" xfId="1756"/>
    <cellStyle name="s_IEL_finsumm_2" xfId="1757"/>
    <cellStyle name="s_IEL_finsumm1" xfId="1758"/>
    <cellStyle name="s_IEL_finsumm1_1" xfId="1759"/>
    <cellStyle name="s_IEL_finsumm1_2" xfId="1760"/>
    <cellStyle name="s_Lbo" xfId="1761"/>
    <cellStyle name="s_LBO Summary" xfId="1762"/>
    <cellStyle name="s_LBO Summary_1" xfId="1763"/>
    <cellStyle name="s_LBO Summary_2" xfId="1764"/>
    <cellStyle name="s_Lbo_1" xfId="1765"/>
    <cellStyle name="s_rvr_analysis_andrew" xfId="1766"/>
    <cellStyle name="s_Schedules" xfId="1767"/>
    <cellStyle name="s_Schedules_1" xfId="1768"/>
    <cellStyle name="s_Trans Assump" xfId="1769"/>
    <cellStyle name="s_Trans Assump (2)" xfId="1770"/>
    <cellStyle name="s_Trans Assump (2)_1" xfId="1771"/>
    <cellStyle name="s_Trans Assump_1" xfId="1772"/>
    <cellStyle name="s_Trans Sum" xfId="1773"/>
    <cellStyle name="s_Trans Sum_1" xfId="1774"/>
    <cellStyle name="s_Unit Price Sen. (2)" xfId="1775"/>
    <cellStyle name="s_Unit Price Sen. (2)_1" xfId="1776"/>
    <cellStyle name="s_Unit Price Sen. (2)_2" xfId="1777"/>
    <cellStyle name="SAPDataCell" xfId="2476"/>
    <cellStyle name="SAPDataCell 2" xfId="2498"/>
    <cellStyle name="SAPDimensionCell" xfId="2473"/>
    <cellStyle name="SAPDimensionCell 2" xfId="2497"/>
    <cellStyle name="SAPHierarchyCell0" xfId="2480"/>
    <cellStyle name="SAPHierarchyCell1" xfId="2479"/>
    <cellStyle name="SAPHierarchyCell2" xfId="2478"/>
    <cellStyle name="SAPHierarchyCell3" xfId="2477"/>
    <cellStyle name="SAPHierarchyCell4" xfId="2475"/>
    <cellStyle name="SAPMemberCell" xfId="2474"/>
    <cellStyle name="Satisfaisant" xfId="2417"/>
    <cellStyle name="Sortie" xfId="2418"/>
    <cellStyle name="Standard_UB Power - Steuern" xfId="1778"/>
    <cellStyle name="Style 1" xfId="2419"/>
    <cellStyle name="STYLE1" xfId="1779"/>
    <cellStyle name="STYLE2" xfId="1780"/>
    <cellStyle name="STYLE2 2" xfId="2471"/>
    <cellStyle name="STYLE2 3" xfId="1921"/>
    <cellStyle name="STYLE3" xfId="1781"/>
    <cellStyle name="STYLE4" xfId="1782"/>
    <cellStyle name="STYLE5" xfId="1783"/>
    <cellStyle name="StyleName1" xfId="1922"/>
    <cellStyle name="StyleName2" xfId="1923"/>
    <cellStyle name="StyleName3" xfId="1924"/>
    <cellStyle name="StyleName4" xfId="1925"/>
    <cellStyle name="StyleName5" xfId="1926"/>
    <cellStyle name="StyleName6" xfId="1927"/>
    <cellStyle name="StyleName7" xfId="1928"/>
    <cellStyle name="StyleName8" xfId="1929"/>
    <cellStyle name="Subtotal" xfId="2420"/>
    <cellStyle name="SubTotal1Num" xfId="2421"/>
    <cellStyle name="SubTotal1Text" xfId="2422"/>
    <cellStyle name="t" xfId="1784"/>
    <cellStyle name="Texte explicatif" xfId="2423"/>
    <cellStyle name="Title 10" xfId="1785"/>
    <cellStyle name="Title 11" xfId="1786"/>
    <cellStyle name="Title 12" xfId="1787"/>
    <cellStyle name="Title 13" xfId="1788"/>
    <cellStyle name="Title 14" xfId="1789"/>
    <cellStyle name="Title 15" xfId="1790"/>
    <cellStyle name="Title 16" xfId="1791"/>
    <cellStyle name="Title 17" xfId="1792"/>
    <cellStyle name="Title 18" xfId="1793"/>
    <cellStyle name="Title 19" xfId="1794"/>
    <cellStyle name="Title 2" xfId="1795"/>
    <cellStyle name="Title 20" xfId="1796"/>
    <cellStyle name="Title 21" xfId="1797"/>
    <cellStyle name="Title 22" xfId="1798"/>
    <cellStyle name="Title 23" xfId="1799"/>
    <cellStyle name="Title 24" xfId="1800"/>
    <cellStyle name="Title 25" xfId="1801"/>
    <cellStyle name="Title 26" xfId="1802"/>
    <cellStyle name="Title 27" xfId="1803"/>
    <cellStyle name="Title 28" xfId="1804"/>
    <cellStyle name="Title 29" xfId="1805"/>
    <cellStyle name="Title 3" xfId="1806"/>
    <cellStyle name="Title 30" xfId="1807"/>
    <cellStyle name="Title 31" xfId="1808"/>
    <cellStyle name="Title 32" xfId="1809"/>
    <cellStyle name="Title 33" xfId="1810"/>
    <cellStyle name="Title 34" xfId="1811"/>
    <cellStyle name="Title 35" xfId="1812"/>
    <cellStyle name="Title 36" xfId="1813"/>
    <cellStyle name="Title 37" xfId="1814"/>
    <cellStyle name="Title 38" xfId="1815"/>
    <cellStyle name="Title 39" xfId="1816"/>
    <cellStyle name="Title 4" xfId="1817"/>
    <cellStyle name="Title 40" xfId="1818"/>
    <cellStyle name="Title 5" xfId="1819"/>
    <cellStyle name="Title 6" xfId="1820"/>
    <cellStyle name="Title 7" xfId="1821"/>
    <cellStyle name="Title 8" xfId="1822"/>
    <cellStyle name="Title 9" xfId="1823"/>
    <cellStyle name="Titre" xfId="2424"/>
    <cellStyle name="Titre 1" xfId="2425"/>
    <cellStyle name="Titre 2" xfId="2426"/>
    <cellStyle name="Titre 3" xfId="2427"/>
    <cellStyle name="Titre 4" xfId="2428"/>
    <cellStyle name="Total 10" xfId="1824"/>
    <cellStyle name="Total 11" xfId="1825"/>
    <cellStyle name="Total 12" xfId="1826"/>
    <cellStyle name="Total 13" xfId="1827"/>
    <cellStyle name="Total 14" xfId="1828"/>
    <cellStyle name="Total 15" xfId="1829"/>
    <cellStyle name="Total 16" xfId="1830"/>
    <cellStyle name="Total 17" xfId="1831"/>
    <cellStyle name="Total 18" xfId="1832"/>
    <cellStyle name="Total 19" xfId="1833"/>
    <cellStyle name="Total 2" xfId="1834"/>
    <cellStyle name="Total 20" xfId="1835"/>
    <cellStyle name="Total 21" xfId="1836"/>
    <cellStyle name="Total 22" xfId="1837"/>
    <cellStyle name="Total 23" xfId="1838"/>
    <cellStyle name="Total 24" xfId="1839"/>
    <cellStyle name="Total 25" xfId="1840"/>
    <cellStyle name="Total 26" xfId="1841"/>
    <cellStyle name="Total 27" xfId="1842"/>
    <cellStyle name="Total 28" xfId="1843"/>
    <cellStyle name="Total 29" xfId="1844"/>
    <cellStyle name="Total 3" xfId="1845"/>
    <cellStyle name="Total 30" xfId="1846"/>
    <cellStyle name="Total 31" xfId="1847"/>
    <cellStyle name="Total 32" xfId="1848"/>
    <cellStyle name="Total 33" xfId="1849"/>
    <cellStyle name="Total 34" xfId="1850"/>
    <cellStyle name="Total 35" xfId="1851"/>
    <cellStyle name="Total 36" xfId="1852"/>
    <cellStyle name="Total 37" xfId="1853"/>
    <cellStyle name="Total 38" xfId="1854"/>
    <cellStyle name="Total 39" xfId="1855"/>
    <cellStyle name="Total 4" xfId="1856"/>
    <cellStyle name="Total 40" xfId="1857"/>
    <cellStyle name="Total 5" xfId="1858"/>
    <cellStyle name="Total 6" xfId="1859"/>
    <cellStyle name="Total 7" xfId="1860"/>
    <cellStyle name="Total 8" xfId="1861"/>
    <cellStyle name="Total 9" xfId="1862"/>
    <cellStyle name="Vérification" xfId="2429"/>
    <cellStyle name="Warning Text 10" xfId="1863"/>
    <cellStyle name="Warning Text 11" xfId="1864"/>
    <cellStyle name="Warning Text 12" xfId="1865"/>
    <cellStyle name="Warning Text 13" xfId="1866"/>
    <cellStyle name="Warning Text 14" xfId="1867"/>
    <cellStyle name="Warning Text 15" xfId="1868"/>
    <cellStyle name="Warning Text 16" xfId="1869"/>
    <cellStyle name="Warning Text 17" xfId="1870"/>
    <cellStyle name="Warning Text 18" xfId="1871"/>
    <cellStyle name="Warning Text 19" xfId="1872"/>
    <cellStyle name="Warning Text 2" xfId="1873"/>
    <cellStyle name="Warning Text 20" xfId="1874"/>
    <cellStyle name="Warning Text 21" xfId="1875"/>
    <cellStyle name="Warning Text 22" xfId="1876"/>
    <cellStyle name="Warning Text 23" xfId="1877"/>
    <cellStyle name="Warning Text 24" xfId="1878"/>
    <cellStyle name="Warning Text 25" xfId="1879"/>
    <cellStyle name="Warning Text 26" xfId="1880"/>
    <cellStyle name="Warning Text 27" xfId="1881"/>
    <cellStyle name="Warning Text 28" xfId="1882"/>
    <cellStyle name="Warning Text 29" xfId="1883"/>
    <cellStyle name="Warning Text 3" xfId="1884"/>
    <cellStyle name="Warning Text 30" xfId="1885"/>
    <cellStyle name="Warning Text 31" xfId="1886"/>
    <cellStyle name="Warning Text 32" xfId="1887"/>
    <cellStyle name="Warning Text 33" xfId="1888"/>
    <cellStyle name="Warning Text 34" xfId="1889"/>
    <cellStyle name="Warning Text 35" xfId="1890"/>
    <cellStyle name="Warning Text 36" xfId="1891"/>
    <cellStyle name="Warning Text 37" xfId="1892"/>
    <cellStyle name="Warning Text 38" xfId="1893"/>
    <cellStyle name="Warning Text 39" xfId="1894"/>
    <cellStyle name="Warning Text 4" xfId="1895"/>
    <cellStyle name="Warning Text 40" xfId="1896"/>
    <cellStyle name="Warning Text 5" xfId="1897"/>
    <cellStyle name="Warning Text 6" xfId="1898"/>
    <cellStyle name="Warning Text 7" xfId="1899"/>
    <cellStyle name="Warning Text 8" xfId="1900"/>
    <cellStyle name="Warning Text 9" xfId="190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1">
          <cell r="C31" t="str">
            <v>Witness Responsible:   Ann Bulkley</v>
          </cell>
        </row>
        <row r="32">
          <cell r="C32" t="str">
            <v>Witness Responsible:   Brent O'Neill</v>
          </cell>
        </row>
        <row r="33">
          <cell r="C33" t="str">
            <v>Witness Responsible:   Chuck Rea</v>
          </cell>
        </row>
        <row r="34">
          <cell r="C34" t="str">
            <v>Witness Responsible:   Ed Spitznagel</v>
          </cell>
        </row>
        <row r="35">
          <cell r="C35" t="str">
            <v>Witness Responsible:   John Wilde</v>
          </cell>
        </row>
        <row r="36">
          <cell r="C36" t="str">
            <v>Witness Responsible:   Kevin Rogers</v>
          </cell>
        </row>
        <row r="37">
          <cell r="C37" t="str">
            <v>Witness Responsible:   James Pellock</v>
          </cell>
        </row>
        <row r="38">
          <cell r="C38" t="str">
            <v>Witness Responsible:   Robert Mustich</v>
          </cell>
        </row>
        <row r="39">
          <cell r="C39" t="str">
            <v>Witness Responsible:   Melissa Schwarzell</v>
          </cell>
        </row>
        <row r="40">
          <cell r="C40" t="str">
            <v>Witness Responsible:   Pat Baryenbruch</v>
          </cell>
        </row>
        <row r="41">
          <cell r="C41" t="str">
            <v>Witness Responsible:   Nick Rowe</v>
          </cell>
        </row>
        <row r="42">
          <cell r="C42" t="str">
            <v>Witness Responsible:   Scott Rungren</v>
          </cell>
        </row>
      </sheetData>
      <sheetData sheetId="1">
        <row r="23">
          <cell r="F23" t="str">
            <v>W/P - 1-12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44"/>
  <sheetViews>
    <sheetView topLeftCell="A18" zoomScale="80" zoomScaleNormal="80" workbookViewId="0">
      <selection activeCell="A35" sqref="A35"/>
    </sheetView>
  </sheetViews>
  <sheetFormatPr defaultColWidth="12.77734375" defaultRowHeight="13.2"/>
  <cols>
    <col min="1" max="1" width="51.77734375" customWidth="1"/>
    <col min="2" max="2" width="23.5546875" bestFit="1" customWidth="1"/>
  </cols>
  <sheetData>
    <row r="1" spans="1:2">
      <c r="A1" s="27" t="s">
        <v>41</v>
      </c>
    </row>
    <row r="2" spans="1:2">
      <c r="A2" s="27" t="s">
        <v>45</v>
      </c>
    </row>
    <row r="3" spans="1:2">
      <c r="A3" s="27"/>
    </row>
    <row r="5" spans="1:2" ht="14.4">
      <c r="A5" s="9" t="str">
        <f>'[1]Rate Case Constants'!C9</f>
        <v>Kentucky American Water Company</v>
      </c>
      <c r="B5" s="19"/>
    </row>
    <row r="6" spans="1:2" ht="14.4">
      <c r="A6" s="9" t="str">
        <f>'[1]Rate Case Constants'!C10</f>
        <v>KENTUCKY AMERICAN WATER COMPANY</v>
      </c>
      <c r="B6" s="19"/>
    </row>
    <row r="7" spans="1:2" ht="14.4">
      <c r="A7" s="9" t="str">
        <f>'[1]Rate Case Constants'!C11</f>
        <v>Case No. 2018-00358</v>
      </c>
      <c r="B7" s="19"/>
    </row>
    <row r="8" spans="1:2" ht="14.4">
      <c r="A8" s="60">
        <f>'[1]Rate Case Constants'!C12</f>
        <v>43524</v>
      </c>
      <c r="B8" s="19"/>
    </row>
    <row r="9" spans="1:2" ht="14.4">
      <c r="A9" s="63" t="str">
        <f>'[1]Rate Case Constants'!C13</f>
        <v>June 30, 2020</v>
      </c>
      <c r="B9" s="19"/>
    </row>
    <row r="10" spans="1:2" ht="14.4">
      <c r="A10" s="63" t="str">
        <f>'[1]Rate Case Constants'!C14</f>
        <v>For the 12 Months Ending June 30, 2020</v>
      </c>
      <c r="B10" s="19"/>
    </row>
    <row r="11" spans="1:2" ht="13.8">
      <c r="A11" s="9" t="str">
        <f>'[1]Rate Case Constants'!C15</f>
        <v>Base Year for the 12 Months Ended February 28, 2019</v>
      </c>
      <c r="B11" s="9" t="str">
        <f>'[1]Rate Case Constants'!D15</f>
        <v>Base Year at 2/28/19</v>
      </c>
    </row>
    <row r="12" spans="1:2" ht="14.4">
      <c r="A12" s="9" t="str">
        <f>'[1]Rate Case Constants'!C16</f>
        <v>Base Year Adjustment</v>
      </c>
      <c r="B12" s="19"/>
    </row>
    <row r="13" spans="1:2" ht="13.8">
      <c r="A13" s="9" t="str">
        <f>'[1]Rate Case Constants'!C17</f>
        <v>Forecast Year for the 12 Months Ended June 30, 2020</v>
      </c>
      <c r="B13" s="9" t="str">
        <f>'[1]Rate Case Constants'!D17</f>
        <v>Forecast Year at 6/30/2020</v>
      </c>
    </row>
    <row r="14" spans="1:2" ht="14.4">
      <c r="A14" s="9" t="str">
        <f>'[1]Rate Case Constants'!C18</f>
        <v>Attrition Year Adjustment at Present Rates:</v>
      </c>
      <c r="B14" s="19"/>
    </row>
    <row r="15" spans="1:2" ht="14.4">
      <c r="A15" s="64" t="str">
        <f>'[1]Rate Case Constants'!C19</f>
        <v>Attrition Year at Present Rates</v>
      </c>
      <c r="B15" s="19"/>
    </row>
    <row r="16" spans="1:2" ht="14.4">
      <c r="A16" s="64" t="str">
        <f>'[1]Rate Case Constants'!C20</f>
        <v>Adjustments for Proposed Rates:</v>
      </c>
      <c r="B16" s="19"/>
    </row>
    <row r="17" spans="1:2" ht="14.4">
      <c r="A17" s="64" t="str">
        <f>'[1]Rate Case Constants'!C21</f>
        <v>Attrition Year at Proposed Rates</v>
      </c>
      <c r="B17" s="19"/>
    </row>
    <row r="18" spans="1:2" ht="14.4">
      <c r="A18" s="19"/>
      <c r="B18" s="19"/>
    </row>
    <row r="19" spans="1:2" ht="14.4">
      <c r="A19" s="21" t="str">
        <f>'[1]Rate Case Constants'!C24</f>
        <v>Type of Filing: __X__ Original  _____ Updated  _____ Revised</v>
      </c>
      <c r="B19" s="19"/>
    </row>
    <row r="20" spans="1:2" ht="14.4">
      <c r="A20" s="21" t="str">
        <f>'[1]Rate Case Constants'!C25</f>
        <v>Type of Filing: _____ Original  __X__ Updated  _____ Revised</v>
      </c>
      <c r="B20" s="19"/>
    </row>
    <row r="21" spans="1:2" ht="14.4">
      <c r="A21" s="21" t="str">
        <f>'[1]Rate Case Constants'!C26</f>
        <v>Type of Filing: _____ Original  _____ Updated  __X__ Revised</v>
      </c>
      <c r="B21" s="19"/>
    </row>
    <row r="22" spans="1:2" ht="14.4">
      <c r="A22" s="21"/>
      <c r="B22" s="19"/>
    </row>
    <row r="23" spans="1:2" ht="14.4">
      <c r="A23" s="22"/>
      <c r="B23" s="20"/>
    </row>
    <row r="24" spans="1:2">
      <c r="B24" s="20"/>
    </row>
    <row r="25" spans="1:2">
      <c r="A25" s="20"/>
      <c r="B25" s="20"/>
    </row>
    <row r="26" spans="1:2" ht="14.4">
      <c r="A26" s="23" t="s">
        <v>47</v>
      </c>
      <c r="B26" s="20"/>
    </row>
    <row r="27" spans="1:2" ht="14.4">
      <c r="A27" s="22" t="str">
        <f>CONCATENATE(A12, " ", A26)</f>
        <v>Base Year Adjustment Other Rate Base</v>
      </c>
      <c r="B27" s="20"/>
    </row>
    <row r="28" spans="1:2">
      <c r="A28" s="20"/>
      <c r="B28" s="20"/>
    </row>
    <row r="29" spans="1:2" ht="14.4">
      <c r="A29" s="23" t="str">
        <f>'[1]Link Out WP'!$F$23</f>
        <v>W/P - 1-12</v>
      </c>
      <c r="B29" s="20"/>
    </row>
    <row r="30" spans="1:2">
      <c r="A30" s="20"/>
      <c r="B30" s="20"/>
    </row>
    <row r="31" spans="1:2" ht="14.4">
      <c r="A31" s="22" t="s">
        <v>48</v>
      </c>
      <c r="B31" s="20"/>
    </row>
    <row r="32" spans="1:2" ht="14.4">
      <c r="A32" s="22" t="str">
        <f>'[1]Rate Case Constants'!C31</f>
        <v>Witness Responsible:   Ann Bulkley</v>
      </c>
    </row>
    <row r="33" spans="1:1" ht="14.4">
      <c r="A33" s="22" t="str">
        <f>'[1]Rate Case Constants'!C32</f>
        <v>Witness Responsible:   Brent O'Neill</v>
      </c>
    </row>
    <row r="34" spans="1:1" ht="14.4">
      <c r="A34" s="22" t="str">
        <f>'[1]Rate Case Constants'!C33</f>
        <v>Witness Responsible:   Chuck Rea</v>
      </c>
    </row>
    <row r="35" spans="1:1" ht="14.4">
      <c r="A35" s="22" t="str">
        <f>'[1]Rate Case Constants'!C34</f>
        <v>Witness Responsible:   Ed Spitznagel</v>
      </c>
    </row>
    <row r="36" spans="1:1" ht="14.4">
      <c r="A36" s="22" t="str">
        <f>'[1]Rate Case Constants'!C35</f>
        <v>Witness Responsible:   John Wilde</v>
      </c>
    </row>
    <row r="37" spans="1:1" ht="14.4">
      <c r="A37" s="22" t="str">
        <f>'[1]Rate Case Constants'!C36</f>
        <v>Witness Responsible:   Kevin Rogers</v>
      </c>
    </row>
    <row r="38" spans="1:1" ht="14.4">
      <c r="A38" s="22" t="str">
        <f>'[1]Rate Case Constants'!C37</f>
        <v>Witness Responsible:   James Pellock</v>
      </c>
    </row>
    <row r="39" spans="1:1" ht="14.4">
      <c r="A39" s="22" t="str">
        <f>'[1]Rate Case Constants'!C38</f>
        <v>Witness Responsible:   Robert Mustich</v>
      </c>
    </row>
    <row r="40" spans="1:1" ht="14.4">
      <c r="A40" s="22" t="str">
        <f>'[1]Rate Case Constants'!C39</f>
        <v>Witness Responsible:   Melissa Schwarzell</v>
      </c>
    </row>
    <row r="41" spans="1:1" ht="14.4">
      <c r="A41" s="22" t="str">
        <f>'[1]Rate Case Constants'!C40</f>
        <v>Witness Responsible:   Pat Baryenbruch</v>
      </c>
    </row>
    <row r="42" spans="1:1" ht="14.4">
      <c r="A42" s="22" t="str">
        <f>'[1]Rate Case Constants'!C41</f>
        <v>Witness Responsible:   Nick Rowe</v>
      </c>
    </row>
    <row r="43" spans="1:1" ht="14.4">
      <c r="A43" s="22" t="str">
        <f>'[1]Rate Case Constants'!C42</f>
        <v>Witness Responsible:   Scott Rungren</v>
      </c>
    </row>
    <row r="44" spans="1:1" ht="14.4">
      <c r="A44" s="22">
        <f>'[1]Rate Case Constants'!C43</f>
        <v>0</v>
      </c>
    </row>
  </sheetData>
  <phoneticPr fontId="5" type="noConversion"/>
  <pageMargins left="0.75" right="0.75" top="0.75" bottom="0.75" header="0.25" footer="0.25"/>
  <pageSetup scale="70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E10"/>
  <sheetViews>
    <sheetView zoomScaleNormal="100" workbookViewId="0">
      <selection activeCell="A35" sqref="A35"/>
    </sheetView>
  </sheetViews>
  <sheetFormatPr defaultColWidth="12.77734375" defaultRowHeight="13.2"/>
  <cols>
    <col min="1" max="1" width="33.21875" style="1" customWidth="1"/>
    <col min="2" max="2" width="12.77734375" style="1"/>
    <col min="3" max="3" width="15.21875" style="1" customWidth="1"/>
    <col min="4" max="4" width="17.77734375" style="1" customWidth="1"/>
    <col min="5" max="5" width="16.77734375" style="1" customWidth="1"/>
    <col min="6" max="6" width="17.77734375" style="1" bestFit="1" customWidth="1"/>
    <col min="7" max="16384" width="12.77734375" style="1"/>
  </cols>
  <sheetData>
    <row r="1" spans="1:5">
      <c r="A1" s="2" t="s">
        <v>13</v>
      </c>
    </row>
    <row r="2" spans="1:5">
      <c r="A2" s="2" t="s">
        <v>14</v>
      </c>
    </row>
    <row r="3" spans="1:5">
      <c r="C3" s="61" t="s">
        <v>5</v>
      </c>
      <c r="D3" s="61" t="s">
        <v>49</v>
      </c>
      <c r="E3" s="61" t="s">
        <v>51</v>
      </c>
    </row>
    <row r="4" spans="1:5">
      <c r="C4" s="61" t="s">
        <v>3</v>
      </c>
      <c r="D4" s="61" t="s">
        <v>50</v>
      </c>
      <c r="E4" s="61" t="s">
        <v>50</v>
      </c>
    </row>
    <row r="5" spans="1:5">
      <c r="A5" s="1" t="s">
        <v>1</v>
      </c>
      <c r="C5" s="62">
        <f>Summary!D19</f>
        <v>-14660.240416666666</v>
      </c>
      <c r="D5" s="62">
        <f>Summary!F19</f>
        <v>-14660.240416666666</v>
      </c>
      <c r="E5" s="62">
        <f>Summary!H19</f>
        <v>-14660.240416666666</v>
      </c>
    </row>
    <row r="8" spans="1:5">
      <c r="A8" s="2" t="s">
        <v>57</v>
      </c>
    </row>
    <row r="9" spans="1:5">
      <c r="A9" s="1" t="s">
        <v>54</v>
      </c>
      <c r="B9" s="1">
        <v>0</v>
      </c>
    </row>
    <row r="10" spans="1:5">
      <c r="A10" s="1" t="s">
        <v>55</v>
      </c>
      <c r="B10" s="1">
        <v>0</v>
      </c>
    </row>
  </sheetData>
  <phoneticPr fontId="5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A35" sqref="A35"/>
    </sheetView>
  </sheetViews>
  <sheetFormatPr defaultColWidth="9.21875" defaultRowHeight="14.4"/>
  <cols>
    <col min="1" max="1" width="9.21875" style="19"/>
    <col min="2" max="2" width="1.77734375" style="19" customWidth="1"/>
    <col min="3" max="3" width="48.21875" style="19" customWidth="1"/>
    <col min="4" max="4" width="1.77734375" style="19" customWidth="1"/>
    <col min="5" max="5" width="13.21875" style="19" bestFit="1" customWidth="1"/>
    <col min="6" max="6" width="1.77734375" style="19" customWidth="1"/>
    <col min="7" max="7" width="12" style="19" bestFit="1" customWidth="1"/>
    <col min="8" max="8" width="1.77734375" style="19" customWidth="1"/>
    <col min="9" max="9" width="12.21875" style="19" customWidth="1"/>
    <col min="10" max="10" width="1.77734375" style="19" customWidth="1"/>
    <col min="11" max="11" width="13.21875" style="19" bestFit="1" customWidth="1"/>
    <col min="12" max="12" width="1.77734375" style="19" customWidth="1"/>
    <col min="13" max="13" width="34.21875" style="19" customWidth="1"/>
    <col min="14" max="16384" width="9.21875" style="19"/>
  </cols>
  <sheetData>
    <row r="1" spans="1:13">
      <c r="A1" s="43" t="s">
        <v>33</v>
      </c>
      <c r="B1" s="40"/>
      <c r="C1" s="40"/>
      <c r="D1" s="40"/>
      <c r="E1" s="40"/>
      <c r="F1" s="40"/>
      <c r="G1" s="40"/>
      <c r="H1" s="40"/>
      <c r="I1" s="40"/>
      <c r="J1" s="40"/>
      <c r="L1" s="40"/>
      <c r="M1" s="24" t="str">
        <f>Linkin!$A$29</f>
        <v>W/P - 1-12</v>
      </c>
    </row>
    <row r="2" spans="1:13">
      <c r="A2" s="43" t="s">
        <v>34</v>
      </c>
      <c r="M2" s="59" t="str">
        <f ca="1">RIGHT(CELL("filename",$A$1),LEN(CELL("filename",$A$1))-SEARCH("\Exhibits",CELL("filename",$A$1),1))</f>
        <v>Exhibits\Rate Base\[KAWC 2018 Rate Case - Other Rate Base.xlsx]Exhibit</v>
      </c>
    </row>
    <row r="3" spans="1:13">
      <c r="A3" s="65" t="str">
        <f>Linkin!A6</f>
        <v>KENTUCKY AMERICAN WATER COMPANY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3">
      <c r="A4" s="65" t="str">
        <f>Linkin!A7</f>
        <v>Case No. 2018-00358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3">
      <c r="A5" s="65" t="s">
        <v>30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>
      <c r="A6" s="65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8" spans="1:13">
      <c r="A8" s="39" t="str">
        <f>Linkin!A40</f>
        <v>Witness Responsible:   Melissa Schwarzell</v>
      </c>
      <c r="B8" s="39"/>
      <c r="D8" s="39"/>
      <c r="E8" s="39"/>
      <c r="F8" s="39"/>
      <c r="G8" s="39"/>
      <c r="H8" s="39"/>
      <c r="I8" s="39"/>
      <c r="J8" s="39"/>
      <c r="L8" s="39"/>
    </row>
    <row r="9" spans="1:13">
      <c r="A9" s="39" t="str">
        <f>Linkin!A19</f>
        <v>Type of Filing: __X__ Original  _____ Updated  _____ Revised</v>
      </c>
      <c r="B9" s="39"/>
      <c r="D9" s="39"/>
      <c r="E9" s="39"/>
      <c r="F9" s="39"/>
      <c r="G9" s="39"/>
      <c r="H9" s="39"/>
      <c r="I9" s="39"/>
      <c r="J9" s="39"/>
      <c r="L9" s="39"/>
    </row>
    <row r="11" spans="1:13" ht="28.8">
      <c r="A11" s="38" t="s">
        <v>23</v>
      </c>
      <c r="B11" s="37"/>
      <c r="C11" s="38" t="s">
        <v>24</v>
      </c>
      <c r="D11" s="37"/>
      <c r="E11" s="38" t="str">
        <f>Linkin!B11</f>
        <v>Base Year at 2/28/19</v>
      </c>
      <c r="F11" s="37"/>
      <c r="G11" s="36" t="s">
        <v>25</v>
      </c>
      <c r="H11" s="35"/>
      <c r="I11" s="38" t="s">
        <v>26</v>
      </c>
      <c r="J11" s="37"/>
      <c r="K11" s="38" t="str">
        <f>Linkin!B13</f>
        <v>Forecast Year at 6/30/2020</v>
      </c>
      <c r="L11" s="37"/>
      <c r="M11" s="36" t="s">
        <v>26</v>
      </c>
    </row>
    <row r="13" spans="1:13">
      <c r="A13" s="34">
        <v>1</v>
      </c>
      <c r="C13" s="22" t="str">
        <f>Linkin!A11</f>
        <v>Base Year for the 12 Months Ended February 28, 2019</v>
      </c>
      <c r="E13" s="46">
        <f>Linkout!C5</f>
        <v>-14660.240416666666</v>
      </c>
      <c r="K13" s="33">
        <f>E13</f>
        <v>-14660.240416666666</v>
      </c>
      <c r="M13" s="19" t="str">
        <f>M1</f>
        <v>W/P - 1-12</v>
      </c>
    </row>
    <row r="14" spans="1:13">
      <c r="A14" s="34">
        <v>2</v>
      </c>
    </row>
    <row r="15" spans="1:13">
      <c r="A15" s="34">
        <v>3</v>
      </c>
    </row>
    <row r="16" spans="1:13">
      <c r="A16" s="34">
        <v>4</v>
      </c>
      <c r="C16" s="22" t="s">
        <v>27</v>
      </c>
    </row>
    <row r="17" spans="1:13">
      <c r="A17" s="34">
        <v>5</v>
      </c>
      <c r="C17" s="19" t="s">
        <v>31</v>
      </c>
      <c r="G17" s="32">
        <f>Summary!H11-Summary!D11</f>
        <v>0</v>
      </c>
    </row>
    <row r="18" spans="1:13">
      <c r="A18" s="34">
        <v>6</v>
      </c>
      <c r="C18" s="19" t="s">
        <v>32</v>
      </c>
      <c r="G18" s="32">
        <f>+Summary!H13-Summary!D13</f>
        <v>0</v>
      </c>
    </row>
    <row r="19" spans="1:13">
      <c r="A19" s="34">
        <v>7</v>
      </c>
      <c r="C19" s="22" t="s">
        <v>28</v>
      </c>
      <c r="G19" s="44">
        <f>SUM(G17:G18)</f>
        <v>0</v>
      </c>
      <c r="H19" s="31"/>
      <c r="I19" s="31"/>
      <c r="J19" s="31"/>
      <c r="K19" s="45">
        <f>G19</f>
        <v>0</v>
      </c>
      <c r="M19" s="19" t="str">
        <f>M1</f>
        <v>W/P - 1-12</v>
      </c>
    </row>
    <row r="20" spans="1:13">
      <c r="A20" s="34">
        <v>8</v>
      </c>
    </row>
    <row r="21" spans="1:13">
      <c r="A21" s="34">
        <v>9</v>
      </c>
      <c r="K21" s="30"/>
    </row>
    <row r="22" spans="1:13" ht="15" thickBot="1">
      <c r="A22" s="34">
        <v>10</v>
      </c>
      <c r="C22" s="22" t="s">
        <v>29</v>
      </c>
      <c r="K22" s="29">
        <f>K13+K19</f>
        <v>-14660.240416666666</v>
      </c>
      <c r="M22" s="19" t="str">
        <f>M1</f>
        <v>W/P - 1-12</v>
      </c>
    </row>
    <row r="23" spans="1:13" ht="15" thickTop="1">
      <c r="A23" s="34">
        <v>11</v>
      </c>
    </row>
    <row r="24" spans="1:13">
      <c r="A24" s="34">
        <v>12</v>
      </c>
    </row>
    <row r="25" spans="1:13">
      <c r="A25" s="34">
        <v>13</v>
      </c>
      <c r="C25" s="19" t="s">
        <v>53</v>
      </c>
      <c r="M25" s="28"/>
    </row>
    <row r="26" spans="1:13">
      <c r="A26" s="34">
        <v>14</v>
      </c>
    </row>
    <row r="27" spans="1:13">
      <c r="A27" s="34">
        <v>15</v>
      </c>
    </row>
    <row r="28" spans="1:13">
      <c r="A28" s="34">
        <v>16</v>
      </c>
    </row>
    <row r="29" spans="1:13">
      <c r="A29" s="34">
        <v>17</v>
      </c>
    </row>
    <row r="30" spans="1:13">
      <c r="A30" s="34">
        <v>18</v>
      </c>
    </row>
    <row r="31" spans="1:13">
      <c r="A31" s="34">
        <v>19</v>
      </c>
    </row>
    <row r="32" spans="1:13">
      <c r="A32" s="34">
        <v>20</v>
      </c>
    </row>
  </sheetData>
  <mergeCells count="4">
    <mergeCell ref="A3:K3"/>
    <mergeCell ref="A4:K4"/>
    <mergeCell ref="A5:K5"/>
    <mergeCell ref="A6:K6"/>
  </mergeCells>
  <pageMargins left="0.75" right="0.75" top="0.75" bottom="0.75" header="0.25" footer="0.25"/>
  <pageSetup scale="8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42"/>
  <sheetViews>
    <sheetView zoomScaleNormal="100" workbookViewId="0">
      <selection activeCell="A35" sqref="A35"/>
    </sheetView>
  </sheetViews>
  <sheetFormatPr defaultColWidth="12.77734375" defaultRowHeight="12.75" customHeight="1"/>
  <cols>
    <col min="1" max="1" width="2.77734375" style="9" customWidth="1"/>
    <col min="2" max="2" width="36.44140625" style="9" customWidth="1"/>
    <col min="3" max="3" width="1.77734375" style="9" customWidth="1"/>
    <col min="4" max="4" width="14.77734375" style="9" customWidth="1"/>
    <col min="5" max="5" width="1.77734375" style="9" customWidth="1"/>
    <col min="6" max="6" width="14.77734375" style="9" customWidth="1"/>
    <col min="7" max="7" width="1.77734375" style="9" customWidth="1"/>
    <col min="8" max="8" width="14.77734375" style="9" customWidth="1"/>
    <col min="9" max="9" width="12.77734375" style="9" customWidth="1"/>
    <col min="10" max="10" width="17.44140625" style="9" customWidth="1"/>
    <col min="11" max="16384" width="12.77734375" style="9"/>
  </cols>
  <sheetData>
    <row r="1" spans="2:10" ht="12.75" customHeight="1">
      <c r="B1" s="43" t="s">
        <v>33</v>
      </c>
      <c r="J1" s="24" t="str">
        <f>Linkin!$A$29</f>
        <v>W/P - 1-12</v>
      </c>
    </row>
    <row r="2" spans="2:10" ht="12.75" customHeight="1">
      <c r="B2" s="43" t="s">
        <v>34</v>
      </c>
      <c r="H2" s="59"/>
      <c r="J2" s="59" t="str">
        <f ca="1">RIGHT(CELL("filename",$A$1),LEN(CELL("filename",$A$1))-SEARCH("\Exhibits",CELL("filename",$A$1),1))</f>
        <v>Exhibits\Rate Base\[KAWC 2018 Rate Case - Other Rate Base.xlsx]Summary</v>
      </c>
    </row>
    <row r="3" spans="2:10" ht="12.75" customHeight="1">
      <c r="B3" s="43"/>
      <c r="H3" s="25"/>
    </row>
    <row r="4" spans="2:10" ht="12.75" customHeight="1">
      <c r="B4" s="12" t="str">
        <f>Linkin!A5</f>
        <v>Kentucky American Water Company</v>
      </c>
      <c r="J4" s="11"/>
    </row>
    <row r="5" spans="2:10" ht="12.75" customHeight="1">
      <c r="B5" s="12" t="s">
        <v>15</v>
      </c>
      <c r="J5" s="11"/>
    </row>
    <row r="6" spans="2:10" ht="12.75" customHeight="1">
      <c r="B6" s="12" t="str">
        <f>Linkin!A7</f>
        <v>Case No. 2018-00358</v>
      </c>
      <c r="J6" s="11"/>
    </row>
    <row r="7" spans="2:10" ht="12.75" customHeight="1">
      <c r="D7" s="50" t="s">
        <v>5</v>
      </c>
      <c r="E7" s="50"/>
      <c r="F7" s="66" t="s">
        <v>6</v>
      </c>
      <c r="G7" s="66"/>
      <c r="H7" s="66"/>
      <c r="J7" s="26"/>
    </row>
    <row r="8" spans="2:10" ht="12.75" customHeight="1">
      <c r="D8" s="50" t="s">
        <v>3</v>
      </c>
      <c r="E8" s="50"/>
      <c r="F8" s="50" t="s">
        <v>7</v>
      </c>
      <c r="G8" s="50"/>
      <c r="H8" s="50" t="s">
        <v>8</v>
      </c>
      <c r="J8" s="26"/>
    </row>
    <row r="9" spans="2:10" ht="12.75" customHeight="1">
      <c r="D9" s="50" t="s">
        <v>4</v>
      </c>
      <c r="E9" s="50"/>
      <c r="F9" s="50" t="s">
        <v>4</v>
      </c>
      <c r="G9" s="50"/>
      <c r="H9" s="50" t="s">
        <v>9</v>
      </c>
      <c r="J9" s="26"/>
    </row>
    <row r="10" spans="2:10" ht="12.75" customHeight="1">
      <c r="J10" s="11"/>
    </row>
    <row r="11" spans="2:10" ht="12.75" customHeight="1">
      <c r="B11" s="9" t="s">
        <v>2</v>
      </c>
      <c r="D11" s="41">
        <f>'Other Rate Base'!D37</f>
        <v>0</v>
      </c>
      <c r="E11" s="41"/>
      <c r="F11" s="41">
        <f>'Other Rate Base'!D35</f>
        <v>0</v>
      </c>
      <c r="G11" s="41"/>
      <c r="H11" s="41">
        <f>'Other Rate Base'!D37</f>
        <v>0</v>
      </c>
      <c r="J11" s="14"/>
    </row>
    <row r="12" spans="2:10" ht="12.75" customHeight="1">
      <c r="D12" s="42"/>
      <c r="E12" s="42"/>
      <c r="F12" s="42"/>
      <c r="G12" s="42"/>
      <c r="H12" s="42"/>
      <c r="J12" s="11"/>
    </row>
    <row r="13" spans="2:10" ht="12.75" customHeight="1">
      <c r="B13" s="58" t="s">
        <v>39</v>
      </c>
      <c r="D13" s="42">
        <f>'Other Rate Base'!F37</f>
        <v>-14660.240416666666</v>
      </c>
      <c r="E13" s="42"/>
      <c r="F13" s="42">
        <f>'Other Rate Base'!F37</f>
        <v>-14660.240416666666</v>
      </c>
      <c r="G13" s="42"/>
      <c r="H13" s="42">
        <f>'Other Rate Base'!F37</f>
        <v>-14660.240416666666</v>
      </c>
      <c r="J13" s="14"/>
    </row>
    <row r="14" spans="2:10" ht="12.75" customHeight="1">
      <c r="D14" s="42"/>
      <c r="E14" s="42"/>
      <c r="F14" s="42"/>
      <c r="G14" s="42"/>
      <c r="H14" s="42"/>
      <c r="J14" s="11"/>
    </row>
    <row r="15" spans="2:10" ht="12.75" customHeight="1">
      <c r="D15" s="42"/>
      <c r="E15" s="42"/>
      <c r="F15" s="42"/>
      <c r="G15" s="42"/>
      <c r="H15" s="42"/>
      <c r="J15" s="14"/>
    </row>
    <row r="16" spans="2:10" ht="12.75" customHeight="1">
      <c r="D16" s="42"/>
      <c r="E16" s="42"/>
      <c r="F16" s="42"/>
      <c r="G16" s="42"/>
      <c r="H16" s="42"/>
      <c r="J16" s="11"/>
    </row>
    <row r="17" spans="2:10" ht="12.75" customHeight="1">
      <c r="D17" s="42"/>
      <c r="E17" s="42"/>
      <c r="F17" s="42"/>
      <c r="G17" s="42"/>
      <c r="H17" s="42"/>
      <c r="J17" s="14"/>
    </row>
    <row r="18" spans="2:10" ht="12.75" customHeight="1">
      <c r="D18" s="42"/>
      <c r="E18" s="42"/>
      <c r="F18" s="42"/>
      <c r="G18" s="42"/>
      <c r="H18" s="42"/>
      <c r="J18" s="11"/>
    </row>
    <row r="19" spans="2:10" ht="12.75" customHeight="1">
      <c r="B19" s="9" t="s">
        <v>12</v>
      </c>
      <c r="D19" s="41">
        <f>SUM(D11:D17)</f>
        <v>-14660.240416666666</v>
      </c>
      <c r="E19" s="41"/>
      <c r="F19" s="41">
        <f>SUM(F11:F17)</f>
        <v>-14660.240416666666</v>
      </c>
      <c r="G19" s="41"/>
      <c r="H19" s="41">
        <f>SUM(H11:H17)</f>
        <v>-14660.240416666666</v>
      </c>
      <c r="J19" s="14"/>
    </row>
    <row r="20" spans="2:10" ht="12.75" customHeight="1">
      <c r="J20" s="11"/>
    </row>
    <row r="21" spans="2:10" ht="12.75" customHeight="1">
      <c r="B21" s="12" t="s">
        <v>56</v>
      </c>
    </row>
    <row r="22" spans="2:10" ht="12.75" customHeight="1">
      <c r="B22" s="1" t="s">
        <v>54</v>
      </c>
      <c r="D22" s="10">
        <v>0</v>
      </c>
      <c r="F22" s="10">
        <v>0</v>
      </c>
      <c r="H22" s="10">
        <v>0</v>
      </c>
    </row>
    <row r="23" spans="2:10" ht="12.75" customHeight="1">
      <c r="B23" s="1" t="s">
        <v>55</v>
      </c>
      <c r="D23" s="10">
        <v>0</v>
      </c>
      <c r="F23" s="10">
        <v>0</v>
      </c>
      <c r="H23" s="10">
        <v>0</v>
      </c>
    </row>
    <row r="25" spans="2:10" ht="12.75" customHeight="1">
      <c r="B25" s="9" t="s">
        <v>52</v>
      </c>
    </row>
    <row r="26" spans="2:10" ht="12.75" customHeight="1">
      <c r="B26" s="12"/>
    </row>
    <row r="27" spans="2:10" ht="12.75" customHeight="1">
      <c r="B27" s="12"/>
    </row>
    <row r="28" spans="2:10" ht="12.75" customHeight="1">
      <c r="B28" s="12"/>
    </row>
    <row r="29" spans="2:10" ht="12.75" customHeight="1">
      <c r="D29" s="13"/>
      <c r="E29" s="13"/>
    </row>
    <row r="30" spans="2:10" ht="12.75" customHeight="1">
      <c r="D30" s="13"/>
      <c r="E30" s="13"/>
    </row>
    <row r="31" spans="2:10" ht="12.75" customHeight="1">
      <c r="D31" s="13"/>
      <c r="E31" s="13"/>
    </row>
    <row r="32" spans="2:10" ht="12.75" customHeight="1">
      <c r="D32" s="13"/>
      <c r="E32" s="13"/>
    </row>
    <row r="33" spans="4:5" ht="12.75" customHeight="1">
      <c r="D33" s="13"/>
      <c r="E33" s="13"/>
    </row>
    <row r="34" spans="4:5" ht="12.75" customHeight="1">
      <c r="D34" s="14"/>
      <c r="E34" s="14"/>
    </row>
    <row r="35" spans="4:5" ht="12.75" customHeight="1">
      <c r="D35" s="11"/>
      <c r="E35" s="11"/>
    </row>
    <row r="36" spans="4:5" ht="12.75" customHeight="1">
      <c r="D36" s="14"/>
      <c r="E36" s="14"/>
    </row>
    <row r="37" spans="4:5" ht="12.75" customHeight="1">
      <c r="D37" s="11"/>
      <c r="E37" s="11"/>
    </row>
    <row r="38" spans="4:5" ht="12.75" customHeight="1">
      <c r="D38" s="14"/>
      <c r="E38" s="14"/>
    </row>
    <row r="39" spans="4:5" ht="12.75" customHeight="1">
      <c r="D39" s="11"/>
      <c r="E39" s="11"/>
    </row>
    <row r="40" spans="4:5" ht="12.75" customHeight="1">
      <c r="D40" s="14"/>
      <c r="E40" s="14"/>
    </row>
    <row r="41" spans="4:5" ht="12.75" customHeight="1">
      <c r="D41" s="11"/>
      <c r="E41" s="11"/>
    </row>
    <row r="42" spans="4:5" ht="12.75" customHeight="1">
      <c r="D42" s="14"/>
      <c r="E42" s="14"/>
    </row>
  </sheetData>
  <mergeCells count="1">
    <mergeCell ref="F7:H7"/>
  </mergeCells>
  <phoneticPr fontId="5" type="noConversion"/>
  <printOptions horizontalCentered="1"/>
  <pageMargins left="0.75" right="0.75" top="0.75" bottom="0.75" header="0.25" footer="0.25"/>
  <pageSetup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J47"/>
  <sheetViews>
    <sheetView zoomScaleNormal="100" zoomScaleSheetLayoutView="80" workbookViewId="0">
      <selection activeCell="A35" sqref="A35"/>
    </sheetView>
  </sheetViews>
  <sheetFormatPr defaultColWidth="12.77734375" defaultRowHeight="13.8"/>
  <cols>
    <col min="1" max="1" width="2.77734375" style="10" customWidth="1"/>
    <col min="2" max="2" width="15.77734375" style="10" customWidth="1"/>
    <col min="3" max="3" width="1.77734375" style="10" customWidth="1"/>
    <col min="4" max="4" width="15.77734375" style="10" customWidth="1"/>
    <col min="5" max="5" width="1.77734375" style="10" customWidth="1"/>
    <col min="6" max="6" width="15.77734375" style="10" customWidth="1"/>
    <col min="7" max="7" width="1.77734375" style="10" customWidth="1"/>
    <col min="8" max="8" width="15.77734375" style="10" customWidth="1"/>
    <col min="9" max="16384" width="12.77734375" style="10"/>
  </cols>
  <sheetData>
    <row r="1" spans="2:10" ht="14.4">
      <c r="B1" s="43" t="s">
        <v>33</v>
      </c>
      <c r="C1" s="11"/>
      <c r="H1" s="9"/>
      <c r="J1" s="24" t="str">
        <f>Linkin!$A$29</f>
        <v>W/P - 1-12</v>
      </c>
    </row>
    <row r="2" spans="2:10" ht="14.4">
      <c r="B2" s="43" t="s">
        <v>34</v>
      </c>
      <c r="C2" s="11"/>
      <c r="H2" s="9"/>
      <c r="J2" s="59" t="str">
        <f ca="1">RIGHT(CELL("filename",$A$1),LEN(CELL("filename",$A$1))-SEARCH("\Exhibits",CELL("filename",$A$1),1))</f>
        <v>Exhibits\Rate Base\[KAWC 2018 Rate Case - Other Rate Base.xlsx]Other Rate Base</v>
      </c>
    </row>
    <row r="3" spans="2:10">
      <c r="B3" s="11"/>
      <c r="C3" s="11"/>
      <c r="H3" s="9"/>
    </row>
    <row r="4" spans="2:10">
      <c r="B4" s="12" t="s">
        <v>0</v>
      </c>
      <c r="C4" s="12"/>
    </row>
    <row r="5" spans="2:10">
      <c r="B5" s="12" t="s">
        <v>1</v>
      </c>
      <c r="C5" s="12"/>
    </row>
    <row r="6" spans="2:10">
      <c r="B6" s="12" t="s">
        <v>2</v>
      </c>
      <c r="C6" s="12"/>
    </row>
    <row r="7" spans="2:10">
      <c r="B7" s="16" t="str">
        <f>Linkin!$A$9</f>
        <v>June 30, 2020</v>
      </c>
      <c r="C7" s="16"/>
      <c r="J7" s="17"/>
    </row>
    <row r="8" spans="2:10">
      <c r="B8" s="16"/>
      <c r="C8" s="16"/>
      <c r="J8" s="17"/>
    </row>
    <row r="9" spans="2:10">
      <c r="B9" s="54" t="s">
        <v>22</v>
      </c>
      <c r="D9" s="55" t="str">
        <f>'24 Month Balances'!C9</f>
        <v>23420000</v>
      </c>
      <c r="F9" s="55" t="str">
        <f>'24 Month Balances'!C10</f>
        <v>24133200</v>
      </c>
      <c r="H9" s="55"/>
      <c r="J9" s="17"/>
    </row>
    <row r="10" spans="2:10" ht="27.6">
      <c r="D10" s="56" t="str">
        <f>'24 Month Balances'!B9</f>
        <v>A/P - Contract Retentions</v>
      </c>
      <c r="F10" s="56" t="str">
        <f>'24 Month Balances'!B10</f>
        <v>Unclaimed A/P Checks</v>
      </c>
      <c r="H10" s="56" t="s">
        <v>16</v>
      </c>
      <c r="I10" s="56" t="s">
        <v>11</v>
      </c>
    </row>
    <row r="11" spans="2:10" ht="16.2" customHeight="1">
      <c r="B11" s="17" t="s">
        <v>10</v>
      </c>
      <c r="C11" s="17"/>
      <c r="D11" s="17" t="s">
        <v>4</v>
      </c>
      <c r="F11" s="17" t="s">
        <v>4</v>
      </c>
      <c r="H11" s="17" t="s">
        <v>4</v>
      </c>
      <c r="I11" s="17" t="s">
        <v>4</v>
      </c>
    </row>
    <row r="12" spans="2:10">
      <c r="B12" s="15">
        <f>'24 Month Balances'!D8</f>
        <v>42643</v>
      </c>
      <c r="C12" s="15"/>
      <c r="D12" s="57">
        <f>'24 Month Balances'!D9</f>
        <v>0</v>
      </c>
      <c r="E12" s="57"/>
      <c r="F12" s="57">
        <f>'24 Month Balances'!D10</f>
        <v>-5117.34</v>
      </c>
      <c r="H12" s="10">
        <v>0</v>
      </c>
    </row>
    <row r="13" spans="2:10">
      <c r="B13" s="15">
        <f>'24 Month Balances'!E8</f>
        <v>42674</v>
      </c>
      <c r="C13" s="15"/>
      <c r="D13" s="10">
        <f>'24 Month Balances'!E9</f>
        <v>0</v>
      </c>
      <c r="F13" s="10">
        <f>'24 Month Balances'!E10</f>
        <v>-2794.84</v>
      </c>
      <c r="H13" s="10">
        <v>0</v>
      </c>
    </row>
    <row r="14" spans="2:10">
      <c r="B14" s="15">
        <f>'24 Month Balances'!F8</f>
        <v>42704</v>
      </c>
      <c r="C14" s="15"/>
      <c r="D14" s="10">
        <f>'24 Month Balances'!F9</f>
        <v>0</v>
      </c>
      <c r="F14" s="10">
        <f>'24 Month Balances'!F10</f>
        <v>-2794.84</v>
      </c>
      <c r="H14" s="10">
        <v>0</v>
      </c>
    </row>
    <row r="15" spans="2:10">
      <c r="B15" s="15">
        <f>'24 Month Balances'!G8</f>
        <v>42735</v>
      </c>
      <c r="C15" s="15"/>
      <c r="D15" s="10">
        <f>'24 Month Balances'!G9</f>
        <v>0</v>
      </c>
      <c r="F15" s="10">
        <f>'24 Month Balances'!G10</f>
        <v>-2794.84</v>
      </c>
      <c r="H15" s="10">
        <v>0</v>
      </c>
    </row>
    <row r="16" spans="2:10">
      <c r="B16" s="15">
        <f>'24 Month Balances'!H8</f>
        <v>42766</v>
      </c>
      <c r="C16" s="15"/>
      <c r="D16" s="10">
        <f>'24 Month Balances'!H9</f>
        <v>0</v>
      </c>
      <c r="F16" s="10">
        <f>'24 Month Balances'!H10</f>
        <v>-2794.84</v>
      </c>
      <c r="H16" s="10">
        <v>0</v>
      </c>
    </row>
    <row r="17" spans="2:8">
      <c r="B17" s="15">
        <f>'24 Month Balances'!I8</f>
        <v>42794</v>
      </c>
      <c r="C17" s="15"/>
      <c r="D17" s="10">
        <f>'24 Month Balances'!I9</f>
        <v>0</v>
      </c>
      <c r="F17" s="10">
        <f>'24 Month Balances'!I10</f>
        <v>-2794.84</v>
      </c>
      <c r="H17" s="10">
        <v>0</v>
      </c>
    </row>
    <row r="18" spans="2:8">
      <c r="B18" s="15">
        <f>'24 Month Balances'!J8</f>
        <v>42825</v>
      </c>
      <c r="C18" s="15"/>
      <c r="D18" s="10">
        <f>'24 Month Balances'!J9</f>
        <v>0</v>
      </c>
      <c r="F18" s="10">
        <f>'24 Month Balances'!J10</f>
        <v>-4153.3500000000004</v>
      </c>
      <c r="H18" s="10">
        <v>0</v>
      </c>
    </row>
    <row r="19" spans="2:8">
      <c r="B19" s="15">
        <f>'24 Month Balances'!K8</f>
        <v>42855</v>
      </c>
      <c r="C19" s="15"/>
      <c r="D19" s="10">
        <f>'24 Month Balances'!K9</f>
        <v>0</v>
      </c>
      <c r="F19" s="10">
        <f>'24 Month Balances'!K10</f>
        <v>-4153.3500000000004</v>
      </c>
      <c r="H19" s="10">
        <v>0</v>
      </c>
    </row>
    <row r="20" spans="2:8">
      <c r="B20" s="15">
        <f>'24 Month Balances'!L8</f>
        <v>42886</v>
      </c>
      <c r="C20" s="15"/>
      <c r="D20" s="10">
        <f>'24 Month Balances'!L9</f>
        <v>0</v>
      </c>
      <c r="F20" s="10">
        <f>'24 Month Balances'!L10</f>
        <v>-4153.3500000000004</v>
      </c>
      <c r="H20" s="10">
        <v>0</v>
      </c>
    </row>
    <row r="21" spans="2:8">
      <c r="B21" s="15">
        <f>'24 Month Balances'!M8</f>
        <v>42916</v>
      </c>
      <c r="C21" s="15"/>
      <c r="D21" s="10">
        <f>'24 Month Balances'!M9</f>
        <v>0</v>
      </c>
      <c r="F21" s="10">
        <f>'24 Month Balances'!M10</f>
        <v>-5034.2299999999996</v>
      </c>
      <c r="H21" s="10">
        <v>0</v>
      </c>
    </row>
    <row r="22" spans="2:8">
      <c r="B22" s="15">
        <f>'24 Month Balances'!N8</f>
        <v>42947</v>
      </c>
      <c r="C22" s="15"/>
      <c r="D22" s="10">
        <f>'24 Month Balances'!N9</f>
        <v>0</v>
      </c>
      <c r="F22" s="10">
        <f>'24 Month Balances'!N10</f>
        <v>-5034.2299999999996</v>
      </c>
      <c r="H22" s="10">
        <v>0</v>
      </c>
    </row>
    <row r="23" spans="2:8">
      <c r="B23" s="15">
        <f>'24 Month Balances'!O8</f>
        <v>42978</v>
      </c>
      <c r="C23" s="15"/>
      <c r="D23" s="10">
        <f>'24 Month Balances'!O9</f>
        <v>0</v>
      </c>
      <c r="F23" s="10">
        <f>'24 Month Balances'!O10</f>
        <v>-6309.33</v>
      </c>
      <c r="H23" s="10">
        <v>0</v>
      </c>
    </row>
    <row r="24" spans="2:8">
      <c r="B24" s="15">
        <f>'24 Month Balances'!P8</f>
        <v>43008</v>
      </c>
      <c r="C24" s="15"/>
      <c r="D24" s="10">
        <f>'24 Month Balances'!P9</f>
        <v>0</v>
      </c>
      <c r="F24" s="10">
        <f>'24 Month Balances'!P10</f>
        <v>-47458.61</v>
      </c>
      <c r="H24" s="10">
        <v>0</v>
      </c>
    </row>
    <row r="25" spans="2:8">
      <c r="B25" s="15">
        <f>'24 Month Balances'!Q8</f>
        <v>43039</v>
      </c>
      <c r="C25" s="15"/>
      <c r="D25" s="10">
        <f>'24 Month Balances'!Q9</f>
        <v>0</v>
      </c>
      <c r="F25" s="10">
        <f>'24 Month Balances'!Q10</f>
        <v>-17055.599999999999</v>
      </c>
      <c r="H25" s="10">
        <v>0</v>
      </c>
    </row>
    <row r="26" spans="2:8">
      <c r="B26" s="15">
        <f>'24 Month Balances'!R8</f>
        <v>43069</v>
      </c>
      <c r="C26" s="15"/>
      <c r="D26" s="10">
        <f>'24 Month Balances'!R9</f>
        <v>0</v>
      </c>
      <c r="F26" s="10">
        <f>'24 Month Balances'!R10</f>
        <v>-17055.599999999999</v>
      </c>
      <c r="H26" s="10">
        <v>0</v>
      </c>
    </row>
    <row r="27" spans="2:8">
      <c r="B27" s="15">
        <f>'24 Month Balances'!S8</f>
        <v>43100</v>
      </c>
      <c r="C27" s="15"/>
      <c r="D27" s="10">
        <f>'24 Month Balances'!S9</f>
        <v>0</v>
      </c>
      <c r="F27" s="10">
        <f>'24 Month Balances'!S10</f>
        <v>-23768.880000000001</v>
      </c>
      <c r="H27" s="10">
        <v>0</v>
      </c>
    </row>
    <row r="28" spans="2:8">
      <c r="B28" s="15">
        <f>'24 Month Balances'!T8</f>
        <v>43131</v>
      </c>
      <c r="C28" s="15"/>
      <c r="D28" s="10">
        <f>'24 Month Balances'!T9</f>
        <v>0</v>
      </c>
      <c r="F28" s="10">
        <f>'24 Month Balances'!T10</f>
        <v>-23768.880000000001</v>
      </c>
      <c r="H28" s="10">
        <v>0</v>
      </c>
    </row>
    <row r="29" spans="2:8">
      <c r="B29" s="15">
        <f>'24 Month Balances'!U8</f>
        <v>43159</v>
      </c>
      <c r="C29" s="15"/>
      <c r="D29" s="10">
        <f>'24 Month Balances'!U9</f>
        <v>0</v>
      </c>
      <c r="F29" s="10">
        <f>'24 Month Balances'!U10</f>
        <v>-23768.880000000001</v>
      </c>
      <c r="H29" s="10">
        <v>0</v>
      </c>
    </row>
    <row r="30" spans="2:8">
      <c r="B30" s="15">
        <f>'24 Month Balances'!V8</f>
        <v>43190</v>
      </c>
      <c r="C30" s="15"/>
      <c r="D30" s="10">
        <f>'24 Month Balances'!V9</f>
        <v>0</v>
      </c>
      <c r="F30" s="10">
        <f>'24 Month Balances'!V10</f>
        <v>-23768.880000000001</v>
      </c>
      <c r="H30" s="10">
        <v>0</v>
      </c>
    </row>
    <row r="31" spans="2:8">
      <c r="B31" s="15">
        <f>'24 Month Balances'!W8</f>
        <v>43220</v>
      </c>
      <c r="C31" s="15"/>
      <c r="D31" s="10">
        <f>'24 Month Balances'!W9</f>
        <v>0</v>
      </c>
      <c r="F31" s="10">
        <f>'24 Month Balances'!W10</f>
        <v>-23768.880000000001</v>
      </c>
      <c r="H31" s="10">
        <v>0</v>
      </c>
    </row>
    <row r="32" spans="2:8">
      <c r="B32" s="15">
        <f>'24 Month Balances'!X8</f>
        <v>43251</v>
      </c>
      <c r="C32" s="15"/>
      <c r="D32" s="10">
        <f>'24 Month Balances'!X9</f>
        <v>0</v>
      </c>
      <c r="F32" s="10">
        <f>'24 Month Balances'!X10</f>
        <v>-20870.28</v>
      </c>
      <c r="H32" s="10">
        <v>0</v>
      </c>
    </row>
    <row r="33" spans="2:10">
      <c r="B33" s="15">
        <f>'24 Month Balances'!Y8</f>
        <v>43281</v>
      </c>
      <c r="C33" s="15"/>
      <c r="D33" s="10">
        <f>'24 Month Balances'!Y9</f>
        <v>0</v>
      </c>
      <c r="F33" s="10">
        <f>'24 Month Balances'!Y10</f>
        <v>-20863.080000000002</v>
      </c>
      <c r="H33" s="10">
        <v>0</v>
      </c>
    </row>
    <row r="34" spans="2:10">
      <c r="B34" s="15">
        <f>'24 Month Balances'!Z8</f>
        <v>43312</v>
      </c>
      <c r="C34" s="18"/>
      <c r="D34" s="10">
        <f>'24 Month Balances'!Y12</f>
        <v>0</v>
      </c>
      <c r="F34" s="14">
        <f>+'24 Month Balances'!Z10</f>
        <v>-20870.28</v>
      </c>
      <c r="H34" s="10">
        <v>0</v>
      </c>
    </row>
    <row r="35" spans="2:10">
      <c r="B35" s="15">
        <v>43330</v>
      </c>
      <c r="C35" s="18"/>
      <c r="D35" s="10">
        <f>'24 Month Balances'!Y13</f>
        <v>0</v>
      </c>
      <c r="F35" s="14">
        <f>+'24 Month Balances'!AA10</f>
        <v>-40898.54</v>
      </c>
      <c r="H35" s="10">
        <v>0</v>
      </c>
    </row>
    <row r="36" spans="2:10">
      <c r="B36" s="18"/>
      <c r="C36" s="18"/>
      <c r="D36" s="18"/>
      <c r="E36" s="18"/>
      <c r="F36" s="18"/>
      <c r="G36" s="18"/>
      <c r="H36" s="18"/>
      <c r="I36" s="18"/>
      <c r="J36" s="18"/>
    </row>
    <row r="37" spans="2:10">
      <c r="B37" s="18" t="s">
        <v>44</v>
      </c>
      <c r="C37" s="18"/>
      <c r="D37" s="41">
        <f>AVERAGE(D12:D35)</f>
        <v>0</v>
      </c>
      <c r="E37" s="18"/>
      <c r="F37" s="41">
        <f>AVERAGE(F12:F35)</f>
        <v>-14660.240416666666</v>
      </c>
      <c r="G37" s="18"/>
      <c r="H37" s="41">
        <f>AVERAGE(H12:H35)</f>
        <v>0</v>
      </c>
      <c r="I37" s="41">
        <f>H37+F37+D37</f>
        <v>-14660.240416666666</v>
      </c>
      <c r="J37" s="18"/>
    </row>
    <row r="38" spans="2:10">
      <c r="B38" s="18"/>
      <c r="C38" s="18"/>
      <c r="D38" s="18"/>
      <c r="E38" s="18"/>
      <c r="F38" s="18"/>
      <c r="G38" s="18"/>
      <c r="H38" s="18"/>
      <c r="I38" s="18"/>
      <c r="J38" s="18"/>
    </row>
    <row r="39" spans="2:10">
      <c r="B39" s="18"/>
      <c r="C39" s="18"/>
      <c r="D39" s="18"/>
      <c r="E39" s="18"/>
      <c r="F39" s="18"/>
      <c r="G39" s="18"/>
      <c r="H39" s="18"/>
      <c r="I39" s="18"/>
      <c r="J39" s="18"/>
    </row>
    <row r="40" spans="2:10">
      <c r="B40" s="18"/>
      <c r="C40" s="18"/>
      <c r="D40" s="18"/>
      <c r="E40" s="18"/>
      <c r="F40" s="18"/>
      <c r="G40" s="18"/>
      <c r="H40" s="18"/>
      <c r="I40" s="18"/>
      <c r="J40" s="18"/>
    </row>
    <row r="41" spans="2:10">
      <c r="B41" s="18"/>
      <c r="C41" s="18"/>
    </row>
    <row r="42" spans="2:10">
      <c r="B42" s="18"/>
      <c r="C42" s="18"/>
    </row>
    <row r="43" spans="2:10">
      <c r="B43" s="18"/>
      <c r="C43" s="18"/>
    </row>
    <row r="44" spans="2:10">
      <c r="B44" s="18"/>
      <c r="C44" s="18"/>
    </row>
    <row r="45" spans="2:10">
      <c r="B45" s="18"/>
      <c r="C45" s="18"/>
    </row>
    <row r="46" spans="2:10">
      <c r="B46" s="18"/>
      <c r="C46" s="18"/>
    </row>
    <row r="47" spans="2:10">
      <c r="B47" s="18"/>
      <c r="C47" s="18"/>
    </row>
  </sheetData>
  <phoneticPr fontId="5" type="noConversion"/>
  <printOptions horizontalCentered="1"/>
  <pageMargins left="0.75" right="0.75" top="0.75" bottom="0.75" header="0.25" footer="0.25"/>
  <pageSetup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"/>
  <sheetViews>
    <sheetView zoomScaleNormal="100" workbookViewId="0">
      <pane xSplit="2" ySplit="8" topLeftCell="C9" activePane="bottomRight" state="frozen"/>
      <selection activeCell="A35" sqref="A35"/>
      <selection pane="topRight" activeCell="A35" sqref="A35"/>
      <selection pane="bottomLeft" activeCell="A35" sqref="A35"/>
      <selection pane="bottomRight" activeCell="A35" sqref="A35"/>
    </sheetView>
  </sheetViews>
  <sheetFormatPr defaultColWidth="8.77734375" defaultRowHeight="14.4"/>
  <cols>
    <col min="1" max="1" width="1.77734375" style="19" customWidth="1"/>
    <col min="2" max="2" width="25.5546875" style="19" customWidth="1"/>
    <col min="3" max="3" width="12.44140625" style="19" customWidth="1"/>
    <col min="4" max="27" width="11.77734375" style="19" customWidth="1"/>
    <col min="28" max="16384" width="8.77734375" style="19"/>
  </cols>
  <sheetData>
    <row r="1" spans="2:27">
      <c r="B1" s="43" t="s">
        <v>33</v>
      </c>
      <c r="O1" s="24" t="str">
        <f>Linkin!$A$29</f>
        <v>W/P - 1-12</v>
      </c>
      <c r="AA1" s="24" t="str">
        <f>Linkin!$A$29</f>
        <v>W/P - 1-12</v>
      </c>
    </row>
    <row r="2" spans="2:27">
      <c r="B2" s="43" t="s">
        <v>34</v>
      </c>
      <c r="O2" s="59" t="str">
        <f ca="1">RIGHT(CELL("filename",$A$1),LEN(CELL("filename",$A$1))-SEARCH("\Exhibits",CELL("filename",$A$1),1))</f>
        <v>Exhibits\Rate Base\[KAWC 2018 Rate Case - Other Rate Base.xlsx]24 Month Balances</v>
      </c>
      <c r="AA2" s="59" t="str">
        <f ca="1">RIGHT(CELL("filename",$A$1),LEN(CELL("filename",$A$1))-SEARCH("\Exhibits",CELL("filename",$A$1),1))</f>
        <v>Exhibits\Rate Base\[KAWC 2018 Rate Case - Other Rate Base.xlsx]24 Month Balances</v>
      </c>
    </row>
    <row r="3" spans="2:27">
      <c r="B3" s="21" t="s">
        <v>41</v>
      </c>
    </row>
    <row r="4" spans="2:27">
      <c r="B4" s="21" t="s">
        <v>42</v>
      </c>
    </row>
    <row r="5" spans="2:27">
      <c r="B5" s="21" t="s">
        <v>43</v>
      </c>
    </row>
    <row r="6" spans="2:27">
      <c r="B6" s="21" t="str">
        <f>Linkin!A7</f>
        <v>Case No. 2018-00358</v>
      </c>
    </row>
    <row r="8" spans="2:27" ht="15" thickBot="1">
      <c r="B8" s="47" t="s">
        <v>35</v>
      </c>
      <c r="C8" s="47" t="s">
        <v>36</v>
      </c>
      <c r="D8" s="52">
        <v>42643</v>
      </c>
      <c r="E8" s="52">
        <v>42674</v>
      </c>
      <c r="F8" s="52">
        <v>42704</v>
      </c>
      <c r="G8" s="52">
        <v>42735</v>
      </c>
      <c r="H8" s="52">
        <v>42766</v>
      </c>
      <c r="I8" s="52">
        <v>42794</v>
      </c>
      <c r="J8" s="52">
        <v>42825</v>
      </c>
      <c r="K8" s="52">
        <v>42855</v>
      </c>
      <c r="L8" s="52">
        <v>42886</v>
      </c>
      <c r="M8" s="52">
        <v>42916</v>
      </c>
      <c r="N8" s="52">
        <v>42947</v>
      </c>
      <c r="O8" s="52">
        <v>42978</v>
      </c>
      <c r="P8" s="52">
        <v>43008</v>
      </c>
      <c r="Q8" s="52">
        <v>43039</v>
      </c>
      <c r="R8" s="52">
        <v>43069</v>
      </c>
      <c r="S8" s="52">
        <v>43100</v>
      </c>
      <c r="T8" s="52">
        <v>43131</v>
      </c>
      <c r="U8" s="52">
        <v>43159</v>
      </c>
      <c r="V8" s="52">
        <v>43190</v>
      </c>
      <c r="W8" s="52">
        <v>43220</v>
      </c>
      <c r="X8" s="52">
        <v>43251</v>
      </c>
      <c r="Y8" s="52">
        <v>43281</v>
      </c>
      <c r="Z8" s="52">
        <v>43312</v>
      </c>
      <c r="AA8" s="52">
        <v>43343</v>
      </c>
    </row>
    <row r="9" spans="2:27">
      <c r="B9" s="48" t="s">
        <v>37</v>
      </c>
      <c r="C9" s="48" t="s">
        <v>38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</row>
    <row r="10" spans="2:27">
      <c r="B10" s="48" t="s">
        <v>39</v>
      </c>
      <c r="C10" s="49" t="s">
        <v>40</v>
      </c>
      <c r="D10" s="53">
        <v>-5117.34</v>
      </c>
      <c r="E10" s="53">
        <v>-2794.84</v>
      </c>
      <c r="F10" s="53">
        <v>-2794.84</v>
      </c>
      <c r="G10" s="53">
        <v>-2794.84</v>
      </c>
      <c r="H10" s="53">
        <v>-2794.84</v>
      </c>
      <c r="I10" s="53">
        <v>-2794.84</v>
      </c>
      <c r="J10" s="53">
        <v>-4153.3500000000004</v>
      </c>
      <c r="K10" s="53">
        <v>-4153.3500000000004</v>
      </c>
      <c r="L10" s="53">
        <v>-4153.3500000000004</v>
      </c>
      <c r="M10" s="53">
        <v>-5034.2299999999996</v>
      </c>
      <c r="N10" s="53">
        <v>-5034.2299999999996</v>
      </c>
      <c r="O10" s="53">
        <v>-6309.33</v>
      </c>
      <c r="P10" s="53">
        <v>-47458.61</v>
      </c>
      <c r="Q10" s="53">
        <v>-17055.599999999999</v>
      </c>
      <c r="R10" s="53">
        <v>-17055.599999999999</v>
      </c>
      <c r="S10" s="53">
        <v>-23768.880000000001</v>
      </c>
      <c r="T10" s="53">
        <v>-23768.880000000001</v>
      </c>
      <c r="U10" s="53">
        <v>-23768.880000000001</v>
      </c>
      <c r="V10" s="53">
        <v>-23768.880000000001</v>
      </c>
      <c r="W10" s="53">
        <v>-23768.880000000001</v>
      </c>
      <c r="X10" s="53">
        <v>-20870.28</v>
      </c>
      <c r="Y10" s="53">
        <v>-20863.080000000002</v>
      </c>
      <c r="Z10" s="53">
        <v>-20870.28</v>
      </c>
      <c r="AA10" s="53">
        <v>-40898.54</v>
      </c>
    </row>
    <row r="11" spans="2:27">
      <c r="B11" s="48"/>
      <c r="C11" s="4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2:27"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2:27"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</sheetData>
  <printOptions horizontalCentered="1"/>
  <pageMargins left="0.25" right="0" top="0.75" bottom="0.5" header="0.25" footer="0.25"/>
  <pageSetup scale="75" fitToWidth="2" fitToHeight="0" orientation="landscape" r:id="rId1"/>
  <colBreaks count="1" manualBreakCount="1">
    <brk id="13" max="1048575" man="1"/>
  </colBreaks>
  <customProperties>
    <customPr name="_pios_id" r:id="rId2"/>
  </customProperties>
  <ignoredErrors>
    <ignoredError sqref="C9:C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J17"/>
  <sheetViews>
    <sheetView zoomScaleNormal="100" workbookViewId="0">
      <selection activeCell="E7" sqref="E7:E9"/>
    </sheetView>
  </sheetViews>
  <sheetFormatPr defaultColWidth="12.77734375" defaultRowHeight="13.2"/>
  <cols>
    <col min="1" max="16384" width="12.77734375" style="5"/>
  </cols>
  <sheetData>
    <row r="1" spans="1:10">
      <c r="A1" s="3" t="s">
        <v>0</v>
      </c>
    </row>
    <row r="2" spans="1:10">
      <c r="A2" s="3" t="s">
        <v>1</v>
      </c>
    </row>
    <row r="3" spans="1:10">
      <c r="A3" s="3" t="s">
        <v>17</v>
      </c>
    </row>
    <row r="4" spans="1:10">
      <c r="A4" s="4" t="str">
        <f>Linkin!$A$9</f>
        <v>June 30, 2020</v>
      </c>
      <c r="H4" s="6"/>
      <c r="I4" s="6"/>
      <c r="J4" s="6"/>
    </row>
    <row r="5" spans="1:10">
      <c r="G5" s="8" t="s">
        <v>20</v>
      </c>
    </row>
    <row r="6" spans="1:10">
      <c r="G6" s="8" t="s">
        <v>21</v>
      </c>
    </row>
    <row r="7" spans="1:10">
      <c r="A7" s="5" t="s">
        <v>19</v>
      </c>
      <c r="G7" s="7"/>
    </row>
    <row r="8" spans="1:10">
      <c r="G8" s="7"/>
    </row>
    <row r="9" spans="1:10">
      <c r="A9" s="5" t="s">
        <v>18</v>
      </c>
      <c r="G9" s="7">
        <f>+G7/2</f>
        <v>0</v>
      </c>
    </row>
    <row r="17" spans="7:7">
      <c r="G17" s="5">
        <v>0</v>
      </c>
    </row>
  </sheetData>
  <phoneticPr fontId="5" type="noConversion"/>
  <printOptions horizontalCentered="1" gridLines="1"/>
  <pageMargins left="0.75" right="0.75" top="1" bottom="1" header="0.5" footer="0.5"/>
  <pageSetup scale="86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Linkin</vt:lpstr>
      <vt:lpstr>Linkout</vt:lpstr>
      <vt:lpstr>Exhibit</vt:lpstr>
      <vt:lpstr>Summary</vt:lpstr>
      <vt:lpstr>Other Rate Base</vt:lpstr>
      <vt:lpstr>24 Month Balances</vt:lpstr>
      <vt:lpstr>Def Comp</vt:lpstr>
      <vt:lpstr>'24 Month Balances'!Print_Area</vt:lpstr>
      <vt:lpstr>'Def Comp'!Print_Area</vt:lpstr>
      <vt:lpstr>Exhibit!Print_Area</vt:lpstr>
      <vt:lpstr>Summary!Print_Area</vt:lpstr>
      <vt:lpstr>'24 Month Balances'!Print_Titles</vt:lpstr>
    </vt:vector>
  </TitlesOfParts>
  <Company>KAWC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2018-12-04T14:25:44Z</cp:lastPrinted>
  <dcterms:created xsi:type="dcterms:W3CDTF">2000-03-24T19:58:47Z</dcterms:created>
  <dcterms:modified xsi:type="dcterms:W3CDTF">2019-04-11T12:53:58Z</dcterms:modified>
</cp:coreProperties>
</file>