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O&amp;M\"/>
    </mc:Choice>
  </mc:AlternateContent>
  <bookViews>
    <workbookView xWindow="252" yWindow="108" windowWidth="15480" windowHeight="11340" activeTab="1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Notes" sheetId="4" r:id="rId6"/>
  </sheets>
  <externalReferences>
    <externalReference r:id="rId7"/>
  </externalReferences>
  <definedNames>
    <definedName name="_xlnm.Print_Area" localSheetId="4">'Base &amp; Forecast Detail'!$A$1:$O$61</definedName>
  </definedNames>
  <calcPr calcId="162913"/>
</workbook>
</file>

<file path=xl/calcChain.xml><?xml version="1.0" encoding="utf-8"?>
<calcChain xmlns="http://schemas.openxmlformats.org/spreadsheetml/2006/main">
  <c r="Y87" i="1" l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I87" i="1"/>
  <c r="H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I86" i="1"/>
  <c r="H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I85" i="1"/>
  <c r="H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I84" i="1"/>
  <c r="H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I83" i="1"/>
  <c r="H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I82" i="1"/>
  <c r="H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I80" i="1"/>
  <c r="H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I79" i="1"/>
  <c r="H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I78" i="1"/>
  <c r="H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I77" i="1"/>
  <c r="H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I76" i="1"/>
  <c r="H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I75" i="1"/>
  <c r="H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I74" i="1"/>
  <c r="H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I72" i="1"/>
  <c r="H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I71" i="1"/>
  <c r="H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I70" i="1"/>
  <c r="H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I69" i="1"/>
  <c r="H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I68" i="1"/>
  <c r="H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I67" i="1"/>
  <c r="H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I66" i="1"/>
  <c r="H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I65" i="1"/>
  <c r="H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I63" i="1"/>
  <c r="H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I62" i="1"/>
  <c r="H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I61" i="1"/>
  <c r="H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I60" i="1"/>
  <c r="H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A26" i="1"/>
  <c r="A25" i="1"/>
  <c r="A22" i="1"/>
  <c r="AA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AA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AA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AA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AA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I39" i="1"/>
  <c r="H39" i="1"/>
  <c r="AA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I38" i="1"/>
  <c r="H38" i="1"/>
  <c r="AA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AA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I36" i="1"/>
  <c r="H36" i="1"/>
  <c r="AA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AA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AA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AA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AA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AA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AA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I29" i="1"/>
  <c r="H29" i="1"/>
  <c r="AA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AA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I27" i="1"/>
  <c r="H27" i="1"/>
  <c r="AA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AA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AA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AA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AA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AA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AA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AA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AA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AA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AA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AA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AA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AA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AA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A20" i="1"/>
  <c r="A19" i="1"/>
  <c r="A17" i="1"/>
  <c r="A16" i="1"/>
  <c r="A15" i="1"/>
  <c r="A13" i="1"/>
  <c r="A12" i="1"/>
  <c r="A11" i="1"/>
  <c r="A10" i="1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AA45" i="1" l="1"/>
  <c r="A45" i="5" l="1"/>
  <c r="A39" i="2" s="1"/>
  <c r="A44" i="5"/>
  <c r="A38" i="2" s="1"/>
  <c r="A43" i="5"/>
  <c r="A37" i="2" s="1"/>
  <c r="A42" i="5"/>
  <c r="A36" i="2" s="1"/>
  <c r="A41" i="5"/>
  <c r="A35" i="2" s="1"/>
  <c r="A40" i="5"/>
  <c r="A34" i="2" s="1"/>
  <c r="A39" i="5"/>
  <c r="A33" i="2" s="1"/>
  <c r="A38" i="5"/>
  <c r="A32" i="2" s="1"/>
  <c r="A37" i="5"/>
  <c r="A31" i="2" s="1"/>
  <c r="A36" i="5"/>
  <c r="A30" i="2" s="1"/>
  <c r="A35" i="5"/>
  <c r="A29" i="2" s="1"/>
  <c r="A34" i="5"/>
  <c r="A28" i="2" s="1"/>
  <c r="A33" i="5"/>
  <c r="A27" i="2" s="1"/>
  <c r="A32" i="5"/>
  <c r="A26" i="2" s="1"/>
  <c r="A31" i="5"/>
  <c r="A25" i="2" s="1"/>
  <c r="A30" i="5"/>
  <c r="A24" i="2" s="1"/>
  <c r="A29" i="5"/>
  <c r="A23" i="2" s="1"/>
  <c r="A28" i="5"/>
  <c r="A22" i="2" s="1"/>
  <c r="A27" i="5"/>
  <c r="A21" i="2" s="1"/>
  <c r="A26" i="5"/>
  <c r="A20" i="2" s="1"/>
  <c r="A25" i="5"/>
  <c r="A19" i="2" s="1"/>
  <c r="A24" i="5"/>
  <c r="A18" i="2" s="1"/>
  <c r="A23" i="5"/>
  <c r="A17" i="2" s="1"/>
  <c r="A22" i="5"/>
  <c r="A16" i="2" s="1"/>
  <c r="A21" i="5"/>
  <c r="A15" i="2" s="1"/>
  <c r="A20" i="5"/>
  <c r="A14" i="2" s="1"/>
  <c r="A19" i="5"/>
  <c r="A13" i="2" s="1"/>
  <c r="A18" i="5"/>
  <c r="A12" i="2" s="1"/>
  <c r="A17" i="5"/>
  <c r="A11" i="2" s="1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N44" i="6" l="1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O43" i="6" l="1"/>
  <c r="B44" i="5"/>
  <c r="B38" i="2" s="1"/>
  <c r="B44" i="6"/>
  <c r="B43" i="5"/>
  <c r="B37" i="2" s="1"/>
  <c r="B43" i="6"/>
  <c r="O44" i="6"/>
  <c r="Y42" i="1"/>
  <c r="C44" i="5" s="1"/>
  <c r="Y41" i="1"/>
  <c r="C43" i="5" s="1"/>
  <c r="A16" i="5" l="1"/>
  <c r="A10" i="2" s="1"/>
  <c r="A59" i="6"/>
  <c r="A58" i="6"/>
  <c r="A57" i="6"/>
  <c r="A56" i="6"/>
  <c r="A55" i="6"/>
  <c r="A54" i="6"/>
  <c r="A53" i="6"/>
  <c r="A28" i="6"/>
  <c r="A27" i="6"/>
  <c r="A26" i="6"/>
  <c r="A25" i="6"/>
  <c r="A24" i="6"/>
  <c r="A23" i="6"/>
  <c r="A22" i="6"/>
  <c r="A21" i="6"/>
  <c r="A20" i="6"/>
  <c r="N59" i="6" l="1"/>
  <c r="M59" i="6"/>
  <c r="L59" i="6"/>
  <c r="K59" i="6"/>
  <c r="J59" i="6"/>
  <c r="I59" i="6"/>
  <c r="H59" i="6"/>
  <c r="G59" i="6"/>
  <c r="F59" i="6"/>
  <c r="E59" i="6"/>
  <c r="D59" i="6"/>
  <c r="C59" i="6"/>
  <c r="B59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N45" i="6"/>
  <c r="M45" i="6"/>
  <c r="L45" i="6"/>
  <c r="K45" i="6"/>
  <c r="J45" i="6"/>
  <c r="I45" i="6"/>
  <c r="H45" i="6"/>
  <c r="G45" i="6"/>
  <c r="F45" i="6"/>
  <c r="E45" i="6"/>
  <c r="D45" i="6"/>
  <c r="C45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N38" i="6"/>
  <c r="M38" i="6"/>
  <c r="L38" i="6"/>
  <c r="K38" i="6"/>
  <c r="J38" i="6"/>
  <c r="I38" i="6"/>
  <c r="H38" i="6"/>
  <c r="G38" i="6"/>
  <c r="F38" i="6"/>
  <c r="E38" i="6"/>
  <c r="D38" i="6"/>
  <c r="C38" i="6"/>
  <c r="N37" i="6"/>
  <c r="M37" i="6"/>
  <c r="L37" i="6"/>
  <c r="K37" i="6"/>
  <c r="J37" i="6"/>
  <c r="I37" i="6"/>
  <c r="H37" i="6"/>
  <c r="G37" i="6"/>
  <c r="F37" i="6"/>
  <c r="E37" i="6"/>
  <c r="D37" i="6"/>
  <c r="C37" i="6"/>
  <c r="N36" i="6"/>
  <c r="M36" i="6"/>
  <c r="L36" i="6"/>
  <c r="K36" i="6"/>
  <c r="J36" i="6"/>
  <c r="I36" i="6"/>
  <c r="H36" i="6"/>
  <c r="G36" i="6"/>
  <c r="F36" i="6"/>
  <c r="E36" i="6"/>
  <c r="D36" i="6"/>
  <c r="C36" i="6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33" i="6"/>
  <c r="M33" i="6"/>
  <c r="L33" i="6"/>
  <c r="K33" i="6"/>
  <c r="J33" i="6"/>
  <c r="I33" i="6"/>
  <c r="H33" i="6"/>
  <c r="G33" i="6"/>
  <c r="F33" i="6"/>
  <c r="E33" i="6"/>
  <c r="D33" i="6"/>
  <c r="C33" i="6"/>
  <c r="N32" i="6"/>
  <c r="M32" i="6"/>
  <c r="L32" i="6"/>
  <c r="K32" i="6"/>
  <c r="J32" i="6"/>
  <c r="I32" i="6"/>
  <c r="H32" i="6"/>
  <c r="G32" i="6"/>
  <c r="F32" i="6"/>
  <c r="E32" i="6"/>
  <c r="D32" i="6"/>
  <c r="C32" i="6"/>
  <c r="N31" i="6"/>
  <c r="M31" i="6"/>
  <c r="L31" i="6"/>
  <c r="K31" i="6"/>
  <c r="J31" i="6"/>
  <c r="I31" i="6"/>
  <c r="H31" i="6"/>
  <c r="G31" i="6"/>
  <c r="F31" i="6"/>
  <c r="E31" i="6"/>
  <c r="D31" i="6"/>
  <c r="C31" i="6"/>
  <c r="N30" i="6"/>
  <c r="M30" i="6"/>
  <c r="L30" i="6"/>
  <c r="K30" i="6"/>
  <c r="J30" i="6"/>
  <c r="I30" i="6"/>
  <c r="H30" i="6"/>
  <c r="G30" i="6"/>
  <c r="F30" i="6"/>
  <c r="E30" i="6"/>
  <c r="D30" i="6"/>
  <c r="C30" i="6"/>
  <c r="N29" i="6"/>
  <c r="M29" i="6"/>
  <c r="L29" i="6"/>
  <c r="K29" i="6"/>
  <c r="J29" i="6"/>
  <c r="I29" i="6"/>
  <c r="H29" i="6"/>
  <c r="G29" i="6"/>
  <c r="F29" i="6"/>
  <c r="E29" i="6"/>
  <c r="D29" i="6"/>
  <c r="C29" i="6"/>
  <c r="N28" i="6"/>
  <c r="M28" i="6"/>
  <c r="L28" i="6"/>
  <c r="K28" i="6"/>
  <c r="J28" i="6"/>
  <c r="I28" i="6"/>
  <c r="H28" i="6"/>
  <c r="G28" i="6"/>
  <c r="F28" i="6"/>
  <c r="E28" i="6"/>
  <c r="D28" i="6"/>
  <c r="C28" i="6"/>
  <c r="B28" i="5"/>
  <c r="B22" i="2" s="1"/>
  <c r="N27" i="6"/>
  <c r="M27" i="6"/>
  <c r="L27" i="6"/>
  <c r="K27" i="6"/>
  <c r="J27" i="6"/>
  <c r="I27" i="6"/>
  <c r="H27" i="6"/>
  <c r="G27" i="6"/>
  <c r="F27" i="6"/>
  <c r="E27" i="6"/>
  <c r="D27" i="6"/>
  <c r="C27" i="6"/>
  <c r="B27" i="5"/>
  <c r="B21" i="2" s="1"/>
  <c r="N26" i="6"/>
  <c r="M26" i="6"/>
  <c r="L26" i="6"/>
  <c r="K26" i="6"/>
  <c r="J26" i="6"/>
  <c r="I26" i="6"/>
  <c r="H26" i="6"/>
  <c r="G26" i="6"/>
  <c r="F26" i="6"/>
  <c r="E26" i="6"/>
  <c r="D26" i="6"/>
  <c r="C26" i="6"/>
  <c r="B26" i="5"/>
  <c r="B20" i="2" s="1"/>
  <c r="N25" i="6"/>
  <c r="M25" i="6"/>
  <c r="L25" i="6"/>
  <c r="K25" i="6"/>
  <c r="J25" i="6"/>
  <c r="I25" i="6"/>
  <c r="H25" i="6"/>
  <c r="G25" i="6"/>
  <c r="F25" i="6"/>
  <c r="E25" i="6"/>
  <c r="D25" i="6"/>
  <c r="C25" i="6"/>
  <c r="B25" i="5"/>
  <c r="B19" i="2" s="1"/>
  <c r="N24" i="6"/>
  <c r="M24" i="6"/>
  <c r="L24" i="6"/>
  <c r="K24" i="6"/>
  <c r="J24" i="6"/>
  <c r="I24" i="6"/>
  <c r="H24" i="6"/>
  <c r="G24" i="6"/>
  <c r="F24" i="6"/>
  <c r="E24" i="6"/>
  <c r="D24" i="6"/>
  <c r="C24" i="6"/>
  <c r="B24" i="5"/>
  <c r="B18" i="2" s="1"/>
  <c r="N23" i="6"/>
  <c r="M23" i="6"/>
  <c r="L23" i="6"/>
  <c r="K23" i="6"/>
  <c r="J23" i="6"/>
  <c r="I23" i="6"/>
  <c r="H23" i="6"/>
  <c r="G23" i="6"/>
  <c r="F23" i="6"/>
  <c r="E23" i="6"/>
  <c r="D23" i="6"/>
  <c r="C23" i="6"/>
  <c r="B23" i="5"/>
  <c r="B17" i="2" s="1"/>
  <c r="N22" i="6"/>
  <c r="M22" i="6"/>
  <c r="L22" i="6"/>
  <c r="K22" i="6"/>
  <c r="J22" i="6"/>
  <c r="I22" i="6"/>
  <c r="H22" i="6"/>
  <c r="G22" i="6"/>
  <c r="F22" i="6"/>
  <c r="E22" i="6"/>
  <c r="D22" i="6"/>
  <c r="C22" i="6"/>
  <c r="B22" i="5"/>
  <c r="B16" i="2" s="1"/>
  <c r="N21" i="6"/>
  <c r="M21" i="6"/>
  <c r="L21" i="6"/>
  <c r="K21" i="6"/>
  <c r="J21" i="6"/>
  <c r="I21" i="6"/>
  <c r="H21" i="6"/>
  <c r="G21" i="6"/>
  <c r="F21" i="6"/>
  <c r="E21" i="6"/>
  <c r="D21" i="6"/>
  <c r="C21" i="6"/>
  <c r="B21" i="5"/>
  <c r="B15" i="2" s="1"/>
  <c r="N20" i="6"/>
  <c r="M20" i="6"/>
  <c r="L20" i="6"/>
  <c r="K20" i="6"/>
  <c r="J20" i="6"/>
  <c r="I20" i="6"/>
  <c r="H20" i="6"/>
  <c r="G20" i="6"/>
  <c r="F20" i="6"/>
  <c r="E20" i="6"/>
  <c r="D20" i="6"/>
  <c r="C20" i="6"/>
  <c r="B20" i="5"/>
  <c r="B14" i="2" s="1"/>
  <c r="O29" i="6" l="1"/>
  <c r="O31" i="6"/>
  <c r="O33" i="6"/>
  <c r="O35" i="6"/>
  <c r="O37" i="6"/>
  <c r="O39" i="6"/>
  <c r="O41" i="6"/>
  <c r="O45" i="6"/>
  <c r="B30" i="5"/>
  <c r="B24" i="2" s="1"/>
  <c r="B30" i="6"/>
  <c r="B36" i="5"/>
  <c r="B30" i="2" s="1"/>
  <c r="B36" i="6"/>
  <c r="B42" i="6"/>
  <c r="B42" i="5"/>
  <c r="B36" i="2" s="1"/>
  <c r="B32" i="5"/>
  <c r="B26" i="2" s="1"/>
  <c r="B32" i="6"/>
  <c r="B38" i="6"/>
  <c r="B38" i="5"/>
  <c r="B32" i="2" s="1"/>
  <c r="B29" i="5"/>
  <c r="B23" i="2" s="1"/>
  <c r="B29" i="6"/>
  <c r="O30" i="6"/>
  <c r="B31" i="5"/>
  <c r="B25" i="2" s="1"/>
  <c r="B31" i="6"/>
  <c r="O32" i="6"/>
  <c r="B33" i="6"/>
  <c r="B33" i="5"/>
  <c r="B27" i="2" s="1"/>
  <c r="O34" i="6"/>
  <c r="B35" i="5"/>
  <c r="B29" i="2" s="1"/>
  <c r="B35" i="6"/>
  <c r="O36" i="6"/>
  <c r="B37" i="6"/>
  <c r="B37" i="5"/>
  <c r="B31" i="2" s="1"/>
  <c r="O38" i="6"/>
  <c r="B39" i="5"/>
  <c r="B33" i="2" s="1"/>
  <c r="B39" i="6"/>
  <c r="O40" i="6"/>
  <c r="B41" i="6"/>
  <c r="B41" i="5"/>
  <c r="B35" i="2" s="1"/>
  <c r="O42" i="6"/>
  <c r="B45" i="6"/>
  <c r="B45" i="5"/>
  <c r="B39" i="2" s="1"/>
  <c r="B34" i="6"/>
  <c r="B34" i="5"/>
  <c r="B28" i="2" s="1"/>
  <c r="B40" i="5"/>
  <c r="B34" i="2" s="1"/>
  <c r="B40" i="6"/>
  <c r="O53" i="6"/>
  <c r="B20" i="6"/>
  <c r="B22" i="6"/>
  <c r="O23" i="6"/>
  <c r="O58" i="6"/>
  <c r="O59" i="6"/>
  <c r="B24" i="6"/>
  <c r="O25" i="6"/>
  <c r="B26" i="6"/>
  <c r="O27" i="6"/>
  <c r="O20" i="6"/>
  <c r="B21" i="6"/>
  <c r="O22" i="6"/>
  <c r="B23" i="6"/>
  <c r="O24" i="6"/>
  <c r="B25" i="6"/>
  <c r="O26" i="6"/>
  <c r="B27" i="6"/>
  <c r="O28" i="6"/>
  <c r="O54" i="6"/>
  <c r="O55" i="6"/>
  <c r="O56" i="6"/>
  <c r="O57" i="6"/>
  <c r="O21" i="6"/>
  <c r="B28" i="6"/>
  <c r="Y20" i="1"/>
  <c r="C22" i="5" s="1"/>
  <c r="Y24" i="1"/>
  <c r="C26" i="5" s="1"/>
  <c r="Y28" i="1"/>
  <c r="C30" i="5" s="1"/>
  <c r="Y32" i="1"/>
  <c r="C34" i="5" s="1"/>
  <c r="Y36" i="1"/>
  <c r="C38" i="5" s="1"/>
  <c r="Y38" i="1"/>
  <c r="C40" i="5" s="1"/>
  <c r="Y40" i="1"/>
  <c r="C42" i="5" s="1"/>
  <c r="Y18" i="1"/>
  <c r="C20" i="5" s="1"/>
  <c r="Y22" i="1"/>
  <c r="C24" i="5" s="1"/>
  <c r="Y26" i="1"/>
  <c r="C28" i="5" s="1"/>
  <c r="Y30" i="1"/>
  <c r="C32" i="5" s="1"/>
  <c r="Y34" i="1"/>
  <c r="C36" i="5" s="1"/>
  <c r="Y19" i="1"/>
  <c r="C21" i="5" s="1"/>
  <c r="Y21" i="1"/>
  <c r="C23" i="5" s="1"/>
  <c r="Y23" i="1"/>
  <c r="C25" i="5" s="1"/>
  <c r="Y25" i="1"/>
  <c r="C27" i="5" s="1"/>
  <c r="Y27" i="1"/>
  <c r="C29" i="5" s="1"/>
  <c r="Y29" i="1"/>
  <c r="C31" i="5" s="1"/>
  <c r="Y31" i="1"/>
  <c r="C33" i="5" s="1"/>
  <c r="Y33" i="1"/>
  <c r="C35" i="5" s="1"/>
  <c r="Y35" i="1"/>
  <c r="C37" i="5" s="1"/>
  <c r="Y37" i="1"/>
  <c r="C39" i="5" s="1"/>
  <c r="Y39" i="1"/>
  <c r="C41" i="5" s="1"/>
  <c r="Y43" i="1"/>
  <c r="C45" i="5" s="1"/>
  <c r="A15" i="5"/>
  <c r="A14" i="5"/>
  <c r="Y89" i="1" l="1"/>
  <c r="X89" i="1"/>
  <c r="W89" i="1"/>
  <c r="V89" i="1"/>
  <c r="U89" i="1"/>
  <c r="T89" i="1"/>
  <c r="S89" i="1"/>
  <c r="R89" i="1"/>
  <c r="Q89" i="1"/>
  <c r="P89" i="1"/>
  <c r="O89" i="1"/>
  <c r="N89" i="1"/>
  <c r="M89" i="1"/>
  <c r="B19" i="5"/>
  <c r="B13" i="2" s="1"/>
  <c r="B18" i="5"/>
  <c r="B12" i="2" s="1"/>
  <c r="B17" i="5"/>
  <c r="B11" i="2" s="1"/>
  <c r="B16" i="5"/>
  <c r="B10" i="2" s="1"/>
  <c r="B15" i="5"/>
  <c r="B14" i="5"/>
  <c r="A3" i="2"/>
  <c r="D50" i="6"/>
  <c r="E50" i="6"/>
  <c r="F50" i="6"/>
  <c r="G50" i="6"/>
  <c r="H50" i="6"/>
  <c r="I50" i="6"/>
  <c r="J50" i="6"/>
  <c r="K50" i="6"/>
  <c r="L50" i="6"/>
  <c r="M50" i="6"/>
  <c r="N50" i="6"/>
  <c r="C50" i="6"/>
  <c r="D12" i="6"/>
  <c r="E12" i="6"/>
  <c r="F12" i="6"/>
  <c r="G12" i="6"/>
  <c r="H12" i="6"/>
  <c r="I12" i="6"/>
  <c r="J12" i="6"/>
  <c r="K12" i="6"/>
  <c r="L12" i="6"/>
  <c r="M12" i="6"/>
  <c r="N12" i="6"/>
  <c r="C12" i="6"/>
  <c r="P45" i="1" l="1"/>
  <c r="T45" i="1"/>
  <c r="X45" i="1"/>
  <c r="Q45" i="1"/>
  <c r="M45" i="1"/>
  <c r="N45" i="1"/>
  <c r="R45" i="1"/>
  <c r="V45" i="1"/>
  <c r="U45" i="1"/>
  <c r="O45" i="1"/>
  <c r="S45" i="1"/>
  <c r="W45" i="1"/>
  <c r="A52" i="6" l="1"/>
  <c r="O2" i="6"/>
  <c r="A19" i="6"/>
  <c r="A18" i="6"/>
  <c r="A17" i="6"/>
  <c r="A16" i="6"/>
  <c r="A15" i="6"/>
  <c r="A14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B19" i="6"/>
  <c r="B18" i="6"/>
  <c r="B17" i="6"/>
  <c r="B16" i="6"/>
  <c r="B15" i="6"/>
  <c r="B14" i="6"/>
  <c r="D14" i="6" l="1"/>
  <c r="H14" i="6"/>
  <c r="L14" i="6"/>
  <c r="F14" i="6"/>
  <c r="J14" i="6"/>
  <c r="N14" i="6"/>
  <c r="C14" i="6"/>
  <c r="G14" i="6"/>
  <c r="K14" i="6"/>
  <c r="E14" i="6"/>
  <c r="I14" i="6"/>
  <c r="M14" i="6"/>
  <c r="Y13" i="1"/>
  <c r="C15" i="5" s="1"/>
  <c r="Y14" i="1"/>
  <c r="C16" i="5" s="1"/>
  <c r="Y15" i="1"/>
  <c r="C17" i="5" s="1"/>
  <c r="Y16" i="1"/>
  <c r="C18" i="5" s="1"/>
  <c r="Y17" i="1"/>
  <c r="C19" i="5" s="1"/>
  <c r="Y12" i="1"/>
  <c r="O19" i="6"/>
  <c r="O18" i="6"/>
  <c r="O17" i="6"/>
  <c r="O16" i="6"/>
  <c r="O15" i="6"/>
  <c r="C14" i="5" l="1"/>
  <c r="Y45" i="1"/>
  <c r="O14" i="6"/>
  <c r="O47" i="6" s="1"/>
  <c r="C15" i="3" l="1"/>
  <c r="I52" i="6" l="1"/>
  <c r="C52" i="6"/>
  <c r="G52" i="6"/>
  <c r="K52" i="6"/>
  <c r="D52" i="6"/>
  <c r="H52" i="6"/>
  <c r="L52" i="6"/>
  <c r="E52" i="6"/>
  <c r="M52" i="6"/>
  <c r="F52" i="6"/>
  <c r="J52" i="6"/>
  <c r="N52" i="6"/>
  <c r="B52" i="6"/>
  <c r="O52" i="6" l="1"/>
  <c r="O61" i="6" s="1"/>
  <c r="E47" i="5" l="1"/>
  <c r="L2" i="4"/>
  <c r="E2" i="5"/>
  <c r="F2" i="3"/>
  <c r="E45" i="5" l="1"/>
  <c r="E41" i="5"/>
  <c r="E37" i="5"/>
  <c r="E33" i="5"/>
  <c r="E29" i="5"/>
  <c r="E25" i="5"/>
  <c r="E21" i="5"/>
  <c r="E17" i="5"/>
  <c r="E39" i="5"/>
  <c r="E31" i="5"/>
  <c r="E23" i="5"/>
  <c r="E15" i="5"/>
  <c r="E22" i="5"/>
  <c r="E14" i="5"/>
  <c r="E44" i="5"/>
  <c r="E40" i="5"/>
  <c r="E36" i="5"/>
  <c r="E32" i="5"/>
  <c r="E28" i="5"/>
  <c r="E24" i="5"/>
  <c r="E20" i="5"/>
  <c r="E16" i="5"/>
  <c r="E43" i="5"/>
  <c r="E35" i="5"/>
  <c r="E27" i="5"/>
  <c r="E19" i="5"/>
  <c r="E42" i="5"/>
  <c r="E38" i="5"/>
  <c r="E34" i="5"/>
  <c r="E30" i="5"/>
  <c r="E26" i="5"/>
  <c r="E18" i="5"/>
  <c r="A9" i="2"/>
  <c r="A8" i="2"/>
  <c r="F19" i="3" l="1"/>
  <c r="D1" i="2"/>
  <c r="E12" i="5"/>
  <c r="C12" i="5"/>
  <c r="B9" i="2"/>
  <c r="B8" i="2"/>
  <c r="B25" i="3" l="1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E1" i="5"/>
  <c r="O1" i="6"/>
  <c r="C49" i="6"/>
  <c r="A6" i="6"/>
  <c r="C47" i="5"/>
  <c r="C3" i="2"/>
  <c r="A46" i="2"/>
  <c r="D38" i="2" l="1"/>
  <c r="D37" i="2"/>
  <c r="D39" i="2"/>
  <c r="D14" i="2"/>
  <c r="D19" i="2"/>
  <c r="D33" i="2"/>
  <c r="D20" i="2"/>
  <c r="D15" i="2"/>
  <c r="D29" i="2"/>
  <c r="D28" i="2"/>
  <c r="D26" i="2"/>
  <c r="D17" i="2"/>
  <c r="D25" i="2"/>
  <c r="D18" i="2"/>
  <c r="D21" i="2"/>
  <c r="D35" i="2"/>
  <c r="D36" i="2"/>
  <c r="D22" i="2"/>
  <c r="D31" i="2"/>
  <c r="D32" i="2"/>
  <c r="D30" i="2"/>
  <c r="D27" i="2"/>
  <c r="D24" i="2"/>
  <c r="D34" i="2"/>
  <c r="D23" i="2"/>
  <c r="D16" i="2"/>
  <c r="D12" i="2"/>
  <c r="D9" i="2"/>
  <c r="D11" i="2"/>
  <c r="D10" i="2"/>
  <c r="D13" i="2"/>
  <c r="D8" i="2"/>
  <c r="L1" i="4"/>
  <c r="F1" i="3"/>
  <c r="A45" i="2"/>
  <c r="D39" i="5" l="1"/>
  <c r="D41" i="5"/>
  <c r="D42" i="5"/>
  <c r="D20" i="5"/>
  <c r="D27" i="5"/>
  <c r="D23" i="5"/>
  <c r="D19" i="5"/>
  <c r="D29" i="5"/>
  <c r="D45" i="5"/>
  <c r="D30" i="5"/>
  <c r="D36" i="5"/>
  <c r="D35" i="5"/>
  <c r="D26" i="5"/>
  <c r="D31" i="5"/>
  <c r="D44" i="5"/>
  <c r="D40" i="5"/>
  <c r="D17" i="5"/>
  <c r="D33" i="5"/>
  <c r="D18" i="5"/>
  <c r="D34" i="5"/>
  <c r="D43" i="5"/>
  <c r="D25" i="5"/>
  <c r="D32" i="5"/>
  <c r="D28" i="5"/>
  <c r="D24" i="5"/>
  <c r="D21" i="5"/>
  <c r="D37" i="5"/>
  <c r="D22" i="5"/>
  <c r="D38" i="5"/>
  <c r="D16" i="5"/>
  <c r="D15" i="5"/>
  <c r="A9" i="3"/>
  <c r="B3" i="2"/>
  <c r="A23" i="1" l="1"/>
  <c r="A6" i="3" l="1"/>
  <c r="A6" i="5"/>
  <c r="A7" i="3"/>
  <c r="E15" i="3"/>
  <c r="A5" i="3"/>
  <c r="A10" i="3"/>
  <c r="A4" i="3"/>
  <c r="D14" i="5" l="1"/>
  <c r="D47" i="5" s="1"/>
  <c r="D19" i="3" s="1"/>
  <c r="D22" i="3" l="1"/>
  <c r="E22" i="3" s="1"/>
  <c r="E25" i="3" s="1"/>
  <c r="F3" i="2" s="1"/>
  <c r="E3" i="2" l="1"/>
  <c r="D41" i="2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<sst xmlns="http://schemas.openxmlformats.org/spreadsheetml/2006/main" count="57" uniqueCount="38">
  <si>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</si>
  <si>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</si>
  <si>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</si>
  <si>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</si>
  <si>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</si>
  <si>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</si>
  <si>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</si>
  <si>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</si>
  <si>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</si>
  <si>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</si>
  <si>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</si>
  <si>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</si>
  <si>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</si>
  <si>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</si>
  <si>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</si>
  <si>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</si>
  <si>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</si>
  <si>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</si>
  <si>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</si>
  <si>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</si>
  <si>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</si>
  <si>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</si>
  <si>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</si>
  <si>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</si>
  <si>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</si>
  <si>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</si>
  <si>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</si>
  <si>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</si>
  <si>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</si>
  <si>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</si>
  <si>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is allocated by account based on the Base Year.</t>
  </si>
  <si>
    <t>B</t>
  </si>
  <si>
    <t>Building Maintenance &amp; Services adjustment is based on the difference between the base period</t>
  </si>
  <si>
    <t>The 2020 budget is not allocated by account.  For rate case purposes, the Summary by Account tab Forecast Year</t>
  </si>
  <si>
    <t>amounts from March 2018 through February 2019 and the forecasted budget amounts for July 2019</t>
  </si>
  <si>
    <t xml:space="preserve">through June 2020.  </t>
  </si>
  <si>
    <t>Variance between base year and forecast year</t>
  </si>
  <si>
    <t>Alloc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</si>
</sst>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  <numFmt numFmtId="181" formatCode="_(* #,##0_);_(* \(#,##0\);_(* &quot;-&quot;??_);_(@_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37" fontId="0" fillId="0" borderId="0" xfId="0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0" fontId="1" fillId="26" borderId="0" xfId="1581" applyFont="1" applyFill="1"/>
    <xf numFmtId="0" fontId="1" fillId="0" borderId="0" xfId="1581" applyFont="1" applyFill="1"/>
    <xf numFmtId="0" fontId="0" fillId="0" borderId="0" xfId="0" applyFont="1" applyBorder="1" applyAlignment="1">
      <alignment horizontal="right"/>
    </xf>
    <xf numFmtId="37" fontId="0" fillId="0" borderId="0" xfId="0" applyNumberFormat="1" applyFont="1" applyFill="1"/>
    <xf numFmtId="0" fontId="0" fillId="0" borderId="0" xfId="0" applyFont="1" applyAlignment="1">
      <alignment horizontal="right"/>
    </xf>
    <xf numFmtId="0" fontId="49" fillId="0" borderId="0" xfId="0" applyFont="1"/>
    <xf numFmtId="10" fontId="0" fillId="0" borderId="0" xfId="1898" applyNumberFormat="1" applyFont="1"/>
    <xf numFmtId="10" fontId="0" fillId="0" borderId="0" xfId="0" applyNumberFormat="1" applyFont="1"/>
    <xf numFmtId="0" fontId="49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wrapText="1" indent="3"/>
    </xf>
    <xf numFmtId="181" fontId="0" fillId="0" borderId="0" xfId="0" applyNumberFormat="1" applyFont="1" applyFill="1"/>
    <xf numFmtId="9" fontId="0" fillId="0" borderId="0" xfId="1898" applyFont="1"/>
    <xf numFmtId="179" fontId="48" fillId="0" borderId="0" xfId="0" quotePrefix="1" applyNumberFormat="1" applyFont="1" applyFill="1" applyBorder="1" applyAlignment="1">
      <alignment horizontal="center"/>
    </xf>
    <xf numFmtId="181" fontId="0" fillId="0" borderId="0" xfId="2" applyNumberFormat="1" applyFont="1" applyFill="1"/>
    <xf numFmtId="43" fontId="0" fillId="0" borderId="0" xfId="0" applyNumberFormat="1" applyFont="1" applyFill="1"/>
    <xf numFmtId="43" fontId="0" fillId="0" borderId="0" xfId="1898" applyNumberFormat="1" applyFont="1" applyFill="1"/>
    <xf numFmtId="10" fontId="0" fillId="0" borderId="0" xfId="1898" applyNumberFormat="1" applyFont="1" applyFill="1"/>
    <xf numFmtId="5" fontId="0" fillId="0" borderId="0" xfId="1" applyNumberFormat="1" applyFont="1" applyAlignment="1"/>
    <xf numFmtId="37" fontId="0" fillId="0" borderId="0" xfId="1" applyNumberFormat="1" applyFont="1" applyAlignment="1">
      <alignment horizontal="right"/>
    </xf>
    <xf numFmtId="5" fontId="0" fillId="0" borderId="15" xfId="0" applyNumberFormat="1" applyFont="1" applyBorder="1" applyAlignment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56">
          <cell r="D56" t="str">
            <v>Building Maintenance and Services</v>
          </cell>
          <cell r="F56" t="str">
            <v>W/P - 3-12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  <cell r="T49">
            <v>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  <cell r="T50">
            <v>0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  <cell r="T52">
            <v>0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4.6250169726777604E-2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T54">
            <v>0.12392820683030842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T55">
            <v>0.82569789136480443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T56">
            <v>4.1237320781095203E-3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  <cell r="T57">
            <v>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  <cell r="T59">
            <v>1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  <cell r="T61">
            <v>1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  <cell r="T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  <cell r="T64">
            <v>0.38804506526102156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T65">
            <v>-1.450726785278833E-2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T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0.22859332561881079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1.3003386221970181E-2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T69">
            <v>2.32103962630935E-2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T70">
            <v>6.2567732141287141E-3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8.2078380528500874E-3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8.7126550478026296E-2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3.1212771760961025E-3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3.1821102070811354E-2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2.4232495455296252E-2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8.5949702671747855E-2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T78">
            <v>3.8153946196300394E-5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T79">
            <v>2.2875305083456424E-2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T80">
            <v>6.5718394965385368E-2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T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T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T83">
            <v>5.6119478253080102E-3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T85">
            <v>1.4195874776378773E-2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T86">
            <v>4.2305853881761156E-3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T87">
            <v>2.2690933840346351E-3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  <cell r="T88">
            <v>1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  <cell r="T89">
            <v>0.4388301058383573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T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T91">
            <v>0.21068371319003132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2.2810164985444158E-2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T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T94">
            <v>7.723183550816989E-3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T95">
            <v>6.9391743366880809E-2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T96">
            <v>1.5717710496803777E-3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T97">
            <v>2.5780509172994404E-2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T98">
            <v>9.0553641558261608E-3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T99">
            <v>1.7608454367401845E-4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T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T101">
            <v>3.5215465418871932E-2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T102">
            <v>0.13425147470805326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T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T104">
            <v>1.2790665787206159E-2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T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T106">
            <v>2.4253480917198408E-2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T107">
            <v>5.1078950824782893E-3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T108">
            <v>2.3583782324864437E-3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  <cell r="T109">
            <v>1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T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T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T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T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  <cell r="T114">
            <v>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T115">
            <v>5.7743785850860423E-2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  <cell r="T116">
            <v>0.94225621414913963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T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  <cell r="T119">
            <v>1.5203183890207699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  <cell r="T120">
            <v>-0.52031838902076988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  <cell r="T122">
            <v>1.5323503436624044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  <cell r="T123">
            <v>-0.53235034366240452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  <cell r="T125">
            <v>1.4496055004678965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  <cell r="T126">
            <v>-0.44960550046789655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  <cell r="T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  <cell r="T136">
            <v>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>
            <v>2.0525267448455987E-2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>
            <v>2.6672294846258361E-2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T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T140">
            <v>0.17406904193433498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  <cell r="T141">
            <v>0.12294054795604743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  <cell r="T142">
            <v>4.2554314131567489E-2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T143">
            <v>5.1445079080320282E-4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  <cell r="T144">
            <v>0.17575749581184291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  <cell r="T145">
            <v>0.42248281866269177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  <cell r="T146">
            <v>1.4483768417997863E-2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  <cell r="T147">
            <v>0.99999999999999989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  <cell r="T148">
            <v>0.51857031252532526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  <cell r="T149">
            <v>2.7947152824376174E-2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  <cell r="T150">
            <v>5.9821213427686308E-2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  <cell r="T151">
            <v>4.4828037053965535E-2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  <cell r="T152">
            <v>9.2170496649777792E-2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  <cell r="T153">
            <v>3.2583760958052259E-2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  <cell r="T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  <cell r="T155">
            <v>3.5971261890020215E-2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  <cell r="T156">
            <v>0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  <cell r="T157">
            <v>2.2188509294286847E-2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T158">
            <v>5.9306659059647028E-2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  <cell r="T159">
            <v>8.245987675331537E-2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  <cell r="T160">
            <v>3.080259459879995E-2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  <cell r="T161">
            <v>-3.0665797910446792E-3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  <cell r="T162">
            <v>-4.673346580785144E-3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T163">
            <v>1.0900513365771222E-3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T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T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T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T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T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T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T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T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T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T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T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  <cell r="T178">
            <v>1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T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T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T181">
            <v>2.1037465025487277E-2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T182">
            <v>6.0107042929963654E-3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  <cell r="T183">
            <v>0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T184">
            <v>1.8488737206332342E-2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T185">
            <v>6.4107508650393136E-2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T186">
            <v>0.14374752131216731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T187">
            <v>-1.6609482504557147E-3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T188">
            <v>0.13138228006534639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  <cell r="T189">
            <v>0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T190">
            <v>1.2987414633081432E-2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T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  <cell r="T192">
            <v>8.4120752575106515E-3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T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  <cell r="T194">
            <v>0.14730591646867483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  <cell r="T195">
            <v>0.44818132533846594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T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  <cell r="T198">
            <v>0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T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T200">
            <v>9.85435125299392E-3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0.10804962531135444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T202">
            <v>9.8267048399830928E-2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  <cell r="T203">
            <v>0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T204">
            <v>1.3094829854936081E-2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T205">
            <v>5.7757078412138903E-2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T206">
            <v>5.8129241664207729E-2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T207">
            <v>0.24566230438169062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  <cell r="T208">
            <v>0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T209">
            <v>1.833701509121987E-2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T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6.3028505046799528E-3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  <cell r="T212">
            <v>0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T213">
            <v>4.1230371711339546E-3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T214">
            <v>2.0301505400354618E-2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T215">
            <v>8.7309498935347271E-2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  <cell r="T216">
            <v>0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T217">
            <v>3.8518896589123795E-2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T218">
            <v>8.1078422772137729E-4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T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  <cell r="T220">
            <v>8.391749672363423E-2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  <cell r="T221">
            <v>0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T222">
            <v>1.1122364618971288E-2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>
            <v>8.9797676106321729E-3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T224">
            <v>1.6866970245547997E-2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  <cell r="T225">
            <v>0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T226">
            <v>7.3550091844573992E-2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1.5378317237272681E-2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T229">
            <v>2.3666924522634171E-2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  <cell r="T231">
            <v>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T232">
            <v>0.11125401409077305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T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T234">
            <v>0.25076237391508327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T235">
            <v>6.1006090902472762E-2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  <cell r="T236">
            <v>0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T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T238">
            <v>2.4161388693408399E-2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T239">
            <v>1.2982600888155499E-2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  <cell r="T240">
            <v>0.11699709610360197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T241">
            <v>0.42186577365785793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T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T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T244">
            <v>9.7066174864714021E-4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  <cell r="T246">
            <v>0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T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T248">
            <v>0.68985487951005198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T249">
            <v>2.7027027027027029E-2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T250">
            <v>0.14765011316735455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  <cell r="T251">
            <v>0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T252">
            <v>5.1657568898948208E-2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  <cell r="T253">
            <v>8.3810411396618295E-2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T256">
            <v>7.2518030977811057E-4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T257">
            <v>1.9548338785322981E-3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  <cell r="T258">
            <v>0.16896701217829976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T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  <cell r="T260">
            <v>4.4850825680841843E-3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  <cell r="T261">
            <v>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T262">
            <v>2.6011902415953967E-4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T263">
            <v>7.4480747251014862E-2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T264">
            <v>3.009498285579159E-2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T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T266">
            <v>7.9832893232964178E-2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  <cell r="T267">
            <v>0.47612028534268713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  <cell r="T268">
            <v>0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T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T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T271">
            <v>7.355850707444922E-2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T272">
            <v>7.9241713632601588E-2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T273">
            <v>1.0278642651637568E-2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T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T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  <cell r="T277">
            <v>1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  <cell r="T279">
            <v>0.49131818255237358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T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  <cell r="T281">
            <v>7.0989000339196584E-2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  <cell r="T282">
            <v>0.275621456607065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T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T284">
            <v>0.16207136050136486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  <cell r="T286">
            <v>0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  <cell r="T287">
            <v>0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T288">
            <v>4.5693478230068434E-4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T289">
            <v>-3.8538375437453067E-3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T290">
            <v>0.11023108856742091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T291">
            <v>0.10654018900806189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T292">
            <v>1.7852335680584876E-3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T293">
            <v>7.7792261154167666E-2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  <cell r="T294">
            <v>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T295">
            <v>6.9106958160359312E-3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T296">
            <v>4.6047691239603847E-5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T297">
            <v>2.9197778376004194E-2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T298">
            <v>0.22887119398121253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T299">
            <v>-0.28753241049037248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T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  <cell r="T301">
            <v>7.8918658524490287E-2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  <cell r="T302">
            <v>5.476133127417504E-2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  <cell r="T303">
            <v>5.7191232519587978E-2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  <cell r="T304">
            <v>2.7490471670043499E-2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  <cell r="T305">
            <v>2.8602700519984699E-2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  <cell r="T306">
            <v>6.1919976196885759E-2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  <cell r="T307">
            <v>1.6254835007580157E-2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  <cell r="T308">
            <v>3.6979838195497243E-3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  <cell r="T309">
            <v>3.7971634622196403E-3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  <cell r="T310">
            <v>2.4263591153175872E-2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  <cell r="T311">
            <v>8.4196432366567958E-3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T312">
            <v>8.8553252383853556E-4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  <cell r="T313">
            <v>0.13975120078210232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  <cell r="T314">
            <v>7.8103968602558832E-2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T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  <cell r="T316">
            <v>7.296787996429533E-4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T317">
            <v>1.7710650476770711E-3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T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  <cell r="T319">
            <v>-3.1489536547698324E-3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  <cell r="T320">
            <v>0.18517547712492385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  <cell r="T321">
            <v>1.7710650476770711E-2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T322">
            <v>1.8348233893934456E-3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  <cell r="T323">
            <v>4.248430836367758E-2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T324">
            <v>5.4516924297595602E-2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  <cell r="T325">
            <v>-0.15439436659629635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T326">
            <v>6.5175193754516217E-4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  <cell r="T328">
            <v>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T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T330">
            <v>0.4630733350608966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T331">
            <v>9.7175434050272097E-2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  <cell r="T332">
            <v>0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T333">
            <v>3.6602746825602488E-2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T334">
            <v>0.37185799429904121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T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T336">
            <v>3.1290489764187614E-2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  <cell r="T338">
            <v>0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T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T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T341">
            <v>2.2312964853434445E-3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T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T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T344">
            <v>3.7985513587088619E-2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T345">
            <v>2.5132468037528562E-3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T346">
            <v>3.8889699090953282E-4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  <cell r="T347">
            <v>-0.36107627242234214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  <cell r="T348">
            <v>0.14097029799231928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  <cell r="T349">
            <v>0.68079821107384186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  <cell r="T350">
            <v>0.44307034174323079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T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  <cell r="T352">
            <v>5.3118467745855817E-2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T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  <cell r="T355">
            <v>0.91577450779405178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  <cell r="T356">
            <v>8.422549220594823E-2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  <cell r="T358">
            <v>2.1885418922291885E-3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  <cell r="T359">
            <v>0.10922047245396045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  <cell r="T360">
            <v>0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  <cell r="T361">
            <v>0.326719220323686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  <cell r="T362">
            <v>9.9686099618327556E-2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  <cell r="T363">
            <v>0.46218566571179681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  <cell r="T365">
            <v>1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T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T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T368">
            <v>0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  <cell r="T370">
            <v>4.3900663549570236E-2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T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  <cell r="T372">
            <v>0.73037115845862377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T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  <cell r="T374">
            <v>0.11707465788155656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  <cell r="T375">
            <v>-8.5172637990623828E-2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T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  <cell r="T377">
            <v>1.501308122804889E-2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T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T379">
            <v>0.17881307687282433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  <cell r="T381">
            <v>3.738551947684523E-3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  <cell r="T382">
            <v>4.9388292067803187E-2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  <cell r="T383">
            <v>9.1305542756909247E-2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T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  <cell r="T385">
            <v>3.682978878191915E-3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  <cell r="T386">
            <v>4.810202811391065E-2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  <cell r="T387">
            <v>5.6818916668687505E-2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T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T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  <cell r="T390">
            <v>0.16440433752859487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T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  <cell r="T392">
            <v>0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T393">
            <v>0.12327521400683852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T394">
            <v>0.33124580675930193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  <cell r="T395">
            <v>-2.0279118267575234E-3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T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  <cell r="T397">
            <v>0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T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T399">
            <v>2.2962792314345531E-2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T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T401">
            <v>3.7156154262757556E-2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T402">
            <v>3.976505727057416E-2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T403">
            <v>3.0182239251157941E-2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"/>
  <sheetViews>
    <sheetView zoomScale="80" zoomScaleNormal="80" workbookViewId="0"/>
  </sheetViews>
  <sheetFormatPr defaultColWidth="9.109375" defaultRowHeight="14.4"/>
  <cols>
    <col min="1" max="1" width="48.33203125" style="2" bestFit="1" customWidth="1"/>
    <col min="2" max="2" width="27.109375" style="10" bestFit="1" customWidth="1"/>
    <col min="3" max="3" width="12.33203125" style="2" bestFit="1" customWidth="1"/>
    <col min="4" max="4" width="19.109375" style="2" bestFit="1" customWidth="1"/>
    <col min="5" max="5" width="7.109375" style="2" bestFit="1" customWidth="1"/>
    <col min="6" max="6" width="14.88671875" style="2" bestFit="1" customWidth="1"/>
    <col min="7" max="7" width="10.88671875" style="2" customWidth="1"/>
    <col min="8" max="8" width="9.109375" style="2"/>
    <col min="9" max="9" width="38.5546875" style="2" customWidth="1"/>
    <col min="10" max="10" width="10.109375" style="2" bestFit="1" customWidth="1"/>
    <col min="11" max="11" width="25.88671875" style="2" bestFit="1" customWidth="1"/>
    <col min="12" max="12" width="6.6640625" style="2" bestFit="1" customWidth="1"/>
    <col min="13" max="22" width="11.33203125" style="2" bestFit="1" customWidth="1"/>
    <col min="23" max="23" width="11.109375" style="2" bestFit="1" customWidth="1"/>
    <col min="24" max="24" width="11.33203125" style="2" bestFit="1" customWidth="1"/>
    <col min="25" max="26" width="12.33203125" style="2" bestFit="1" customWidth="1"/>
    <col min="27" max="28" width="21.44140625" style="2" bestFit="1" customWidth="1"/>
    <col min="29" max="16384" width="9.109375" style="2"/>
  </cols>
  <sheetData>
    <row r="1" spans="1:30">
      <c r="A1" s="2" t="str">
        <f>'[1]Rate Case Constants'!$C$9</f>
        <v>Kentucky American Water Company</v>
      </c>
    </row>
    <row r="2" spans="1:30">
      <c r="A2" s="2" t="str">
        <f>'[1]Rate Case Constants'!$C$10</f>
        <v>KENTUCKY AMERICAN WATER COMPANY</v>
      </c>
    </row>
    <row r="3" spans="1:30">
      <c r="A3" s="2" t="str">
        <f>'[1]Rate Case Constants'!$C$11</f>
        <v>Case No. 2018-00358</v>
      </c>
    </row>
    <row r="4" spans="1:30">
      <c r="A4" s="20">
        <f>'[1]Rate Case Constants'!$C$12</f>
        <v>43524</v>
      </c>
      <c r="B4" s="21"/>
    </row>
    <row r="5" spans="1:30">
      <c r="A5" s="22" t="str">
        <f>'[1]Rate Case Constants'!$C$13</f>
        <v>June 30, 2020</v>
      </c>
      <c r="B5" s="23"/>
    </row>
    <row r="6" spans="1:30">
      <c r="A6" s="22" t="str">
        <f>'[1]Rate Case Constants'!$C$14</f>
        <v>For the 12 Months Ending June 30, 2020</v>
      </c>
      <c r="B6" s="23"/>
    </row>
    <row r="7" spans="1:30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30">
      <c r="A8" s="2" t="str">
        <f>'[1]Rate Case Constants'!$C$16</f>
        <v>Base Year Adjustment</v>
      </c>
      <c r="C8" s="10"/>
    </row>
    <row r="9" spans="1:30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1"/>
      <c r="Z9" s="10"/>
    </row>
    <row r="10" spans="1:30">
      <c r="A10" s="2" t="str">
        <f>'[1]Rate Case Constants'!$C$18</f>
        <v>Attrition Year Adjustment at Present Rates:</v>
      </c>
      <c r="H10" s="32" t="s">
        <v>25</v>
      </c>
      <c r="I10" s="32" t="s">
        <v>13</v>
      </c>
      <c r="J10" s="32" t="s">
        <v>14</v>
      </c>
      <c r="K10" s="32" t="s">
        <v>6</v>
      </c>
      <c r="L10" s="11" t="s">
        <v>15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26</v>
      </c>
      <c r="Z10" s="72"/>
      <c r="AA10" s="32" t="s">
        <v>37</v>
      </c>
    </row>
    <row r="11" spans="1:30">
      <c r="A11" s="24" t="str">
        <f>'[1]Rate Case Constants'!$C$19</f>
        <v>Attrition Year at Present Rates</v>
      </c>
      <c r="B11" s="25"/>
      <c r="Z11" s="10"/>
    </row>
    <row r="12" spans="1:30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>P24</v>
      </c>
      <c r="I12" s="2" t="str">
        <f>IFERROR(INDEX('[1]Link Out Monthly BY'!$B$6:$B$491,MATCH($J12,'[1]Link Out Monthly BY'!$C$6:$C$491,0),1),"")</f>
        <v>Building Maintenance and Services</v>
      </c>
      <c r="J12" s="59">
        <v>52532000</v>
      </c>
      <c r="K12" s="2" t="str">
        <f>IFERROR(INDEX('[1]Link Out Monthly BY'!$D$6:$D$491,MATCH($J12,'[1]Link Out Monthly BY'!$C$6:$C$491,0),1),"")</f>
        <v>Electricity</v>
      </c>
      <c r="L12" s="2" t="str">
        <f>IFERROR(INDEX('[1]Link Out Monthly BY'!$E$6:$E$491,MATCH($J12,'[1]Link Out Monthly BY'!$C$6:$C$491,0),1),"")</f>
        <v>675.8</v>
      </c>
      <c r="M12" s="31">
        <f>IFERROR(INDEX('[1]Link Out Monthly BY'!$F$6:$F$491,MATCH($J12,'[1]Link Out Monthly BY'!$C$6:$C$491,0),1),"")</f>
        <v>0</v>
      </c>
      <c r="N12" s="31">
        <f>IFERROR(INDEX('[1]Link Out Monthly BY'!$G$6:$G$491,MATCH($J12,'[1]Link Out Monthly BY'!$C$6:$C$491,0),1),"")</f>
        <v>0</v>
      </c>
      <c r="O12" s="31">
        <f>IFERROR(INDEX('[1]Link Out Monthly BY'!$H$6:$H$491,MATCH($J12,'[1]Link Out Monthly BY'!$C$6:$C$491,0),1),"")</f>
        <v>0</v>
      </c>
      <c r="P12" s="31">
        <f>IFERROR(INDEX('[1]Link Out Monthly BY'!$I$6:$I$491,MATCH($J12,'[1]Link Out Monthly BY'!$C$6:$C$491,0),1),"")</f>
        <v>0</v>
      </c>
      <c r="Q12" s="31">
        <f>IFERROR(INDEX('[1]Link Out Monthly BY'!$J$6:$J$491,MATCH($J12,'[1]Link Out Monthly BY'!$C$6:$C$491,0),1),"")</f>
        <v>0</v>
      </c>
      <c r="R12" s="31">
        <f>IFERROR(INDEX('[1]Link Out Monthly BY'!$K$6:$K$491,MATCH($J12,'[1]Link Out Monthly BY'!$C$6:$C$491,0),1),"")</f>
        <v>0</v>
      </c>
      <c r="S12" s="31">
        <f>IFERROR(INDEX('[1]Link Out Monthly BY'!$L$6:$L$491,MATCH($J12,'[1]Link Out Monthly BY'!$C$6:$C$491,0),1),"")</f>
        <v>12378</v>
      </c>
      <c r="T12" s="31">
        <f>IFERROR(INDEX('[1]Link Out Monthly BY'!$M$6:$M$491,MATCH($J12,'[1]Link Out Monthly BY'!$C$6:$C$491,0),1),"")</f>
        <v>15588</v>
      </c>
      <c r="U12" s="31">
        <f>IFERROR(INDEX('[1]Link Out Monthly BY'!$N$6:$N$491,MATCH($J12,'[1]Link Out Monthly BY'!$C$6:$C$491,0),1),"")</f>
        <v>10411</v>
      </c>
      <c r="V12" s="31">
        <f>IFERROR(INDEX('[1]Link Out Monthly BY'!$O$6:$O$491,MATCH($J12,'[1]Link Out Monthly BY'!$C$6:$C$491,0),1),"")</f>
        <v>11664</v>
      </c>
      <c r="W12" s="31">
        <f>IFERROR(INDEX('[1]Link Out Monthly BY'!$P$6:$P$491,MATCH($J12,'[1]Link Out Monthly BY'!$C$6:$C$491,0),1),"")</f>
        <v>11576</v>
      </c>
      <c r="X12" s="31">
        <f>IFERROR(INDEX('[1]Link Out Monthly BY'!$Q$6:$Q$491,MATCH($J12,'[1]Link Out Monthly BY'!$C$6:$C$491,0),1),"")</f>
        <v>11576</v>
      </c>
      <c r="Y12" s="31">
        <f t="shared" ref="Y12:Y17" si="0">SUM(M12:X12)</f>
        <v>73193</v>
      </c>
      <c r="Z12" s="73"/>
      <c r="AA12" s="71">
        <f>IFERROR(INDEX('[1]Link Out Monthly BY'!$T$6:$T$491,MATCH($J12,'[1]Link Out Monthly BY'!$C$6:$C$491,0),1),"")</f>
        <v>0</v>
      </c>
    </row>
    <row r="13" spans="1:30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>P24</v>
      </c>
      <c r="I13" s="2" t="str">
        <f>IFERROR(INDEX('[1]Link Out Monthly BY'!$B$6:$B$491,MATCH($J13,'[1]Link Out Monthly BY'!$C$6:$C$491,0),1),"")</f>
        <v>Building Maintenance and Services</v>
      </c>
      <c r="J13" s="59">
        <v>52532011</v>
      </c>
      <c r="K13" s="2" t="str">
        <f>IFERROR(INDEX('[1]Link Out Monthly BY'!$D$6:$D$491,MATCH($J13,'[1]Link Out Monthly BY'!$C$6:$C$491,0),1),"")</f>
        <v>Electricity SS</v>
      </c>
      <c r="L13" s="2" t="str">
        <f>IFERROR(INDEX('[1]Link Out Monthly BY'!$E$6:$E$491,MATCH($J13,'[1]Link Out Monthly BY'!$C$6:$C$491,0),1),"")</f>
        <v>675.1</v>
      </c>
      <c r="M13" s="31">
        <f>IFERROR(INDEX('[1]Link Out Monthly BY'!$F$6:$F$491,MATCH($J13,'[1]Link Out Monthly BY'!$C$6:$C$491,0),1),"")</f>
        <v>0</v>
      </c>
      <c r="N13" s="31">
        <f>IFERROR(INDEX('[1]Link Out Monthly BY'!$G$6:$G$491,MATCH($J13,'[1]Link Out Monthly BY'!$C$6:$C$491,0),1),"")</f>
        <v>0</v>
      </c>
      <c r="O13" s="31">
        <f>IFERROR(INDEX('[1]Link Out Monthly BY'!$H$6:$H$491,MATCH($J13,'[1]Link Out Monthly BY'!$C$6:$C$491,0),1),"")</f>
        <v>0</v>
      </c>
      <c r="P13" s="31">
        <f>IFERROR(INDEX('[1]Link Out Monthly BY'!$I$6:$I$491,MATCH($J13,'[1]Link Out Monthly BY'!$C$6:$C$491,0),1),"")</f>
        <v>0</v>
      </c>
      <c r="Q13" s="31">
        <f>IFERROR(INDEX('[1]Link Out Monthly BY'!$J$6:$J$491,MATCH($J13,'[1]Link Out Monthly BY'!$C$6:$C$491,0),1),"")</f>
        <v>0</v>
      </c>
      <c r="R13" s="31">
        <f>IFERROR(INDEX('[1]Link Out Monthly BY'!$K$6:$K$491,MATCH($J13,'[1]Link Out Monthly BY'!$C$6:$C$491,0),1),"")</f>
        <v>0</v>
      </c>
      <c r="S13" s="31">
        <f>IFERROR(INDEX('[1]Link Out Monthly BY'!$L$6:$L$491,MATCH($J13,'[1]Link Out Monthly BY'!$C$6:$C$491,0),1),"")</f>
        <v>0</v>
      </c>
      <c r="T13" s="31">
        <f>IFERROR(INDEX('[1]Link Out Monthly BY'!$M$6:$M$491,MATCH($J13,'[1]Link Out Monthly BY'!$C$6:$C$491,0),1),"")</f>
        <v>0</v>
      </c>
      <c r="U13" s="31">
        <f>IFERROR(INDEX('[1]Link Out Monthly BY'!$N$6:$N$491,MATCH($J13,'[1]Link Out Monthly BY'!$C$6:$C$491,0),1),"")</f>
        <v>0</v>
      </c>
      <c r="V13" s="31">
        <f>IFERROR(INDEX('[1]Link Out Monthly BY'!$O$6:$O$491,MATCH($J13,'[1]Link Out Monthly BY'!$C$6:$C$491,0),1),"")</f>
        <v>0</v>
      </c>
      <c r="W13" s="31">
        <f>IFERROR(INDEX('[1]Link Out Monthly BY'!$P$6:$P$491,MATCH($J13,'[1]Link Out Monthly BY'!$C$6:$C$491,0),1),"")</f>
        <v>0</v>
      </c>
      <c r="X13" s="31">
        <f>IFERROR(INDEX('[1]Link Out Monthly BY'!$Q$6:$Q$491,MATCH($J13,'[1]Link Out Monthly BY'!$C$6:$C$491,0),1),"")</f>
        <v>0</v>
      </c>
      <c r="Y13" s="31">
        <f t="shared" si="0"/>
        <v>0</v>
      </c>
      <c r="Z13" s="73"/>
      <c r="AA13" s="71">
        <f>IFERROR(INDEX('[1]Link Out Monthly BY'!$T$6:$T$491,MATCH($J13,'[1]Link Out Monthly BY'!$C$6:$C$491,0),1),"")</f>
        <v>0</v>
      </c>
    </row>
    <row r="14" spans="1:30">
      <c r="H14" s="2" t="str">
        <f>IFERROR(INDEX('[1]Link Out Monthly BY'!$A$6:$A$491,MATCH($J14,'[1]Link Out Monthly BY'!$C$6:$C$491,0),1),"")</f>
        <v>P24</v>
      </c>
      <c r="I14" s="2" t="str">
        <f>IFERROR(INDEX('[1]Link Out Monthly BY'!$B$6:$B$491,MATCH($J14,'[1]Link Out Monthly BY'!$C$6:$C$491,0),1),"")</f>
        <v>Building Maintenance and Services</v>
      </c>
      <c r="J14" s="59">
        <v>52532013</v>
      </c>
      <c r="K14" s="2" t="str">
        <f>IFERROR(INDEX('[1]Link Out Monthly BY'!$D$6:$D$491,MATCH($J14,'[1]Link Out Monthly BY'!$C$6:$C$491,0),1),"")</f>
        <v>Electricity WT</v>
      </c>
      <c r="L14" s="2" t="str">
        <f>IFERROR(INDEX('[1]Link Out Monthly BY'!$E$6:$E$491,MATCH($J14,'[1]Link Out Monthly BY'!$C$6:$C$491,0),1),"")</f>
        <v>675.3</v>
      </c>
      <c r="M14" s="31">
        <f>IFERROR(INDEX('[1]Link Out Monthly BY'!$F$6:$F$491,MATCH($J14,'[1]Link Out Monthly BY'!$C$6:$C$491,0),1),"")</f>
        <v>1143</v>
      </c>
      <c r="N14" s="31">
        <f>IFERROR(INDEX('[1]Link Out Monthly BY'!$G$6:$G$491,MATCH($J14,'[1]Link Out Monthly BY'!$C$6:$C$491,0),1),"")</f>
        <v>1105</v>
      </c>
      <c r="O14" s="31">
        <f>IFERROR(INDEX('[1]Link Out Monthly BY'!$H$6:$H$491,MATCH($J14,'[1]Link Out Monthly BY'!$C$6:$C$491,0),1),"")</f>
        <v>126</v>
      </c>
      <c r="P14" s="31">
        <f>IFERROR(INDEX('[1]Link Out Monthly BY'!$I$6:$I$491,MATCH($J14,'[1]Link Out Monthly BY'!$C$6:$C$491,0),1),"")</f>
        <v>437</v>
      </c>
      <c r="Q14" s="31">
        <f>IFERROR(INDEX('[1]Link Out Monthly BY'!$J$6:$J$491,MATCH($J14,'[1]Link Out Monthly BY'!$C$6:$C$491,0),1),"")</f>
        <v>465</v>
      </c>
      <c r="R14" s="31">
        <f>IFERROR(INDEX('[1]Link Out Monthly BY'!$K$6:$K$491,MATCH($J14,'[1]Link Out Monthly BY'!$C$6:$C$491,0),1),"")</f>
        <v>431</v>
      </c>
      <c r="S14" s="31">
        <f>IFERROR(INDEX('[1]Link Out Monthly BY'!$L$6:$L$491,MATCH($J14,'[1]Link Out Monthly BY'!$C$6:$C$491,0),1),"")</f>
        <v>0</v>
      </c>
      <c r="T14" s="31">
        <f>IFERROR(INDEX('[1]Link Out Monthly BY'!$M$6:$M$491,MATCH($J14,'[1]Link Out Monthly BY'!$C$6:$C$491,0),1),"")</f>
        <v>0</v>
      </c>
      <c r="U14" s="31">
        <f>IFERROR(INDEX('[1]Link Out Monthly BY'!$N$6:$N$491,MATCH($J14,'[1]Link Out Monthly BY'!$C$6:$C$491,0),1),"")</f>
        <v>0</v>
      </c>
      <c r="V14" s="31">
        <f>IFERROR(INDEX('[1]Link Out Monthly BY'!$O$6:$O$491,MATCH($J14,'[1]Link Out Monthly BY'!$C$6:$C$491,0),1),"")</f>
        <v>0</v>
      </c>
      <c r="W14" s="31">
        <f>IFERROR(INDEX('[1]Link Out Monthly BY'!$P$6:$P$491,MATCH($J14,'[1]Link Out Monthly BY'!$C$6:$C$491,0),1),"")</f>
        <v>0</v>
      </c>
      <c r="X14" s="31">
        <f>IFERROR(INDEX('[1]Link Out Monthly BY'!$Q$6:$Q$491,MATCH($J14,'[1]Link Out Monthly BY'!$C$6:$C$491,0),1),"")</f>
        <v>0</v>
      </c>
      <c r="Y14" s="31">
        <f t="shared" si="0"/>
        <v>3707</v>
      </c>
      <c r="Z14" s="73"/>
      <c r="AA14" s="71">
        <f>IFERROR(INDEX('[1]Link Out Monthly BY'!$T$6:$T$491,MATCH($J14,'[1]Link Out Monthly BY'!$C$6:$C$491,0),1),"")</f>
        <v>9.85435125299392E-3</v>
      </c>
    </row>
    <row r="15" spans="1:30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>P24</v>
      </c>
      <c r="I15" s="2" t="str">
        <f>IFERROR(INDEX('[1]Link Out Monthly BY'!$B$6:$B$491,MATCH($J15,'[1]Link Out Monthly BY'!$C$6:$C$491,0),1),"")</f>
        <v>Building Maintenance and Services</v>
      </c>
      <c r="J15" s="59">
        <v>52532014</v>
      </c>
      <c r="K15" s="2" t="str">
        <f>IFERROR(INDEX('[1]Link Out Monthly BY'!$D$6:$D$491,MATCH($J15,'[1]Link Out Monthly BY'!$C$6:$C$491,0),1),"")</f>
        <v>Electricity TD</v>
      </c>
      <c r="L15" s="2" t="str">
        <f>IFERROR(INDEX('[1]Link Out Monthly BY'!$E$6:$E$491,MATCH($J15,'[1]Link Out Monthly BY'!$C$6:$C$491,0),1),"")</f>
        <v>675.5</v>
      </c>
      <c r="M15" s="31">
        <f>IFERROR(INDEX('[1]Link Out Monthly BY'!$F$6:$F$491,MATCH($J15,'[1]Link Out Monthly BY'!$C$6:$C$491,0),1),"")</f>
        <v>5228</v>
      </c>
      <c r="N15" s="31">
        <f>IFERROR(INDEX('[1]Link Out Monthly BY'!$G$6:$G$491,MATCH($J15,'[1]Link Out Monthly BY'!$C$6:$C$491,0),1),"")</f>
        <v>10940</v>
      </c>
      <c r="O15" s="31">
        <f>IFERROR(INDEX('[1]Link Out Monthly BY'!$H$6:$H$491,MATCH($J15,'[1]Link Out Monthly BY'!$C$6:$C$491,0),1),"")</f>
        <v>6805</v>
      </c>
      <c r="P15" s="31">
        <f>IFERROR(INDEX('[1]Link Out Monthly BY'!$I$6:$I$491,MATCH($J15,'[1]Link Out Monthly BY'!$C$6:$C$491,0),1),"")</f>
        <v>5739</v>
      </c>
      <c r="Q15" s="31">
        <f>IFERROR(INDEX('[1]Link Out Monthly BY'!$J$6:$J$491,MATCH($J15,'[1]Link Out Monthly BY'!$C$6:$C$491,0),1),"")</f>
        <v>5763</v>
      </c>
      <c r="R15" s="31">
        <f>IFERROR(INDEX('[1]Link Out Monthly BY'!$K$6:$K$491,MATCH($J15,'[1]Link Out Monthly BY'!$C$6:$C$491,0),1),"")</f>
        <v>6171</v>
      </c>
      <c r="S15" s="31">
        <f>IFERROR(INDEX('[1]Link Out Monthly BY'!$L$6:$L$491,MATCH($J15,'[1]Link Out Monthly BY'!$C$6:$C$491,0),1),"")</f>
        <v>0</v>
      </c>
      <c r="T15" s="31">
        <f>IFERROR(INDEX('[1]Link Out Monthly BY'!$M$6:$M$491,MATCH($J15,'[1]Link Out Monthly BY'!$C$6:$C$491,0),1),"")</f>
        <v>0</v>
      </c>
      <c r="U15" s="31">
        <f>IFERROR(INDEX('[1]Link Out Monthly BY'!$N$6:$N$491,MATCH($J15,'[1]Link Out Monthly BY'!$C$6:$C$491,0),1),"")</f>
        <v>0</v>
      </c>
      <c r="V15" s="31">
        <f>IFERROR(INDEX('[1]Link Out Monthly BY'!$O$6:$O$491,MATCH($J15,'[1]Link Out Monthly BY'!$C$6:$C$491,0),1),"")</f>
        <v>0</v>
      </c>
      <c r="W15" s="31">
        <f>IFERROR(INDEX('[1]Link Out Monthly BY'!$P$6:$P$491,MATCH($J15,'[1]Link Out Monthly BY'!$C$6:$C$491,0),1),"")</f>
        <v>0</v>
      </c>
      <c r="X15" s="31">
        <f>IFERROR(INDEX('[1]Link Out Monthly BY'!$Q$6:$Q$491,MATCH($J15,'[1]Link Out Monthly BY'!$C$6:$C$491,0),1),"")</f>
        <v>0</v>
      </c>
      <c r="Y15" s="31">
        <f t="shared" si="0"/>
        <v>40646</v>
      </c>
      <c r="Z15" s="73"/>
      <c r="AA15" s="71">
        <f>IFERROR(INDEX('[1]Link Out Monthly BY'!$T$6:$T$491,MATCH($J15,'[1]Link Out Monthly BY'!$C$6:$C$491,0),1),"")</f>
        <v>0.10804962531135444</v>
      </c>
      <c r="AB15" s="10"/>
      <c r="AC15" s="10"/>
      <c r="AD15" s="10"/>
    </row>
    <row r="16" spans="1:30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>P24</v>
      </c>
      <c r="I16" s="2" t="str">
        <f>IFERROR(INDEX('[1]Link Out Monthly BY'!$B$6:$B$491,MATCH($J16,'[1]Link Out Monthly BY'!$C$6:$C$491,0),1),"")</f>
        <v>Building Maintenance and Services</v>
      </c>
      <c r="J16" s="59">
        <v>52532016</v>
      </c>
      <c r="K16" s="2" t="str">
        <f>IFERROR(INDEX('[1]Link Out Monthly BY'!$D$6:$D$491,MATCH($J16,'[1]Link Out Monthly BY'!$C$6:$C$491,0),1),"")</f>
        <v>Electricity AG</v>
      </c>
      <c r="L16" s="2" t="str">
        <f>IFERROR(INDEX('[1]Link Out Monthly BY'!$E$6:$E$491,MATCH($J16,'[1]Link Out Monthly BY'!$C$6:$C$491,0),1),"")</f>
        <v>675.8</v>
      </c>
      <c r="M16" s="31">
        <f>IFERROR(INDEX('[1]Link Out Monthly BY'!$F$6:$F$491,MATCH($J16,'[1]Link Out Monthly BY'!$C$6:$C$491,0),1),"")</f>
        <v>6675</v>
      </c>
      <c r="N16" s="31">
        <f>IFERROR(INDEX('[1]Link Out Monthly BY'!$G$6:$G$491,MATCH($J16,'[1]Link Out Monthly BY'!$C$6:$C$491,0),1),"")</f>
        <v>6568</v>
      </c>
      <c r="O16" s="31">
        <f>IFERROR(INDEX('[1]Link Out Monthly BY'!$H$6:$H$491,MATCH($J16,'[1]Link Out Monthly BY'!$C$6:$C$491,0),1),"")</f>
        <v>4396</v>
      </c>
      <c r="P16" s="31">
        <f>IFERROR(INDEX('[1]Link Out Monthly BY'!$I$6:$I$491,MATCH($J16,'[1]Link Out Monthly BY'!$C$6:$C$491,0),1),"")</f>
        <v>6384</v>
      </c>
      <c r="Q16" s="31">
        <f>IFERROR(INDEX('[1]Link Out Monthly BY'!$J$6:$J$491,MATCH($J16,'[1]Link Out Monthly BY'!$C$6:$C$491,0),1),"")</f>
        <v>6614</v>
      </c>
      <c r="R16" s="31">
        <f>IFERROR(INDEX('[1]Link Out Monthly BY'!$K$6:$K$491,MATCH($J16,'[1]Link Out Monthly BY'!$C$6:$C$491,0),1),"")</f>
        <v>6329</v>
      </c>
      <c r="S16" s="31">
        <f>IFERROR(INDEX('[1]Link Out Monthly BY'!$L$6:$L$491,MATCH($J16,'[1]Link Out Monthly BY'!$C$6:$C$491,0),1),"")</f>
        <v>0</v>
      </c>
      <c r="T16" s="31">
        <f>IFERROR(INDEX('[1]Link Out Monthly BY'!$M$6:$M$491,MATCH($J16,'[1]Link Out Monthly BY'!$C$6:$C$491,0),1),"")</f>
        <v>0</v>
      </c>
      <c r="U16" s="31">
        <f>IFERROR(INDEX('[1]Link Out Monthly BY'!$N$6:$N$491,MATCH($J16,'[1]Link Out Monthly BY'!$C$6:$C$491,0),1),"")</f>
        <v>0</v>
      </c>
      <c r="V16" s="31">
        <f>IFERROR(INDEX('[1]Link Out Monthly BY'!$O$6:$O$491,MATCH($J16,'[1]Link Out Monthly BY'!$C$6:$C$491,0),1),"")</f>
        <v>0</v>
      </c>
      <c r="W16" s="31">
        <f>IFERROR(INDEX('[1]Link Out Monthly BY'!$P$6:$P$491,MATCH($J16,'[1]Link Out Monthly BY'!$C$6:$C$491,0),1),"")</f>
        <v>0</v>
      </c>
      <c r="X16" s="31">
        <f>IFERROR(INDEX('[1]Link Out Monthly BY'!$Q$6:$Q$491,MATCH($J16,'[1]Link Out Monthly BY'!$C$6:$C$491,0),1),"")</f>
        <v>0</v>
      </c>
      <c r="Y16" s="31">
        <f t="shared" si="0"/>
        <v>36966</v>
      </c>
      <c r="Z16" s="73"/>
      <c r="AA16" s="71">
        <f>IFERROR(INDEX('[1]Link Out Monthly BY'!$T$6:$T$491,MATCH($J16,'[1]Link Out Monthly BY'!$C$6:$C$491,0),1),"")</f>
        <v>9.8267048399830928E-2</v>
      </c>
      <c r="AB16" s="70"/>
      <c r="AC16" s="10"/>
      <c r="AD16" s="10"/>
    </row>
    <row r="17" spans="1:30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>P24</v>
      </c>
      <c r="I17" s="2" t="str">
        <f>IFERROR(INDEX('[1]Link Out Monthly BY'!$B$6:$B$491,MATCH($J17,'[1]Link Out Monthly BY'!$C$6:$C$491,0),1),"")</f>
        <v>Building Maintenance and Services</v>
      </c>
      <c r="J17" s="59">
        <v>52546000</v>
      </c>
      <c r="K17" s="2" t="str">
        <f>IFERROR(INDEX('[1]Link Out Monthly BY'!$D$6:$D$491,MATCH($J17,'[1]Link Out Monthly BY'!$C$6:$C$491,0),1),"")</f>
        <v>Grounds Keeping</v>
      </c>
      <c r="L17" s="2" t="str">
        <f>IFERROR(INDEX('[1]Link Out Monthly BY'!$E$6:$E$491,MATCH($J17,'[1]Link Out Monthly BY'!$C$6:$C$491,0),1),"")</f>
        <v>675.8</v>
      </c>
      <c r="M17" s="31">
        <f>IFERROR(INDEX('[1]Link Out Monthly BY'!$F$6:$F$491,MATCH($J17,'[1]Link Out Monthly BY'!$C$6:$C$491,0),1),"")</f>
        <v>0</v>
      </c>
      <c r="N17" s="31">
        <f>IFERROR(INDEX('[1]Link Out Monthly BY'!$G$6:$G$491,MATCH($J17,'[1]Link Out Monthly BY'!$C$6:$C$491,0),1),"")</f>
        <v>0</v>
      </c>
      <c r="O17" s="31">
        <f>IFERROR(INDEX('[1]Link Out Monthly BY'!$H$6:$H$491,MATCH($J17,'[1]Link Out Monthly BY'!$C$6:$C$491,0),1),"")</f>
        <v>0</v>
      </c>
      <c r="P17" s="31">
        <f>IFERROR(INDEX('[1]Link Out Monthly BY'!$I$6:$I$491,MATCH($J17,'[1]Link Out Monthly BY'!$C$6:$C$491,0),1),"")</f>
        <v>0</v>
      </c>
      <c r="Q17" s="31">
        <f>IFERROR(INDEX('[1]Link Out Monthly BY'!$J$6:$J$491,MATCH($J17,'[1]Link Out Monthly BY'!$C$6:$C$491,0),1),"")</f>
        <v>0</v>
      </c>
      <c r="R17" s="31">
        <f>IFERROR(INDEX('[1]Link Out Monthly BY'!$K$6:$K$491,MATCH($J17,'[1]Link Out Monthly BY'!$C$6:$C$491,0),1),"")</f>
        <v>0</v>
      </c>
      <c r="S17" s="31">
        <f>IFERROR(INDEX('[1]Link Out Monthly BY'!$L$6:$L$491,MATCH($J17,'[1]Link Out Monthly BY'!$C$6:$C$491,0),1),"")</f>
        <v>13716</v>
      </c>
      <c r="T17" s="31">
        <f>IFERROR(INDEX('[1]Link Out Monthly BY'!$M$6:$M$491,MATCH($J17,'[1]Link Out Monthly BY'!$C$6:$C$491,0),1),"")</f>
        <v>10979</v>
      </c>
      <c r="U17" s="31">
        <f>IFERROR(INDEX('[1]Link Out Monthly BY'!$N$6:$N$491,MATCH($J17,'[1]Link Out Monthly BY'!$C$6:$C$491,0),1),"")</f>
        <v>9053</v>
      </c>
      <c r="V17" s="31">
        <f>IFERROR(INDEX('[1]Link Out Monthly BY'!$O$6:$O$491,MATCH($J17,'[1]Link Out Monthly BY'!$C$6:$C$491,0),1),"")</f>
        <v>8467</v>
      </c>
      <c r="W17" s="31">
        <f>IFERROR(INDEX('[1]Link Out Monthly BY'!$P$6:$P$491,MATCH($J17,'[1]Link Out Monthly BY'!$C$6:$C$491,0),1),"")</f>
        <v>7645</v>
      </c>
      <c r="X17" s="31">
        <f>IFERROR(INDEX('[1]Link Out Monthly BY'!$Q$6:$Q$491,MATCH($J17,'[1]Link Out Monthly BY'!$C$6:$C$491,0),1),"")</f>
        <v>36541</v>
      </c>
      <c r="Y17" s="31">
        <f t="shared" si="0"/>
        <v>86401</v>
      </c>
      <c r="Z17" s="73"/>
      <c r="AA17" s="71">
        <f>IFERROR(INDEX('[1]Link Out Monthly BY'!$T$6:$T$491,MATCH($J17,'[1]Link Out Monthly BY'!$C$6:$C$491,0),1),"")</f>
        <v>0</v>
      </c>
      <c r="AB17" s="10"/>
      <c r="AC17" s="10"/>
      <c r="AD17" s="10"/>
    </row>
    <row r="18" spans="1:30">
      <c r="H18" s="2" t="str">
        <f>IFERROR(INDEX('[1]Link Out Monthly BY'!$A$6:$A$491,MATCH($J18,'[1]Link Out Monthly BY'!$C$6:$C$491,0),1),"")</f>
        <v>P24</v>
      </c>
      <c r="I18" s="2" t="str">
        <f>IFERROR(INDEX('[1]Link Out Monthly BY'!$B$6:$B$491,MATCH($J18,'[1]Link Out Monthly BY'!$C$6:$C$491,0),1),"")</f>
        <v>Building Maintenance and Services</v>
      </c>
      <c r="J18" s="59">
        <v>52546011</v>
      </c>
      <c r="K18" s="2" t="str">
        <f>IFERROR(INDEX('[1]Link Out Monthly BY'!$D$6:$D$491,MATCH($J18,'[1]Link Out Monthly BY'!$C$6:$C$491,0),1),"")</f>
        <v>Grounds Keeping SS</v>
      </c>
      <c r="L18" s="2" t="str">
        <f>IFERROR(INDEX('[1]Link Out Monthly BY'!$E$6:$E$491,MATCH($J18,'[1]Link Out Monthly BY'!$C$6:$C$491,0),1),"")</f>
        <v>675.1</v>
      </c>
      <c r="M18" s="31">
        <f>IFERROR(INDEX('[1]Link Out Monthly BY'!$F$6:$F$491,MATCH($J18,'[1]Link Out Monthly BY'!$C$6:$C$491,0),1),"")</f>
        <v>0</v>
      </c>
      <c r="N18" s="31">
        <f>IFERROR(INDEX('[1]Link Out Monthly BY'!$G$6:$G$491,MATCH($J18,'[1]Link Out Monthly BY'!$C$6:$C$491,0),1),"")</f>
        <v>0</v>
      </c>
      <c r="O18" s="31">
        <f>IFERROR(INDEX('[1]Link Out Monthly BY'!$H$6:$H$491,MATCH($J18,'[1]Link Out Monthly BY'!$C$6:$C$491,0),1),"")</f>
        <v>2000</v>
      </c>
      <c r="P18" s="31">
        <f>IFERROR(INDEX('[1]Link Out Monthly BY'!$I$6:$I$491,MATCH($J18,'[1]Link Out Monthly BY'!$C$6:$C$491,0),1),"")</f>
        <v>0</v>
      </c>
      <c r="Q18" s="31">
        <f>IFERROR(INDEX('[1]Link Out Monthly BY'!$J$6:$J$491,MATCH($J18,'[1]Link Out Monthly BY'!$C$6:$C$491,0),1),"")</f>
        <v>0</v>
      </c>
      <c r="R18" s="31">
        <f>IFERROR(INDEX('[1]Link Out Monthly BY'!$K$6:$K$491,MATCH($J18,'[1]Link Out Monthly BY'!$C$6:$C$491,0),1),"")</f>
        <v>2926</v>
      </c>
      <c r="S18" s="31">
        <f>IFERROR(INDEX('[1]Link Out Monthly BY'!$L$6:$L$491,MATCH($J18,'[1]Link Out Monthly BY'!$C$6:$C$491,0),1),"")</f>
        <v>0</v>
      </c>
      <c r="T18" s="31">
        <f>IFERROR(INDEX('[1]Link Out Monthly BY'!$M$6:$M$491,MATCH($J18,'[1]Link Out Monthly BY'!$C$6:$C$491,0),1),"")</f>
        <v>0</v>
      </c>
      <c r="U18" s="31">
        <f>IFERROR(INDEX('[1]Link Out Monthly BY'!$N$6:$N$491,MATCH($J18,'[1]Link Out Monthly BY'!$C$6:$C$491,0),1),"")</f>
        <v>0</v>
      </c>
      <c r="V18" s="31">
        <f>IFERROR(INDEX('[1]Link Out Monthly BY'!$O$6:$O$491,MATCH($J18,'[1]Link Out Monthly BY'!$C$6:$C$491,0),1),"")</f>
        <v>0</v>
      </c>
      <c r="W18" s="31">
        <f>IFERROR(INDEX('[1]Link Out Monthly BY'!$P$6:$P$491,MATCH($J18,'[1]Link Out Monthly BY'!$C$6:$C$491,0),1),"")</f>
        <v>0</v>
      </c>
      <c r="X18" s="31">
        <f>IFERROR(INDEX('[1]Link Out Monthly BY'!$Q$6:$Q$491,MATCH($J18,'[1]Link Out Monthly BY'!$C$6:$C$491,0),1),"")</f>
        <v>0</v>
      </c>
      <c r="Y18" s="31">
        <f t="shared" ref="Y18:Y43" si="1">SUM(M18:X18)</f>
        <v>4926</v>
      </c>
      <c r="Z18" s="73"/>
      <c r="AA18" s="71">
        <f>IFERROR(INDEX('[1]Link Out Monthly BY'!$T$6:$T$491,MATCH($J18,'[1]Link Out Monthly BY'!$C$6:$C$491,0),1),"")</f>
        <v>1.3094829854936081E-2</v>
      </c>
      <c r="AB18" s="10"/>
      <c r="AC18" s="10"/>
      <c r="AD18" s="10"/>
    </row>
    <row r="19" spans="1:30">
      <c r="A19" s="26" t="str">
        <f>'[1]Rate Case Constants'!$A$30</f>
        <v>Witness Responsible:</v>
      </c>
      <c r="B19" s="27"/>
      <c r="H19" s="2" t="str">
        <f>IFERROR(INDEX('[1]Link Out Monthly BY'!$A$6:$A$491,MATCH($J19,'[1]Link Out Monthly BY'!$C$6:$C$491,0),1),"")</f>
        <v>P24</v>
      </c>
      <c r="I19" s="2" t="str">
        <f>IFERROR(INDEX('[1]Link Out Monthly BY'!$B$6:$B$491,MATCH($J19,'[1]Link Out Monthly BY'!$C$6:$C$491,0),1),"")</f>
        <v>Building Maintenance and Services</v>
      </c>
      <c r="J19" s="59">
        <v>52546013</v>
      </c>
      <c r="K19" s="2" t="str">
        <f>IFERROR(INDEX('[1]Link Out Monthly BY'!$D$6:$D$491,MATCH($J19,'[1]Link Out Monthly BY'!$C$6:$C$491,0),1),"")</f>
        <v>Grounds Keeping WT</v>
      </c>
      <c r="L19" s="2" t="str">
        <f>IFERROR(INDEX('[1]Link Out Monthly BY'!$E$6:$E$491,MATCH($J19,'[1]Link Out Monthly BY'!$C$6:$C$491,0),1),"")</f>
        <v>675.3</v>
      </c>
      <c r="M19" s="31">
        <f>IFERROR(INDEX('[1]Link Out Monthly BY'!$F$6:$F$491,MATCH($J19,'[1]Link Out Monthly BY'!$C$6:$C$491,0),1),"")</f>
        <v>0</v>
      </c>
      <c r="N19" s="31">
        <f>IFERROR(INDEX('[1]Link Out Monthly BY'!$G$6:$G$491,MATCH($J19,'[1]Link Out Monthly BY'!$C$6:$C$491,0),1),"")</f>
        <v>7537</v>
      </c>
      <c r="O19" s="31">
        <f>IFERROR(INDEX('[1]Link Out Monthly BY'!$H$6:$H$491,MATCH($J19,'[1]Link Out Monthly BY'!$C$6:$C$491,0),1),"")</f>
        <v>3683</v>
      </c>
      <c r="P19" s="31">
        <f>IFERROR(INDEX('[1]Link Out Monthly BY'!$I$6:$I$491,MATCH($J19,'[1]Link Out Monthly BY'!$C$6:$C$491,0),1),"")</f>
        <v>0</v>
      </c>
      <c r="Q19" s="31">
        <f>IFERROR(INDEX('[1]Link Out Monthly BY'!$J$6:$J$491,MATCH($J19,'[1]Link Out Monthly BY'!$C$6:$C$491,0),1),"")</f>
        <v>1944</v>
      </c>
      <c r="R19" s="31">
        <f>IFERROR(INDEX('[1]Link Out Monthly BY'!$K$6:$K$491,MATCH($J19,'[1]Link Out Monthly BY'!$C$6:$C$491,0),1),"")</f>
        <v>8563</v>
      </c>
      <c r="S19" s="31">
        <f>IFERROR(INDEX('[1]Link Out Monthly BY'!$L$6:$L$491,MATCH($J19,'[1]Link Out Monthly BY'!$C$6:$C$491,0),1),"")</f>
        <v>0</v>
      </c>
      <c r="T19" s="31">
        <f>IFERROR(INDEX('[1]Link Out Monthly BY'!$M$6:$M$491,MATCH($J19,'[1]Link Out Monthly BY'!$C$6:$C$491,0),1),"")</f>
        <v>0</v>
      </c>
      <c r="U19" s="31">
        <f>IFERROR(INDEX('[1]Link Out Monthly BY'!$N$6:$N$491,MATCH($J19,'[1]Link Out Monthly BY'!$C$6:$C$491,0),1),"")</f>
        <v>0</v>
      </c>
      <c r="V19" s="31">
        <f>IFERROR(INDEX('[1]Link Out Monthly BY'!$O$6:$O$491,MATCH($J19,'[1]Link Out Monthly BY'!$C$6:$C$491,0),1),"")</f>
        <v>0</v>
      </c>
      <c r="W19" s="31">
        <f>IFERROR(INDEX('[1]Link Out Monthly BY'!$P$6:$P$491,MATCH($J19,'[1]Link Out Monthly BY'!$C$6:$C$491,0),1),"")</f>
        <v>0</v>
      </c>
      <c r="X19" s="31">
        <f>IFERROR(INDEX('[1]Link Out Monthly BY'!$Q$6:$Q$491,MATCH($J19,'[1]Link Out Monthly BY'!$C$6:$C$491,0),1),"")</f>
        <v>0</v>
      </c>
      <c r="Y19" s="31">
        <f t="shared" si="1"/>
        <v>21727</v>
      </c>
      <c r="Z19" s="73"/>
      <c r="AA19" s="71">
        <f>IFERROR(INDEX('[1]Link Out Monthly BY'!$T$6:$T$491,MATCH($J19,'[1]Link Out Monthly BY'!$C$6:$C$491,0),1),"")</f>
        <v>5.7757078412138903E-2</v>
      </c>
      <c r="AB19" s="10"/>
      <c r="AC19" s="10"/>
      <c r="AD19" s="10"/>
    </row>
    <row r="20" spans="1:30">
      <c r="A20" s="28" t="str">
        <f>+'[1]Rate Case Constants'!$C$37</f>
        <v>Witness Responsible:   James Pellock</v>
      </c>
      <c r="H20" s="2" t="str">
        <f>IFERROR(INDEX('[1]Link Out Monthly BY'!$A$6:$A$491,MATCH($J20,'[1]Link Out Monthly BY'!$C$6:$C$491,0),1),"")</f>
        <v>P24</v>
      </c>
      <c r="I20" s="2" t="str">
        <f>IFERROR(INDEX('[1]Link Out Monthly BY'!$B$6:$B$491,MATCH($J20,'[1]Link Out Monthly BY'!$C$6:$C$491,0),1),"")</f>
        <v>Building Maintenance and Services</v>
      </c>
      <c r="J20" s="59">
        <v>52546014</v>
      </c>
      <c r="K20" s="2" t="str">
        <f>IFERROR(INDEX('[1]Link Out Monthly BY'!$D$6:$D$491,MATCH($J20,'[1]Link Out Monthly BY'!$C$6:$C$491,0),1),"")</f>
        <v>Grounds Keeping TD</v>
      </c>
      <c r="L20" s="2" t="str">
        <f>IFERROR(INDEX('[1]Link Out Monthly BY'!$E$6:$E$491,MATCH($J20,'[1]Link Out Monthly BY'!$C$6:$C$491,0),1),"")</f>
        <v>675.5</v>
      </c>
      <c r="M20" s="31">
        <f>IFERROR(INDEX('[1]Link Out Monthly BY'!$F$6:$F$491,MATCH($J20,'[1]Link Out Monthly BY'!$C$6:$C$491,0),1),"")</f>
        <v>289</v>
      </c>
      <c r="N20" s="31">
        <f>IFERROR(INDEX('[1]Link Out Monthly BY'!$G$6:$G$491,MATCH($J20,'[1]Link Out Monthly BY'!$C$6:$C$491,0),1),"")</f>
        <v>3068</v>
      </c>
      <c r="O20" s="31">
        <f>IFERROR(INDEX('[1]Link Out Monthly BY'!$H$6:$H$491,MATCH($J20,'[1]Link Out Monthly BY'!$C$6:$C$491,0),1),"")</f>
        <v>1907</v>
      </c>
      <c r="P20" s="31">
        <f>IFERROR(INDEX('[1]Link Out Monthly BY'!$I$6:$I$491,MATCH($J20,'[1]Link Out Monthly BY'!$C$6:$C$491,0),1),"")</f>
        <v>6878</v>
      </c>
      <c r="Q20" s="31">
        <f>IFERROR(INDEX('[1]Link Out Monthly BY'!$J$6:$J$491,MATCH($J20,'[1]Link Out Monthly BY'!$C$6:$C$491,0),1),"")</f>
        <v>4280</v>
      </c>
      <c r="R20" s="31">
        <f>IFERROR(INDEX('[1]Link Out Monthly BY'!$K$6:$K$491,MATCH($J20,'[1]Link Out Monthly BY'!$C$6:$C$491,0),1),"")</f>
        <v>5445</v>
      </c>
      <c r="S20" s="31">
        <f>IFERROR(INDEX('[1]Link Out Monthly BY'!$L$6:$L$491,MATCH($J20,'[1]Link Out Monthly BY'!$C$6:$C$491,0),1),"")</f>
        <v>0</v>
      </c>
      <c r="T20" s="31">
        <f>IFERROR(INDEX('[1]Link Out Monthly BY'!$M$6:$M$491,MATCH($J20,'[1]Link Out Monthly BY'!$C$6:$C$491,0),1),"")</f>
        <v>0</v>
      </c>
      <c r="U20" s="31">
        <f>IFERROR(INDEX('[1]Link Out Monthly BY'!$N$6:$N$491,MATCH($J20,'[1]Link Out Monthly BY'!$C$6:$C$491,0),1),"")</f>
        <v>0</v>
      </c>
      <c r="V20" s="31">
        <f>IFERROR(INDEX('[1]Link Out Monthly BY'!$O$6:$O$491,MATCH($J20,'[1]Link Out Monthly BY'!$C$6:$C$491,0),1),"")</f>
        <v>0</v>
      </c>
      <c r="W20" s="31">
        <f>IFERROR(INDEX('[1]Link Out Monthly BY'!$P$6:$P$491,MATCH($J20,'[1]Link Out Monthly BY'!$C$6:$C$491,0),1),"")</f>
        <v>0</v>
      </c>
      <c r="X20" s="31">
        <f>IFERROR(INDEX('[1]Link Out Monthly BY'!$Q$6:$Q$491,MATCH($J20,'[1]Link Out Monthly BY'!$C$6:$C$491,0),1),"")</f>
        <v>0</v>
      </c>
      <c r="Y20" s="31">
        <f t="shared" si="1"/>
        <v>21867</v>
      </c>
      <c r="Z20" s="73"/>
      <c r="AA20" s="71">
        <f>IFERROR(INDEX('[1]Link Out Monthly BY'!$T$6:$T$491,MATCH($J20,'[1]Link Out Monthly BY'!$C$6:$C$491,0),1),"")</f>
        <v>5.8129241664207729E-2</v>
      </c>
      <c r="AB20" s="10"/>
      <c r="AC20" s="10"/>
      <c r="AD20" s="10"/>
    </row>
    <row r="21" spans="1:30">
      <c r="H21" s="2" t="str">
        <f>IFERROR(INDEX('[1]Link Out Monthly BY'!$A$6:$A$491,MATCH($J21,'[1]Link Out Monthly BY'!$C$6:$C$491,0),1),"")</f>
        <v>P24</v>
      </c>
      <c r="I21" s="2" t="str">
        <f>IFERROR(INDEX('[1]Link Out Monthly BY'!$B$6:$B$491,MATCH($J21,'[1]Link Out Monthly BY'!$C$6:$C$491,0),1),"")</f>
        <v>Building Maintenance and Services</v>
      </c>
      <c r="J21" s="59">
        <v>52546016</v>
      </c>
      <c r="K21" s="2" t="str">
        <f>IFERROR(INDEX('[1]Link Out Monthly BY'!$D$6:$D$491,MATCH($J21,'[1]Link Out Monthly BY'!$C$6:$C$491,0),1),"")</f>
        <v>Grounds Keeping AG</v>
      </c>
      <c r="L21" s="2" t="str">
        <f>IFERROR(INDEX('[1]Link Out Monthly BY'!$E$6:$E$491,MATCH($J21,'[1]Link Out Monthly BY'!$C$6:$C$491,0),1),"")</f>
        <v>675.8</v>
      </c>
      <c r="M21" s="31">
        <f>IFERROR(INDEX('[1]Link Out Monthly BY'!$F$6:$F$491,MATCH($J21,'[1]Link Out Monthly BY'!$C$6:$C$491,0),1),"")</f>
        <v>11195</v>
      </c>
      <c r="N21" s="31">
        <f>IFERROR(INDEX('[1]Link Out Monthly BY'!$G$6:$G$491,MATCH($J21,'[1]Link Out Monthly BY'!$C$6:$C$491,0),1),"")</f>
        <v>4305</v>
      </c>
      <c r="O21" s="31">
        <f>IFERROR(INDEX('[1]Link Out Monthly BY'!$H$6:$H$491,MATCH($J21,'[1]Link Out Monthly BY'!$C$6:$C$491,0),1),"")</f>
        <v>28855</v>
      </c>
      <c r="P21" s="31">
        <f>IFERROR(INDEX('[1]Link Out Monthly BY'!$I$6:$I$491,MATCH($J21,'[1]Link Out Monthly BY'!$C$6:$C$491,0),1),"")</f>
        <v>14220</v>
      </c>
      <c r="Q21" s="31">
        <f>IFERROR(INDEX('[1]Link Out Monthly BY'!$J$6:$J$491,MATCH($J21,'[1]Link Out Monthly BY'!$C$6:$C$491,0),1),"")</f>
        <v>11486</v>
      </c>
      <c r="R21" s="31">
        <f>IFERROR(INDEX('[1]Link Out Monthly BY'!$K$6:$K$491,MATCH($J21,'[1]Link Out Monthly BY'!$C$6:$C$491,0),1),"")</f>
        <v>22352</v>
      </c>
      <c r="S21" s="31">
        <f>IFERROR(INDEX('[1]Link Out Monthly BY'!$L$6:$L$491,MATCH($J21,'[1]Link Out Monthly BY'!$C$6:$C$491,0),1),"")</f>
        <v>0</v>
      </c>
      <c r="T21" s="31">
        <f>IFERROR(INDEX('[1]Link Out Monthly BY'!$M$6:$M$491,MATCH($J21,'[1]Link Out Monthly BY'!$C$6:$C$491,0),1),"")</f>
        <v>0</v>
      </c>
      <c r="U21" s="31">
        <f>IFERROR(INDEX('[1]Link Out Monthly BY'!$N$6:$N$491,MATCH($J21,'[1]Link Out Monthly BY'!$C$6:$C$491,0),1),"")</f>
        <v>0</v>
      </c>
      <c r="V21" s="31">
        <f>IFERROR(INDEX('[1]Link Out Monthly BY'!$O$6:$O$491,MATCH($J21,'[1]Link Out Monthly BY'!$C$6:$C$491,0),1),"")</f>
        <v>0</v>
      </c>
      <c r="W21" s="31">
        <f>IFERROR(INDEX('[1]Link Out Monthly BY'!$P$6:$P$491,MATCH($J21,'[1]Link Out Monthly BY'!$C$6:$C$491,0),1),"")</f>
        <v>0</v>
      </c>
      <c r="X21" s="31">
        <f>IFERROR(INDEX('[1]Link Out Monthly BY'!$Q$6:$Q$491,MATCH($J21,'[1]Link Out Monthly BY'!$C$6:$C$491,0),1),"")</f>
        <v>0</v>
      </c>
      <c r="Y21" s="31">
        <f t="shared" si="1"/>
        <v>92413</v>
      </c>
      <c r="Z21" s="73"/>
      <c r="AA21" s="71">
        <f>IFERROR(INDEX('[1]Link Out Monthly BY'!$T$6:$T$491,MATCH($J21,'[1]Link Out Monthly BY'!$C$6:$C$491,0),1),"")</f>
        <v>0.24566230438169062</v>
      </c>
      <c r="AB21" s="70"/>
      <c r="AC21" s="10"/>
      <c r="AD21" s="10"/>
    </row>
    <row r="22" spans="1:30">
      <c r="A22" s="29" t="str">
        <f>+'[1]Link Out WP'!$D$56</f>
        <v>Building Maintenance and Services</v>
      </c>
      <c r="B22" s="30"/>
      <c r="H22" s="2" t="str">
        <f>IFERROR(INDEX('[1]Link Out Monthly BY'!$A$6:$A$491,MATCH($J22,'[1]Link Out Monthly BY'!$C$6:$C$491,0),1),"")</f>
        <v>P24</v>
      </c>
      <c r="I22" s="2" t="str">
        <f>IFERROR(INDEX('[1]Link Out Monthly BY'!$B$6:$B$491,MATCH($J22,'[1]Link Out Monthly BY'!$C$6:$C$491,0),1),"")</f>
        <v>Building Maintenance and Services</v>
      </c>
      <c r="J22" s="59">
        <v>52548000</v>
      </c>
      <c r="K22" s="2" t="str">
        <f>IFERROR(INDEX('[1]Link Out Monthly BY'!$D$6:$D$491,MATCH($J22,'[1]Link Out Monthly BY'!$C$6:$C$491,0),1),"")</f>
        <v>Heating Oil/Gas</v>
      </c>
      <c r="L22" s="2" t="str">
        <f>IFERROR(INDEX('[1]Link Out Monthly BY'!$E$6:$E$491,MATCH($J22,'[1]Link Out Monthly BY'!$C$6:$C$491,0),1),"")</f>
        <v>675.8</v>
      </c>
      <c r="M22" s="31">
        <f>IFERROR(INDEX('[1]Link Out Monthly BY'!$F$6:$F$491,MATCH($J22,'[1]Link Out Monthly BY'!$C$6:$C$491,0),1),"")</f>
        <v>0</v>
      </c>
      <c r="N22" s="31">
        <f>IFERROR(INDEX('[1]Link Out Monthly BY'!$G$6:$G$491,MATCH($J22,'[1]Link Out Monthly BY'!$C$6:$C$491,0),1),"")</f>
        <v>0</v>
      </c>
      <c r="O22" s="31">
        <f>IFERROR(INDEX('[1]Link Out Monthly BY'!$H$6:$H$491,MATCH($J22,'[1]Link Out Monthly BY'!$C$6:$C$491,0),1),"")</f>
        <v>0</v>
      </c>
      <c r="P22" s="31">
        <f>IFERROR(INDEX('[1]Link Out Monthly BY'!$I$6:$I$491,MATCH($J22,'[1]Link Out Monthly BY'!$C$6:$C$491,0),1),"")</f>
        <v>0</v>
      </c>
      <c r="Q22" s="31">
        <f>IFERROR(INDEX('[1]Link Out Monthly BY'!$J$6:$J$491,MATCH($J22,'[1]Link Out Monthly BY'!$C$6:$C$491,0),1),"")</f>
        <v>0</v>
      </c>
      <c r="R22" s="31">
        <f>IFERROR(INDEX('[1]Link Out Monthly BY'!$K$6:$K$491,MATCH($J22,'[1]Link Out Monthly BY'!$C$6:$C$491,0),1),"")</f>
        <v>0</v>
      </c>
      <c r="S22" s="31">
        <f>IFERROR(INDEX('[1]Link Out Monthly BY'!$L$6:$L$491,MATCH($J22,'[1]Link Out Monthly BY'!$C$6:$C$491,0),1),"")</f>
        <v>246</v>
      </c>
      <c r="T22" s="31">
        <f>IFERROR(INDEX('[1]Link Out Monthly BY'!$M$6:$M$491,MATCH($J22,'[1]Link Out Monthly BY'!$C$6:$C$491,0),1),"")</f>
        <v>429</v>
      </c>
      <c r="U22" s="31">
        <f>IFERROR(INDEX('[1]Link Out Monthly BY'!$N$6:$N$491,MATCH($J22,'[1]Link Out Monthly BY'!$C$6:$C$491,0),1),"")</f>
        <v>1769</v>
      </c>
      <c r="V22" s="31">
        <f>IFERROR(INDEX('[1]Link Out Monthly BY'!$O$6:$O$491,MATCH($J22,'[1]Link Out Monthly BY'!$C$6:$C$491,0),1),"")</f>
        <v>5317</v>
      </c>
      <c r="W22" s="31">
        <f>IFERROR(INDEX('[1]Link Out Monthly BY'!$P$6:$P$491,MATCH($J22,'[1]Link Out Monthly BY'!$C$6:$C$491,0),1),"")</f>
        <v>2667</v>
      </c>
      <c r="X22" s="31">
        <f>IFERROR(INDEX('[1]Link Out Monthly BY'!$Q$6:$Q$491,MATCH($J22,'[1]Link Out Monthly BY'!$C$6:$C$491,0),1),"")</f>
        <v>2667</v>
      </c>
      <c r="Y22" s="31">
        <f t="shared" si="1"/>
        <v>13095</v>
      </c>
      <c r="Z22" s="73"/>
      <c r="AA22" s="71">
        <f>IFERROR(INDEX('[1]Link Out Monthly BY'!$T$6:$T$491,MATCH($J22,'[1]Link Out Monthly BY'!$C$6:$C$491,0),1),"")</f>
        <v>0</v>
      </c>
      <c r="AB22" s="10"/>
      <c r="AC22" s="10"/>
      <c r="AD22" s="10"/>
    </row>
    <row r="23" spans="1:30">
      <c r="A23" s="6" t="str">
        <f>CONCATENATE(A8, " ", A22)</f>
        <v>Base Year Adjustment Building Maintenance and Services</v>
      </c>
      <c r="B23" s="30"/>
      <c r="H23" s="2" t="str">
        <f>IFERROR(INDEX('[1]Link Out Monthly BY'!$A$6:$A$491,MATCH($J23,'[1]Link Out Monthly BY'!$C$6:$C$491,0),1),"")</f>
        <v>P24</v>
      </c>
      <c r="I23" s="2" t="str">
        <f>IFERROR(INDEX('[1]Link Out Monthly BY'!$B$6:$B$491,MATCH($J23,'[1]Link Out Monthly BY'!$C$6:$C$491,0),1),"")</f>
        <v>Building Maintenance and Services</v>
      </c>
      <c r="J23" s="59">
        <v>52548013</v>
      </c>
      <c r="K23" s="2" t="str">
        <f>IFERROR(INDEX('[1]Link Out Monthly BY'!$D$6:$D$491,MATCH($J23,'[1]Link Out Monthly BY'!$C$6:$C$491,0),1),"")</f>
        <v>Heating Oil/Gas WT</v>
      </c>
      <c r="L23" s="2" t="str">
        <f>IFERROR(INDEX('[1]Link Out Monthly BY'!$E$6:$E$491,MATCH($J23,'[1]Link Out Monthly BY'!$C$6:$C$491,0),1),"")</f>
        <v>675.3</v>
      </c>
      <c r="M23" s="31">
        <f>IFERROR(INDEX('[1]Link Out Monthly BY'!$F$6:$F$491,MATCH($J23,'[1]Link Out Monthly BY'!$C$6:$C$491,0),1),"")</f>
        <v>3344</v>
      </c>
      <c r="N23" s="31">
        <f>IFERROR(INDEX('[1]Link Out Monthly BY'!$G$6:$G$491,MATCH($J23,'[1]Link Out Monthly BY'!$C$6:$C$491,0),1),"")</f>
        <v>3131</v>
      </c>
      <c r="O23" s="31">
        <f>IFERROR(INDEX('[1]Link Out Monthly BY'!$H$6:$H$491,MATCH($J23,'[1]Link Out Monthly BY'!$C$6:$C$491,0),1),"")</f>
        <v>188</v>
      </c>
      <c r="P23" s="31">
        <f>IFERROR(INDEX('[1]Link Out Monthly BY'!$I$6:$I$491,MATCH($J23,'[1]Link Out Monthly BY'!$C$6:$C$491,0),1),"")</f>
        <v>23</v>
      </c>
      <c r="Q23" s="31">
        <f>IFERROR(INDEX('[1]Link Out Monthly BY'!$J$6:$J$491,MATCH($J23,'[1]Link Out Monthly BY'!$C$6:$C$491,0),1),"")</f>
        <v>120</v>
      </c>
      <c r="R23" s="31">
        <f>IFERROR(INDEX('[1]Link Out Monthly BY'!$K$6:$K$491,MATCH($J23,'[1]Link Out Monthly BY'!$C$6:$C$491,0),1),"")</f>
        <v>92</v>
      </c>
      <c r="S23" s="31">
        <f>IFERROR(INDEX('[1]Link Out Monthly BY'!$L$6:$L$491,MATCH($J23,'[1]Link Out Monthly BY'!$C$6:$C$491,0),1),"")</f>
        <v>0</v>
      </c>
      <c r="T23" s="31">
        <f>IFERROR(INDEX('[1]Link Out Monthly BY'!$M$6:$M$491,MATCH($J23,'[1]Link Out Monthly BY'!$C$6:$C$491,0),1),"")</f>
        <v>0</v>
      </c>
      <c r="U23" s="31">
        <f>IFERROR(INDEX('[1]Link Out Monthly BY'!$N$6:$N$491,MATCH($J23,'[1]Link Out Monthly BY'!$C$6:$C$491,0),1),"")</f>
        <v>0</v>
      </c>
      <c r="V23" s="31">
        <f>IFERROR(INDEX('[1]Link Out Monthly BY'!$O$6:$O$491,MATCH($J23,'[1]Link Out Monthly BY'!$C$6:$C$491,0),1),"")</f>
        <v>0</v>
      </c>
      <c r="W23" s="31">
        <f>IFERROR(INDEX('[1]Link Out Monthly BY'!$P$6:$P$491,MATCH($J23,'[1]Link Out Monthly BY'!$C$6:$C$491,0),1),"")</f>
        <v>0</v>
      </c>
      <c r="X23" s="31">
        <f>IFERROR(INDEX('[1]Link Out Monthly BY'!$Q$6:$Q$491,MATCH($J23,'[1]Link Out Monthly BY'!$C$6:$C$491,0),1),"")</f>
        <v>0</v>
      </c>
      <c r="Y23" s="31">
        <f t="shared" si="1"/>
        <v>6898</v>
      </c>
      <c r="Z23" s="73"/>
      <c r="AA23" s="71">
        <f>IFERROR(INDEX('[1]Link Out Monthly BY'!$T$6:$T$491,MATCH($J23,'[1]Link Out Monthly BY'!$C$6:$C$491,0),1),"")</f>
        <v>1.833701509121987E-2</v>
      </c>
      <c r="AB23" s="10"/>
      <c r="AC23" s="10"/>
      <c r="AD23" s="10"/>
    </row>
    <row r="24" spans="1:30">
      <c r="A24" s="6"/>
      <c r="B24" s="30"/>
      <c r="H24" s="2" t="str">
        <f>IFERROR(INDEX('[1]Link Out Monthly BY'!$A$6:$A$491,MATCH($J24,'[1]Link Out Monthly BY'!$C$6:$C$491,0),1),"")</f>
        <v>P24</v>
      </c>
      <c r="I24" s="2" t="str">
        <f>IFERROR(INDEX('[1]Link Out Monthly BY'!$B$6:$B$491,MATCH($J24,'[1]Link Out Monthly BY'!$C$6:$C$491,0),1),"")</f>
        <v>Building Maintenance and Services</v>
      </c>
      <c r="J24" s="59">
        <v>52548014</v>
      </c>
      <c r="K24" s="2" t="str">
        <f>IFERROR(INDEX('[1]Link Out Monthly BY'!$D$6:$D$491,MATCH($J24,'[1]Link Out Monthly BY'!$C$6:$C$491,0),1),"")</f>
        <v>Heating Oil/Gas TD</v>
      </c>
      <c r="L24" s="2" t="str">
        <f>IFERROR(INDEX('[1]Link Out Monthly BY'!$E$6:$E$491,MATCH($J24,'[1]Link Out Monthly BY'!$C$6:$C$491,0),1),"")</f>
        <v>675.5</v>
      </c>
      <c r="M24" s="31">
        <f>IFERROR(INDEX('[1]Link Out Monthly BY'!$F$6:$F$491,MATCH($J24,'[1]Link Out Monthly BY'!$C$6:$C$491,0),1),"")</f>
        <v>0</v>
      </c>
      <c r="N24" s="31">
        <f>IFERROR(INDEX('[1]Link Out Monthly BY'!$G$6:$G$491,MATCH($J24,'[1]Link Out Monthly BY'!$C$6:$C$491,0),1),"")</f>
        <v>0</v>
      </c>
      <c r="O24" s="31">
        <f>IFERROR(INDEX('[1]Link Out Monthly BY'!$H$6:$H$491,MATCH($J24,'[1]Link Out Monthly BY'!$C$6:$C$491,0),1),"")</f>
        <v>0</v>
      </c>
      <c r="P24" s="31">
        <f>IFERROR(INDEX('[1]Link Out Monthly BY'!$I$6:$I$491,MATCH($J24,'[1]Link Out Monthly BY'!$C$6:$C$491,0),1),"")</f>
        <v>0</v>
      </c>
      <c r="Q24" s="31">
        <f>IFERROR(INDEX('[1]Link Out Monthly BY'!$J$6:$J$491,MATCH($J24,'[1]Link Out Monthly BY'!$C$6:$C$491,0),1),"")</f>
        <v>0</v>
      </c>
      <c r="R24" s="31">
        <f>IFERROR(INDEX('[1]Link Out Monthly BY'!$K$6:$K$491,MATCH($J24,'[1]Link Out Monthly BY'!$C$6:$C$491,0),1),"")</f>
        <v>0</v>
      </c>
      <c r="S24" s="31">
        <f>IFERROR(INDEX('[1]Link Out Monthly BY'!$L$6:$L$491,MATCH($J24,'[1]Link Out Monthly BY'!$C$6:$C$491,0),1),"")</f>
        <v>0</v>
      </c>
      <c r="T24" s="31">
        <f>IFERROR(INDEX('[1]Link Out Monthly BY'!$M$6:$M$491,MATCH($J24,'[1]Link Out Monthly BY'!$C$6:$C$491,0),1),"")</f>
        <v>0</v>
      </c>
      <c r="U24" s="31">
        <f>IFERROR(INDEX('[1]Link Out Monthly BY'!$N$6:$N$491,MATCH($J24,'[1]Link Out Monthly BY'!$C$6:$C$491,0),1),"")</f>
        <v>0</v>
      </c>
      <c r="V24" s="31">
        <f>IFERROR(INDEX('[1]Link Out Monthly BY'!$O$6:$O$491,MATCH($J24,'[1]Link Out Monthly BY'!$C$6:$C$491,0),1),"")</f>
        <v>0</v>
      </c>
      <c r="W24" s="31">
        <f>IFERROR(INDEX('[1]Link Out Monthly BY'!$P$6:$P$491,MATCH($J24,'[1]Link Out Monthly BY'!$C$6:$C$491,0),1),"")</f>
        <v>0</v>
      </c>
      <c r="X24" s="31">
        <f>IFERROR(INDEX('[1]Link Out Monthly BY'!$Q$6:$Q$491,MATCH($J24,'[1]Link Out Monthly BY'!$C$6:$C$491,0),1),"")</f>
        <v>0</v>
      </c>
      <c r="Y24" s="31">
        <f t="shared" si="1"/>
        <v>0</v>
      </c>
      <c r="Z24" s="73"/>
      <c r="AA24" s="71">
        <f>IFERROR(INDEX('[1]Link Out Monthly BY'!$T$6:$T$491,MATCH($J24,'[1]Link Out Monthly BY'!$C$6:$C$491,0),1),"")</f>
        <v>0</v>
      </c>
      <c r="AB24" s="10"/>
      <c r="AC24" s="10"/>
      <c r="AD24" s="10"/>
    </row>
    <row r="25" spans="1:30">
      <c r="A25" s="29" t="str">
        <f>+'[1]Link Out WP'!$F$56</f>
        <v>W/P - 3-12</v>
      </c>
      <c r="B25" s="30"/>
      <c r="H25" s="2" t="str">
        <f>IFERROR(INDEX('[1]Link Out Monthly BY'!$A$6:$A$491,MATCH($J25,'[1]Link Out Monthly BY'!$C$6:$C$491,0),1),"")</f>
        <v>P24</v>
      </c>
      <c r="I25" s="2" t="str">
        <f>IFERROR(INDEX('[1]Link Out Monthly BY'!$B$6:$B$491,MATCH($J25,'[1]Link Out Monthly BY'!$C$6:$C$491,0),1),"")</f>
        <v>Building Maintenance and Services</v>
      </c>
      <c r="J25" s="59">
        <v>52548016</v>
      </c>
      <c r="K25" s="2" t="str">
        <f>IFERROR(INDEX('[1]Link Out Monthly BY'!$D$6:$D$491,MATCH($J25,'[1]Link Out Monthly BY'!$C$6:$C$491,0),1),"")</f>
        <v>Heating Oil/Gas AG</v>
      </c>
      <c r="L25" s="2" t="str">
        <f>IFERROR(INDEX('[1]Link Out Monthly BY'!$E$6:$E$491,MATCH($J25,'[1]Link Out Monthly BY'!$C$6:$C$491,0),1),"")</f>
        <v>675.8</v>
      </c>
      <c r="M25" s="31">
        <f>IFERROR(INDEX('[1]Link Out Monthly BY'!$F$6:$F$491,MATCH($J25,'[1]Link Out Monthly BY'!$C$6:$C$491,0),1),"")</f>
        <v>1126</v>
      </c>
      <c r="N25" s="31">
        <f>IFERROR(INDEX('[1]Link Out Monthly BY'!$G$6:$G$491,MATCH($J25,'[1]Link Out Monthly BY'!$C$6:$C$491,0),1),"")</f>
        <v>519</v>
      </c>
      <c r="O25" s="31">
        <f>IFERROR(INDEX('[1]Link Out Monthly BY'!$H$6:$H$491,MATCH($J25,'[1]Link Out Monthly BY'!$C$6:$C$491,0),1),"")</f>
        <v>187</v>
      </c>
      <c r="P25" s="31">
        <f>IFERROR(INDEX('[1]Link Out Monthly BY'!$I$6:$I$491,MATCH($J25,'[1]Link Out Monthly BY'!$C$6:$C$491,0),1),"")</f>
        <v>152</v>
      </c>
      <c r="Q25" s="31">
        <f>IFERROR(INDEX('[1]Link Out Monthly BY'!$J$6:$J$491,MATCH($J25,'[1]Link Out Monthly BY'!$C$6:$C$491,0),1),"")</f>
        <v>209</v>
      </c>
      <c r="R25" s="31">
        <f>IFERROR(INDEX('[1]Link Out Monthly BY'!$K$6:$K$491,MATCH($J25,'[1]Link Out Monthly BY'!$C$6:$C$491,0),1),"")</f>
        <v>178</v>
      </c>
      <c r="S25" s="31">
        <f>IFERROR(INDEX('[1]Link Out Monthly BY'!$L$6:$L$491,MATCH($J25,'[1]Link Out Monthly BY'!$C$6:$C$491,0),1),"")</f>
        <v>0</v>
      </c>
      <c r="T25" s="31">
        <f>IFERROR(INDEX('[1]Link Out Monthly BY'!$M$6:$M$491,MATCH($J25,'[1]Link Out Monthly BY'!$C$6:$C$491,0),1),"")</f>
        <v>0</v>
      </c>
      <c r="U25" s="31">
        <f>IFERROR(INDEX('[1]Link Out Monthly BY'!$N$6:$N$491,MATCH($J25,'[1]Link Out Monthly BY'!$C$6:$C$491,0),1),"")</f>
        <v>0</v>
      </c>
      <c r="V25" s="31">
        <f>IFERROR(INDEX('[1]Link Out Monthly BY'!$O$6:$O$491,MATCH($J25,'[1]Link Out Monthly BY'!$C$6:$C$491,0),1),"")</f>
        <v>0</v>
      </c>
      <c r="W25" s="31">
        <f>IFERROR(INDEX('[1]Link Out Monthly BY'!$P$6:$P$491,MATCH($J25,'[1]Link Out Monthly BY'!$C$6:$C$491,0),1),"")</f>
        <v>0</v>
      </c>
      <c r="X25" s="31">
        <f>IFERROR(INDEX('[1]Link Out Monthly BY'!$Q$6:$Q$491,MATCH($J25,'[1]Link Out Monthly BY'!$C$6:$C$491,0),1),"")</f>
        <v>0</v>
      </c>
      <c r="Y25" s="31">
        <f t="shared" si="1"/>
        <v>2371</v>
      </c>
      <c r="Z25" s="73"/>
      <c r="AA25" s="71">
        <f>IFERROR(INDEX('[1]Link Out Monthly BY'!$T$6:$T$491,MATCH($J25,'[1]Link Out Monthly BY'!$C$6:$C$491,0),1),"")</f>
        <v>6.3028505046799528E-3</v>
      </c>
      <c r="AB25" s="70"/>
      <c r="AC25" s="10"/>
      <c r="AD25" s="10"/>
    </row>
    <row r="26" spans="1:30">
      <c r="A26" s="6" t="str">
        <f>'[1]Link Out Filing Exhibits'!$M$80</f>
        <v>Schedule D-2.3</v>
      </c>
      <c r="B26" s="30"/>
      <c r="H26" s="2" t="str">
        <f>IFERROR(INDEX('[1]Link Out Monthly BY'!$A$6:$A$491,MATCH($J26,'[1]Link Out Monthly BY'!$C$6:$C$491,0),1),"")</f>
        <v>P24</v>
      </c>
      <c r="I26" s="2" t="str">
        <f>IFERROR(INDEX('[1]Link Out Monthly BY'!$B$6:$B$491,MATCH($J26,'[1]Link Out Monthly BY'!$C$6:$C$491,0),1),"")</f>
        <v>Building Maintenance and Services</v>
      </c>
      <c r="J26" s="59">
        <v>52550000</v>
      </c>
      <c r="K26" s="2" t="str">
        <f>IFERROR(INDEX('[1]Link Out Monthly BY'!$D$6:$D$491,MATCH($J26,'[1]Link Out Monthly BY'!$C$6:$C$491,0),1),"")</f>
        <v>Janitorial</v>
      </c>
      <c r="L26" s="2" t="str">
        <f>IFERROR(INDEX('[1]Link Out Monthly BY'!$E$6:$E$491,MATCH($J26,'[1]Link Out Monthly BY'!$C$6:$C$491,0),1),"")</f>
        <v>675.8</v>
      </c>
      <c r="M26" s="31">
        <f>IFERROR(INDEX('[1]Link Out Monthly BY'!$F$6:$F$491,MATCH($J26,'[1]Link Out Monthly BY'!$C$6:$C$491,0),1),"")</f>
        <v>0</v>
      </c>
      <c r="N26" s="31">
        <f>IFERROR(INDEX('[1]Link Out Monthly BY'!$G$6:$G$491,MATCH($J26,'[1]Link Out Monthly BY'!$C$6:$C$491,0),1),"")</f>
        <v>0</v>
      </c>
      <c r="O26" s="31">
        <f>IFERROR(INDEX('[1]Link Out Monthly BY'!$H$6:$H$491,MATCH($J26,'[1]Link Out Monthly BY'!$C$6:$C$491,0),1),"")</f>
        <v>0</v>
      </c>
      <c r="P26" s="31">
        <f>IFERROR(INDEX('[1]Link Out Monthly BY'!$I$6:$I$491,MATCH($J26,'[1]Link Out Monthly BY'!$C$6:$C$491,0),1),"")</f>
        <v>0</v>
      </c>
      <c r="Q26" s="31">
        <f>IFERROR(INDEX('[1]Link Out Monthly BY'!$J$6:$J$491,MATCH($J26,'[1]Link Out Monthly BY'!$C$6:$C$491,0),1),"")</f>
        <v>0</v>
      </c>
      <c r="R26" s="31">
        <f>IFERROR(INDEX('[1]Link Out Monthly BY'!$K$6:$K$491,MATCH($J26,'[1]Link Out Monthly BY'!$C$6:$C$491,0),1),"")</f>
        <v>0</v>
      </c>
      <c r="S26" s="31">
        <f>IFERROR(INDEX('[1]Link Out Monthly BY'!$L$6:$L$491,MATCH($J26,'[1]Link Out Monthly BY'!$C$6:$C$491,0),1),"")</f>
        <v>7654</v>
      </c>
      <c r="T26" s="31">
        <f>IFERROR(INDEX('[1]Link Out Monthly BY'!$M$6:$M$491,MATCH($J26,'[1]Link Out Monthly BY'!$C$6:$C$491,0),1),"")</f>
        <v>2052</v>
      </c>
      <c r="U26" s="31">
        <f>IFERROR(INDEX('[1]Link Out Monthly BY'!$N$6:$N$491,MATCH($J26,'[1]Link Out Monthly BY'!$C$6:$C$491,0),1),"")</f>
        <v>10398</v>
      </c>
      <c r="V26" s="31">
        <f>IFERROR(INDEX('[1]Link Out Monthly BY'!$O$6:$O$491,MATCH($J26,'[1]Link Out Monthly BY'!$C$6:$C$491,0),1),"")</f>
        <v>10110</v>
      </c>
      <c r="W26" s="31">
        <f>IFERROR(INDEX('[1]Link Out Monthly BY'!$P$6:$P$491,MATCH($J26,'[1]Link Out Monthly BY'!$C$6:$C$491,0),1),"")</f>
        <v>12322</v>
      </c>
      <c r="X26" s="31">
        <f>IFERROR(INDEX('[1]Link Out Monthly BY'!$Q$6:$Q$491,MATCH($J26,'[1]Link Out Monthly BY'!$C$6:$C$491,0),1),"")</f>
        <v>2581</v>
      </c>
      <c r="Y26" s="31">
        <f t="shared" si="1"/>
        <v>45117</v>
      </c>
      <c r="Z26" s="73"/>
      <c r="AA26" s="71">
        <f>IFERROR(INDEX('[1]Link Out Monthly BY'!$T$6:$T$491,MATCH($J26,'[1]Link Out Monthly BY'!$C$6:$C$491,0),1),"")</f>
        <v>0</v>
      </c>
      <c r="AB26" s="10"/>
      <c r="AC26" s="10"/>
      <c r="AD26" s="10"/>
    </row>
    <row r="27" spans="1:30">
      <c r="A27" s="6"/>
      <c r="B27" s="30"/>
      <c r="H27" s="2" t="str">
        <f>IFERROR(INDEX('[1]Link Out Monthly BY'!$A$6:$A$491,MATCH($J27,'[1]Link Out Monthly BY'!$C$6:$C$491,0),1),"")</f>
        <v>P24</v>
      </c>
      <c r="I27" s="2" t="str">
        <f>IFERROR(INDEX('[1]Link Out Monthly BY'!$B$6:$B$491,MATCH($J27,'[1]Link Out Monthly BY'!$C$6:$C$491,0),1),"")</f>
        <v>Building Maintenance and Services</v>
      </c>
      <c r="J27" s="59">
        <v>52550013</v>
      </c>
      <c r="K27" s="2" t="str">
        <f>IFERROR(INDEX('[1]Link Out Monthly BY'!$D$6:$D$491,MATCH($J27,'[1]Link Out Monthly BY'!$C$6:$C$491,0),1),"")</f>
        <v>Janitorial WT</v>
      </c>
      <c r="L27" s="2" t="str">
        <f>IFERROR(INDEX('[1]Link Out Monthly BY'!$E$6:$E$491,MATCH($J27,'[1]Link Out Monthly BY'!$C$6:$C$491,0),1),"")</f>
        <v>675.3</v>
      </c>
      <c r="M27" s="31">
        <f>IFERROR(INDEX('[1]Link Out Monthly BY'!$F$6:$F$491,MATCH($J27,'[1]Link Out Monthly BY'!$C$6:$C$491,0),1),"")</f>
        <v>1025</v>
      </c>
      <c r="N27" s="31">
        <f>IFERROR(INDEX('[1]Link Out Monthly BY'!$G$6:$G$491,MATCH($J27,'[1]Link Out Monthly BY'!$C$6:$C$491,0),1),"")</f>
        <v>172</v>
      </c>
      <c r="O27" s="31">
        <f>IFERROR(INDEX('[1]Link Out Monthly BY'!$H$6:$H$491,MATCH($J27,'[1]Link Out Monthly BY'!$C$6:$C$491,0),1),"")</f>
        <v>88</v>
      </c>
      <c r="P27" s="31">
        <f>IFERROR(INDEX('[1]Link Out Monthly BY'!$I$6:$I$491,MATCH($J27,'[1]Link Out Monthly BY'!$C$6:$C$491,0),1),"")</f>
        <v>88</v>
      </c>
      <c r="Q27" s="31">
        <f>IFERROR(INDEX('[1]Link Out Monthly BY'!$J$6:$J$491,MATCH($J27,'[1]Link Out Monthly BY'!$C$6:$C$491,0),1),"")</f>
        <v>89</v>
      </c>
      <c r="R27" s="31">
        <f>IFERROR(INDEX('[1]Link Out Monthly BY'!$K$6:$K$491,MATCH($J27,'[1]Link Out Monthly BY'!$C$6:$C$491,0),1),"")</f>
        <v>89</v>
      </c>
      <c r="S27" s="31">
        <f>IFERROR(INDEX('[1]Link Out Monthly BY'!$L$6:$L$491,MATCH($J27,'[1]Link Out Monthly BY'!$C$6:$C$491,0),1),"")</f>
        <v>0</v>
      </c>
      <c r="T27" s="31">
        <f>IFERROR(INDEX('[1]Link Out Monthly BY'!$M$6:$M$491,MATCH($J27,'[1]Link Out Monthly BY'!$C$6:$C$491,0),1),"")</f>
        <v>0</v>
      </c>
      <c r="U27" s="31">
        <f>IFERROR(INDEX('[1]Link Out Monthly BY'!$N$6:$N$491,MATCH($J27,'[1]Link Out Monthly BY'!$C$6:$C$491,0),1),"")</f>
        <v>0</v>
      </c>
      <c r="V27" s="31">
        <f>IFERROR(INDEX('[1]Link Out Monthly BY'!$O$6:$O$491,MATCH($J27,'[1]Link Out Monthly BY'!$C$6:$C$491,0),1),"")</f>
        <v>0</v>
      </c>
      <c r="W27" s="31">
        <f>IFERROR(INDEX('[1]Link Out Monthly BY'!$P$6:$P$491,MATCH($J27,'[1]Link Out Monthly BY'!$C$6:$C$491,0),1),"")</f>
        <v>0</v>
      </c>
      <c r="X27" s="31">
        <f>IFERROR(INDEX('[1]Link Out Monthly BY'!$Q$6:$Q$491,MATCH($J27,'[1]Link Out Monthly BY'!$C$6:$C$491,0),1),"")</f>
        <v>0</v>
      </c>
      <c r="Y27" s="31">
        <f t="shared" si="1"/>
        <v>1551</v>
      </c>
      <c r="Z27" s="73"/>
      <c r="AA27" s="71">
        <f>IFERROR(INDEX('[1]Link Out Monthly BY'!$T$6:$T$491,MATCH($J27,'[1]Link Out Monthly BY'!$C$6:$C$491,0),1),"")</f>
        <v>4.1230371711339546E-3</v>
      </c>
      <c r="AB27" s="10"/>
      <c r="AC27" s="10"/>
      <c r="AD27" s="10"/>
    </row>
    <row r="28" spans="1:30">
      <c r="A28" s="55"/>
      <c r="B28" s="30"/>
      <c r="H28" s="2" t="str">
        <f>IFERROR(INDEX('[1]Link Out Monthly BY'!$A$6:$A$491,MATCH($J28,'[1]Link Out Monthly BY'!$C$6:$C$491,0),1),"")</f>
        <v>P24</v>
      </c>
      <c r="I28" s="2" t="str">
        <f>IFERROR(INDEX('[1]Link Out Monthly BY'!$B$6:$B$491,MATCH($J28,'[1]Link Out Monthly BY'!$C$6:$C$491,0),1),"")</f>
        <v>Building Maintenance and Services</v>
      </c>
      <c r="J28" s="59">
        <v>52550014</v>
      </c>
      <c r="K28" s="2" t="str">
        <f>IFERROR(INDEX('[1]Link Out Monthly BY'!$D$6:$D$491,MATCH($J28,'[1]Link Out Monthly BY'!$C$6:$C$491,0),1),"")</f>
        <v>Janitorial TD</v>
      </c>
      <c r="L28" s="2" t="str">
        <f>IFERROR(INDEX('[1]Link Out Monthly BY'!$E$6:$E$491,MATCH($J28,'[1]Link Out Monthly BY'!$C$6:$C$491,0),1),"")</f>
        <v>675.5</v>
      </c>
      <c r="M28" s="31">
        <f>IFERROR(INDEX('[1]Link Out Monthly BY'!$F$6:$F$491,MATCH($J28,'[1]Link Out Monthly BY'!$C$6:$C$491,0),1),"")</f>
        <v>1559</v>
      </c>
      <c r="N28" s="31">
        <f>IFERROR(INDEX('[1]Link Out Monthly BY'!$G$6:$G$491,MATCH($J28,'[1]Link Out Monthly BY'!$C$6:$C$491,0),1),"")</f>
        <v>1026</v>
      </c>
      <c r="O28" s="31">
        <f>IFERROR(INDEX('[1]Link Out Monthly BY'!$H$6:$H$491,MATCH($J28,'[1]Link Out Monthly BY'!$C$6:$C$491,0),1),"")</f>
        <v>1532</v>
      </c>
      <c r="P28" s="31">
        <f>IFERROR(INDEX('[1]Link Out Monthly BY'!$I$6:$I$491,MATCH($J28,'[1]Link Out Monthly BY'!$C$6:$C$491,0),1),"")</f>
        <v>1295</v>
      </c>
      <c r="Q28" s="31">
        <f>IFERROR(INDEX('[1]Link Out Monthly BY'!$J$6:$J$491,MATCH($J28,'[1]Link Out Monthly BY'!$C$6:$C$491,0),1),"")</f>
        <v>562</v>
      </c>
      <c r="R28" s="31">
        <f>IFERROR(INDEX('[1]Link Out Monthly BY'!$K$6:$K$491,MATCH($J28,'[1]Link Out Monthly BY'!$C$6:$C$491,0),1),"")</f>
        <v>1663</v>
      </c>
      <c r="S28" s="31">
        <f>IFERROR(INDEX('[1]Link Out Monthly BY'!$L$6:$L$491,MATCH($J28,'[1]Link Out Monthly BY'!$C$6:$C$491,0),1),"")</f>
        <v>0</v>
      </c>
      <c r="T28" s="31">
        <f>IFERROR(INDEX('[1]Link Out Monthly BY'!$M$6:$M$491,MATCH($J28,'[1]Link Out Monthly BY'!$C$6:$C$491,0),1),"")</f>
        <v>0</v>
      </c>
      <c r="U28" s="31">
        <f>IFERROR(INDEX('[1]Link Out Monthly BY'!$N$6:$N$491,MATCH($J28,'[1]Link Out Monthly BY'!$C$6:$C$491,0),1),"")</f>
        <v>0</v>
      </c>
      <c r="V28" s="31">
        <f>IFERROR(INDEX('[1]Link Out Monthly BY'!$O$6:$O$491,MATCH($J28,'[1]Link Out Monthly BY'!$C$6:$C$491,0),1),"")</f>
        <v>0</v>
      </c>
      <c r="W28" s="31">
        <f>IFERROR(INDEX('[1]Link Out Monthly BY'!$P$6:$P$491,MATCH($J28,'[1]Link Out Monthly BY'!$C$6:$C$491,0),1),"")</f>
        <v>0</v>
      </c>
      <c r="X28" s="31">
        <f>IFERROR(INDEX('[1]Link Out Monthly BY'!$Q$6:$Q$491,MATCH($J28,'[1]Link Out Monthly BY'!$C$6:$C$491,0),1),"")</f>
        <v>0</v>
      </c>
      <c r="Y28" s="31">
        <f t="shared" si="1"/>
        <v>7637</v>
      </c>
      <c r="Z28" s="73"/>
      <c r="AA28" s="71">
        <f>IFERROR(INDEX('[1]Link Out Monthly BY'!$T$6:$T$491,MATCH($J28,'[1]Link Out Monthly BY'!$C$6:$C$491,0),1),"")</f>
        <v>2.0301505400354618E-2</v>
      </c>
      <c r="AB28" s="10"/>
      <c r="AC28" s="10"/>
      <c r="AD28" s="10"/>
    </row>
    <row r="29" spans="1:30">
      <c r="A29" s="50"/>
      <c r="B29" s="52"/>
      <c r="C29" s="52"/>
      <c r="D29" s="53"/>
      <c r="E29" s="53"/>
      <c r="F29" s="53"/>
      <c r="G29" s="3"/>
      <c r="H29" s="2" t="str">
        <f>IFERROR(INDEX('[1]Link Out Monthly BY'!$A$6:$A$491,MATCH($J29,'[1]Link Out Monthly BY'!$C$6:$C$491,0),1),"")</f>
        <v>P24</v>
      </c>
      <c r="I29" s="2" t="str">
        <f>IFERROR(INDEX('[1]Link Out Monthly BY'!$B$6:$B$491,MATCH($J29,'[1]Link Out Monthly BY'!$C$6:$C$491,0),1),"")</f>
        <v>Building Maintenance and Services</v>
      </c>
      <c r="J29" s="59">
        <v>52550016</v>
      </c>
      <c r="K29" s="2" t="str">
        <f>IFERROR(INDEX('[1]Link Out Monthly BY'!$D$6:$D$491,MATCH($J29,'[1]Link Out Monthly BY'!$C$6:$C$491,0),1),"")</f>
        <v>Janitorial AG</v>
      </c>
      <c r="L29" s="2" t="str">
        <f>IFERROR(INDEX('[1]Link Out Monthly BY'!$E$6:$E$491,MATCH($J29,'[1]Link Out Monthly BY'!$C$6:$C$491,0),1),"")</f>
        <v>675.8</v>
      </c>
      <c r="M29" s="31">
        <f>IFERROR(INDEX('[1]Link Out Monthly BY'!$F$6:$F$491,MATCH($J29,'[1]Link Out Monthly BY'!$C$6:$C$491,0),1),"")</f>
        <v>5239</v>
      </c>
      <c r="N29" s="31">
        <f>IFERROR(INDEX('[1]Link Out Monthly BY'!$G$6:$G$491,MATCH($J29,'[1]Link Out Monthly BY'!$C$6:$C$491,0),1),"")</f>
        <v>5131</v>
      </c>
      <c r="O29" s="31">
        <f>IFERROR(INDEX('[1]Link Out Monthly BY'!$H$6:$H$491,MATCH($J29,'[1]Link Out Monthly BY'!$C$6:$C$491,0),1),"")</f>
        <v>5195</v>
      </c>
      <c r="P29" s="31">
        <f>IFERROR(INDEX('[1]Link Out Monthly BY'!$I$6:$I$491,MATCH($J29,'[1]Link Out Monthly BY'!$C$6:$C$491,0),1),"")</f>
        <v>5178</v>
      </c>
      <c r="Q29" s="31">
        <f>IFERROR(INDEX('[1]Link Out Monthly BY'!$J$6:$J$491,MATCH($J29,'[1]Link Out Monthly BY'!$C$6:$C$491,0),1),"")</f>
        <v>5591</v>
      </c>
      <c r="R29" s="31">
        <f>IFERROR(INDEX('[1]Link Out Monthly BY'!$K$6:$K$491,MATCH($J29,'[1]Link Out Monthly BY'!$C$6:$C$491,0),1),"")</f>
        <v>6510</v>
      </c>
      <c r="S29" s="31">
        <f>IFERROR(INDEX('[1]Link Out Monthly BY'!$L$6:$L$491,MATCH($J29,'[1]Link Out Monthly BY'!$C$6:$C$491,0),1),"")</f>
        <v>0</v>
      </c>
      <c r="T29" s="31">
        <f>IFERROR(INDEX('[1]Link Out Monthly BY'!$M$6:$M$491,MATCH($J29,'[1]Link Out Monthly BY'!$C$6:$C$491,0),1),"")</f>
        <v>0</v>
      </c>
      <c r="U29" s="31">
        <f>IFERROR(INDEX('[1]Link Out Monthly BY'!$N$6:$N$491,MATCH($J29,'[1]Link Out Monthly BY'!$C$6:$C$491,0),1),"")</f>
        <v>0</v>
      </c>
      <c r="V29" s="31">
        <f>IFERROR(INDEX('[1]Link Out Monthly BY'!$O$6:$O$491,MATCH($J29,'[1]Link Out Monthly BY'!$C$6:$C$491,0),1),"")</f>
        <v>0</v>
      </c>
      <c r="W29" s="31">
        <f>IFERROR(INDEX('[1]Link Out Monthly BY'!$P$6:$P$491,MATCH($J29,'[1]Link Out Monthly BY'!$C$6:$C$491,0),1),"")</f>
        <v>0</v>
      </c>
      <c r="X29" s="31">
        <f>IFERROR(INDEX('[1]Link Out Monthly BY'!$Q$6:$Q$491,MATCH($J29,'[1]Link Out Monthly BY'!$C$6:$C$491,0),1),"")</f>
        <v>0</v>
      </c>
      <c r="Y29" s="31">
        <f t="shared" si="1"/>
        <v>32844</v>
      </c>
      <c r="Z29" s="73"/>
      <c r="AA29" s="71">
        <f>IFERROR(INDEX('[1]Link Out Monthly BY'!$T$6:$T$491,MATCH($J29,'[1]Link Out Monthly BY'!$C$6:$C$491,0),1),"")</f>
        <v>8.7309498935347271E-2</v>
      </c>
      <c r="AB29" s="70"/>
      <c r="AC29" s="10"/>
      <c r="AD29" s="10"/>
    </row>
    <row r="30" spans="1:30">
      <c r="A30" s="42"/>
      <c r="B30" s="51"/>
      <c r="C30" s="51"/>
      <c r="D30" s="51"/>
      <c r="E30" s="51"/>
      <c r="F30" s="51"/>
      <c r="H30" s="2" t="str">
        <f>IFERROR(INDEX('[1]Link Out Monthly BY'!$A$6:$A$491,MATCH($J30,'[1]Link Out Monthly BY'!$C$6:$C$491,0),1),"")</f>
        <v>P24</v>
      </c>
      <c r="I30" s="2" t="str">
        <f>IFERROR(INDEX('[1]Link Out Monthly BY'!$B$6:$B$491,MATCH($J30,'[1]Link Out Monthly BY'!$C$6:$C$491,0),1),"")</f>
        <v>Building Maintenance and Services</v>
      </c>
      <c r="J30" s="59">
        <v>52571000</v>
      </c>
      <c r="K30" s="2" t="str">
        <f>IFERROR(INDEX('[1]Link Out Monthly BY'!$D$6:$D$491,MATCH($J30,'[1]Link Out Monthly BY'!$C$6:$C$491,0),1),"")</f>
        <v>Security Svc</v>
      </c>
      <c r="L30" s="2" t="str">
        <f>IFERROR(INDEX('[1]Link Out Monthly BY'!$E$6:$E$491,MATCH($J30,'[1]Link Out Monthly BY'!$C$6:$C$491,0),1),"")</f>
        <v>675.8</v>
      </c>
      <c r="M30" s="31">
        <f>IFERROR(INDEX('[1]Link Out Monthly BY'!$F$6:$F$491,MATCH($J30,'[1]Link Out Monthly BY'!$C$6:$C$491,0),1),"")</f>
        <v>0</v>
      </c>
      <c r="N30" s="31">
        <f>IFERROR(INDEX('[1]Link Out Monthly BY'!$G$6:$G$491,MATCH($J30,'[1]Link Out Monthly BY'!$C$6:$C$491,0),1),"")</f>
        <v>0</v>
      </c>
      <c r="O30" s="31">
        <f>IFERROR(INDEX('[1]Link Out Monthly BY'!$H$6:$H$491,MATCH($J30,'[1]Link Out Monthly BY'!$C$6:$C$491,0),1),"")</f>
        <v>0</v>
      </c>
      <c r="P30" s="31">
        <f>IFERROR(INDEX('[1]Link Out Monthly BY'!$I$6:$I$491,MATCH($J30,'[1]Link Out Monthly BY'!$C$6:$C$491,0),1),"")</f>
        <v>0</v>
      </c>
      <c r="Q30" s="31">
        <f>IFERROR(INDEX('[1]Link Out Monthly BY'!$J$6:$J$491,MATCH($J30,'[1]Link Out Monthly BY'!$C$6:$C$491,0),1),"")</f>
        <v>0</v>
      </c>
      <c r="R30" s="31">
        <f>IFERROR(INDEX('[1]Link Out Monthly BY'!$K$6:$K$491,MATCH($J30,'[1]Link Out Monthly BY'!$C$6:$C$491,0),1),"")</f>
        <v>0</v>
      </c>
      <c r="S30" s="31">
        <f>IFERROR(INDEX('[1]Link Out Monthly BY'!$L$6:$L$491,MATCH($J30,'[1]Link Out Monthly BY'!$C$6:$C$491,0),1),"")</f>
        <v>1787</v>
      </c>
      <c r="T30" s="31">
        <f>IFERROR(INDEX('[1]Link Out Monthly BY'!$M$6:$M$491,MATCH($J30,'[1]Link Out Monthly BY'!$C$6:$C$491,0),1),"")</f>
        <v>1899</v>
      </c>
      <c r="U30" s="31">
        <f>IFERROR(INDEX('[1]Link Out Monthly BY'!$N$6:$N$491,MATCH($J30,'[1]Link Out Monthly BY'!$C$6:$C$491,0),1),"")</f>
        <v>1739</v>
      </c>
      <c r="V30" s="31">
        <f>IFERROR(INDEX('[1]Link Out Monthly BY'!$O$6:$O$491,MATCH($J30,'[1]Link Out Monthly BY'!$C$6:$C$491,0),1),"")</f>
        <v>1787</v>
      </c>
      <c r="W30" s="31">
        <f>IFERROR(INDEX('[1]Link Out Monthly BY'!$P$6:$P$491,MATCH($J30,'[1]Link Out Monthly BY'!$C$6:$C$491,0),1),"")</f>
        <v>2968</v>
      </c>
      <c r="X30" s="31">
        <f>IFERROR(INDEX('[1]Link Out Monthly BY'!$Q$6:$Q$491,MATCH($J30,'[1]Link Out Monthly BY'!$C$6:$C$491,0),1),"")</f>
        <v>4307</v>
      </c>
      <c r="Y30" s="31">
        <f t="shared" si="1"/>
        <v>14487</v>
      </c>
      <c r="Z30" s="73"/>
      <c r="AA30" s="71">
        <f>IFERROR(INDEX('[1]Link Out Monthly BY'!$T$6:$T$491,MATCH($J30,'[1]Link Out Monthly BY'!$C$6:$C$491,0),1),"")</f>
        <v>0</v>
      </c>
      <c r="AB30" s="10"/>
      <c r="AC30" s="10"/>
      <c r="AD30" s="10"/>
    </row>
    <row r="31" spans="1:30">
      <c r="A31" s="42"/>
      <c r="B31" s="51"/>
      <c r="C31" s="51"/>
      <c r="D31" s="51"/>
      <c r="E31" s="51"/>
      <c r="F31" s="54"/>
      <c r="H31" s="2" t="str">
        <f>IFERROR(INDEX('[1]Link Out Monthly BY'!$A$6:$A$491,MATCH($J31,'[1]Link Out Monthly BY'!$C$6:$C$491,0),1),"")</f>
        <v>P24</v>
      </c>
      <c r="I31" s="2" t="str">
        <f>IFERROR(INDEX('[1]Link Out Monthly BY'!$B$6:$B$491,MATCH($J31,'[1]Link Out Monthly BY'!$C$6:$C$491,0),1),"")</f>
        <v>Building Maintenance and Services</v>
      </c>
      <c r="J31" s="59">
        <v>52571011</v>
      </c>
      <c r="K31" s="2" t="str">
        <f>IFERROR(INDEX('[1]Link Out Monthly BY'!$D$6:$D$491,MATCH($J31,'[1]Link Out Monthly BY'!$C$6:$C$491,0),1),"")</f>
        <v>Security Svc SS</v>
      </c>
      <c r="L31" s="2" t="str">
        <f>IFERROR(INDEX('[1]Link Out Monthly BY'!$E$6:$E$491,MATCH($J31,'[1]Link Out Monthly BY'!$C$6:$C$491,0),1),"")</f>
        <v>675.1</v>
      </c>
      <c r="M31" s="31">
        <f>IFERROR(INDEX('[1]Link Out Monthly BY'!$F$6:$F$491,MATCH($J31,'[1]Link Out Monthly BY'!$C$6:$C$491,0),1),"")</f>
        <v>2415</v>
      </c>
      <c r="N31" s="31">
        <f>IFERROR(INDEX('[1]Link Out Monthly BY'!$G$6:$G$491,MATCH($J31,'[1]Link Out Monthly BY'!$C$6:$C$491,0),1),"")</f>
        <v>2415</v>
      </c>
      <c r="O31" s="31">
        <f>IFERROR(INDEX('[1]Link Out Monthly BY'!$H$6:$H$491,MATCH($J31,'[1]Link Out Monthly BY'!$C$6:$C$491,0),1),"")</f>
        <v>2415</v>
      </c>
      <c r="P31" s="31">
        <f>IFERROR(INDEX('[1]Link Out Monthly BY'!$I$6:$I$491,MATCH($J31,'[1]Link Out Monthly BY'!$C$6:$C$491,0),1),"")</f>
        <v>2415</v>
      </c>
      <c r="Q31" s="31">
        <f>IFERROR(INDEX('[1]Link Out Monthly BY'!$J$6:$J$491,MATCH($J31,'[1]Link Out Monthly BY'!$C$6:$C$491,0),1),"")</f>
        <v>2415</v>
      </c>
      <c r="R31" s="31">
        <f>IFERROR(INDEX('[1]Link Out Monthly BY'!$K$6:$K$491,MATCH($J31,'[1]Link Out Monthly BY'!$C$6:$C$491,0),1),"")</f>
        <v>2415</v>
      </c>
      <c r="S31" s="31">
        <f>IFERROR(INDEX('[1]Link Out Monthly BY'!$L$6:$L$491,MATCH($J31,'[1]Link Out Monthly BY'!$C$6:$C$491,0),1),"")</f>
        <v>0</v>
      </c>
      <c r="T31" s="31">
        <f>IFERROR(INDEX('[1]Link Out Monthly BY'!$M$6:$M$491,MATCH($J31,'[1]Link Out Monthly BY'!$C$6:$C$491,0),1),"")</f>
        <v>0</v>
      </c>
      <c r="U31" s="31">
        <f>IFERROR(INDEX('[1]Link Out Monthly BY'!$N$6:$N$491,MATCH($J31,'[1]Link Out Monthly BY'!$C$6:$C$491,0),1),"")</f>
        <v>0</v>
      </c>
      <c r="V31" s="31">
        <f>IFERROR(INDEX('[1]Link Out Monthly BY'!$O$6:$O$491,MATCH($J31,'[1]Link Out Monthly BY'!$C$6:$C$491,0),1),"")</f>
        <v>0</v>
      </c>
      <c r="W31" s="31">
        <f>IFERROR(INDEX('[1]Link Out Monthly BY'!$P$6:$P$491,MATCH($J31,'[1]Link Out Monthly BY'!$C$6:$C$491,0),1),"")</f>
        <v>0</v>
      </c>
      <c r="X31" s="31">
        <f>IFERROR(INDEX('[1]Link Out Monthly BY'!$Q$6:$Q$491,MATCH($J31,'[1]Link Out Monthly BY'!$C$6:$C$491,0),1),"")</f>
        <v>0</v>
      </c>
      <c r="Y31" s="31">
        <f t="shared" si="1"/>
        <v>14490</v>
      </c>
      <c r="Z31" s="73"/>
      <c r="AA31" s="71">
        <f>IFERROR(INDEX('[1]Link Out Monthly BY'!$T$6:$T$491,MATCH($J31,'[1]Link Out Monthly BY'!$C$6:$C$491,0),1),"")</f>
        <v>3.8518896589123795E-2</v>
      </c>
      <c r="AB31" s="10"/>
      <c r="AC31" s="10"/>
      <c r="AD31" s="10"/>
    </row>
    <row r="32" spans="1:30">
      <c r="A32" s="42"/>
      <c r="B32" s="51"/>
      <c r="C32" s="51"/>
      <c r="D32" s="51"/>
      <c r="E32" s="51"/>
      <c r="F32" s="54"/>
      <c r="H32" s="2" t="str">
        <f>IFERROR(INDEX('[1]Link Out Monthly BY'!$A$6:$A$491,MATCH($J32,'[1]Link Out Monthly BY'!$C$6:$C$491,0),1),"")</f>
        <v>P24</v>
      </c>
      <c r="I32" s="2" t="str">
        <f>IFERROR(INDEX('[1]Link Out Monthly BY'!$B$6:$B$491,MATCH($J32,'[1]Link Out Monthly BY'!$C$6:$C$491,0),1),"")</f>
        <v>Building Maintenance and Services</v>
      </c>
      <c r="J32" s="59">
        <v>52571014</v>
      </c>
      <c r="K32" s="2" t="str">
        <f>IFERROR(INDEX('[1]Link Out Monthly BY'!$D$6:$D$491,MATCH($J32,'[1]Link Out Monthly BY'!$C$6:$C$491,0),1),"")</f>
        <v>Security Svc TD</v>
      </c>
      <c r="L32" s="2" t="str">
        <f>IFERROR(INDEX('[1]Link Out Monthly BY'!$E$6:$E$491,MATCH($J32,'[1]Link Out Monthly BY'!$C$6:$C$491,0),1),"")</f>
        <v>675.5</v>
      </c>
      <c r="M32" s="31">
        <f>IFERROR(INDEX('[1]Link Out Monthly BY'!$F$6:$F$491,MATCH($J32,'[1]Link Out Monthly BY'!$C$6:$C$491,0),1),"")</f>
        <v>0</v>
      </c>
      <c r="N32" s="31">
        <f>IFERROR(INDEX('[1]Link Out Monthly BY'!$G$6:$G$491,MATCH($J32,'[1]Link Out Monthly BY'!$C$6:$C$491,0),1),"")</f>
        <v>0</v>
      </c>
      <c r="O32" s="31">
        <f>IFERROR(INDEX('[1]Link Out Monthly BY'!$H$6:$H$491,MATCH($J32,'[1]Link Out Monthly BY'!$C$6:$C$491,0),1),"")</f>
        <v>0</v>
      </c>
      <c r="P32" s="31">
        <f>IFERROR(INDEX('[1]Link Out Monthly BY'!$I$6:$I$491,MATCH($J32,'[1]Link Out Monthly BY'!$C$6:$C$491,0),1),"")</f>
        <v>0</v>
      </c>
      <c r="Q32" s="31">
        <f>IFERROR(INDEX('[1]Link Out Monthly BY'!$J$6:$J$491,MATCH($J32,'[1]Link Out Monthly BY'!$C$6:$C$491,0),1),"")</f>
        <v>222</v>
      </c>
      <c r="R32" s="31">
        <f>IFERROR(INDEX('[1]Link Out Monthly BY'!$K$6:$K$491,MATCH($J32,'[1]Link Out Monthly BY'!$C$6:$C$491,0),1),"")</f>
        <v>83</v>
      </c>
      <c r="S32" s="31">
        <f>IFERROR(INDEX('[1]Link Out Monthly BY'!$L$6:$L$491,MATCH($J32,'[1]Link Out Monthly BY'!$C$6:$C$491,0),1),"")</f>
        <v>0</v>
      </c>
      <c r="T32" s="31">
        <f>IFERROR(INDEX('[1]Link Out Monthly BY'!$M$6:$M$491,MATCH($J32,'[1]Link Out Monthly BY'!$C$6:$C$491,0),1),"")</f>
        <v>0</v>
      </c>
      <c r="U32" s="31">
        <f>IFERROR(INDEX('[1]Link Out Monthly BY'!$N$6:$N$491,MATCH($J32,'[1]Link Out Monthly BY'!$C$6:$C$491,0),1),"")</f>
        <v>0</v>
      </c>
      <c r="V32" s="31">
        <f>IFERROR(INDEX('[1]Link Out Monthly BY'!$O$6:$O$491,MATCH($J32,'[1]Link Out Monthly BY'!$C$6:$C$491,0),1),"")</f>
        <v>0</v>
      </c>
      <c r="W32" s="31">
        <f>IFERROR(INDEX('[1]Link Out Monthly BY'!$P$6:$P$491,MATCH($J32,'[1]Link Out Monthly BY'!$C$6:$C$491,0),1),"")</f>
        <v>0</v>
      </c>
      <c r="X32" s="31">
        <f>IFERROR(INDEX('[1]Link Out Monthly BY'!$Q$6:$Q$491,MATCH($J32,'[1]Link Out Monthly BY'!$C$6:$C$491,0),1),"")</f>
        <v>0</v>
      </c>
      <c r="Y32" s="31">
        <f t="shared" si="1"/>
        <v>305</v>
      </c>
      <c r="Z32" s="73"/>
      <c r="AA32" s="71">
        <f>IFERROR(INDEX('[1]Link Out Monthly BY'!$T$6:$T$491,MATCH($J32,'[1]Link Out Monthly BY'!$C$6:$C$491,0),1),"")</f>
        <v>8.1078422772137729E-4</v>
      </c>
      <c r="AB32" s="10"/>
      <c r="AC32" s="10"/>
      <c r="AD32" s="10"/>
    </row>
    <row r="33" spans="1:30">
      <c r="A33" s="42"/>
      <c r="B33" s="51"/>
      <c r="C33" s="51"/>
      <c r="D33" s="51"/>
      <c r="E33" s="51"/>
      <c r="F33" s="54"/>
      <c r="H33" s="2" t="str">
        <f>IFERROR(INDEX('[1]Link Out Monthly BY'!$A$6:$A$491,MATCH($J33,'[1]Link Out Monthly BY'!$C$6:$C$491,0),1),"")</f>
        <v>P24</v>
      </c>
      <c r="I33" s="2" t="str">
        <f>IFERROR(INDEX('[1]Link Out Monthly BY'!$B$6:$B$491,MATCH($J33,'[1]Link Out Monthly BY'!$C$6:$C$491,0),1),"")</f>
        <v>Building Maintenance and Services</v>
      </c>
      <c r="J33" s="59">
        <v>52571016</v>
      </c>
      <c r="K33" s="2" t="str">
        <f>IFERROR(INDEX('[1]Link Out Monthly BY'!$D$6:$D$491,MATCH($J33,'[1]Link Out Monthly BY'!$C$6:$C$491,0),1),"")</f>
        <v>Security Svc AG</v>
      </c>
      <c r="L33" s="2" t="str">
        <f>IFERROR(INDEX('[1]Link Out Monthly BY'!$E$6:$E$491,MATCH($J33,'[1]Link Out Monthly BY'!$C$6:$C$491,0),1),"")</f>
        <v>675.8</v>
      </c>
      <c r="M33" s="31">
        <f>IFERROR(INDEX('[1]Link Out Monthly BY'!$F$6:$F$491,MATCH($J33,'[1]Link Out Monthly BY'!$C$6:$C$491,0),1),"")</f>
        <v>0</v>
      </c>
      <c r="N33" s="31">
        <f>IFERROR(INDEX('[1]Link Out Monthly BY'!$G$6:$G$491,MATCH($J33,'[1]Link Out Monthly BY'!$C$6:$C$491,0),1),"")</f>
        <v>0</v>
      </c>
      <c r="O33" s="31">
        <f>IFERROR(INDEX('[1]Link Out Monthly BY'!$H$6:$H$491,MATCH($J33,'[1]Link Out Monthly BY'!$C$6:$C$491,0),1),"")</f>
        <v>0</v>
      </c>
      <c r="P33" s="31">
        <f>IFERROR(INDEX('[1]Link Out Monthly BY'!$I$6:$I$491,MATCH($J33,'[1]Link Out Monthly BY'!$C$6:$C$491,0),1),"")</f>
        <v>0</v>
      </c>
      <c r="Q33" s="31">
        <f>IFERROR(INDEX('[1]Link Out Monthly BY'!$J$6:$J$491,MATCH($J33,'[1]Link Out Monthly BY'!$C$6:$C$491,0),1),"")</f>
        <v>0</v>
      </c>
      <c r="R33" s="31">
        <f>IFERROR(INDEX('[1]Link Out Monthly BY'!$K$6:$K$491,MATCH($J33,'[1]Link Out Monthly BY'!$C$6:$C$491,0),1),"")</f>
        <v>0</v>
      </c>
      <c r="S33" s="31">
        <f>IFERROR(INDEX('[1]Link Out Monthly BY'!$L$6:$L$491,MATCH($J33,'[1]Link Out Monthly BY'!$C$6:$C$491,0),1),"")</f>
        <v>0</v>
      </c>
      <c r="T33" s="31">
        <f>IFERROR(INDEX('[1]Link Out Monthly BY'!$M$6:$M$491,MATCH($J33,'[1]Link Out Monthly BY'!$C$6:$C$491,0),1),"")</f>
        <v>0</v>
      </c>
      <c r="U33" s="31">
        <f>IFERROR(INDEX('[1]Link Out Monthly BY'!$N$6:$N$491,MATCH($J33,'[1]Link Out Monthly BY'!$C$6:$C$491,0),1),"")</f>
        <v>0</v>
      </c>
      <c r="V33" s="31">
        <f>IFERROR(INDEX('[1]Link Out Monthly BY'!$O$6:$O$491,MATCH($J33,'[1]Link Out Monthly BY'!$C$6:$C$491,0),1),"")</f>
        <v>0</v>
      </c>
      <c r="W33" s="31">
        <f>IFERROR(INDEX('[1]Link Out Monthly BY'!$P$6:$P$491,MATCH($J33,'[1]Link Out Monthly BY'!$C$6:$C$491,0),1),"")</f>
        <v>0</v>
      </c>
      <c r="X33" s="31">
        <f>IFERROR(INDEX('[1]Link Out Monthly BY'!$Q$6:$Q$491,MATCH($J33,'[1]Link Out Monthly BY'!$C$6:$C$491,0),1),"")</f>
        <v>0</v>
      </c>
      <c r="Y33" s="31">
        <f t="shared" si="1"/>
        <v>0</v>
      </c>
      <c r="Z33" s="73"/>
      <c r="AA33" s="71">
        <f>IFERROR(INDEX('[1]Link Out Monthly BY'!$T$6:$T$491,MATCH($J33,'[1]Link Out Monthly BY'!$C$6:$C$491,0),1),"")</f>
        <v>0</v>
      </c>
      <c r="AB33" s="10"/>
      <c r="AC33" s="10"/>
      <c r="AD33" s="10"/>
    </row>
    <row r="34" spans="1:30">
      <c r="A34" s="42"/>
      <c r="B34" s="51"/>
      <c r="C34" s="51"/>
      <c r="D34" s="51"/>
      <c r="E34" s="51"/>
      <c r="F34" s="54"/>
      <c r="H34" s="2" t="str">
        <f>IFERROR(INDEX('[1]Link Out Monthly BY'!$A$6:$A$491,MATCH($J34,'[1]Link Out Monthly BY'!$C$6:$C$491,0),1),"")</f>
        <v>P24</v>
      </c>
      <c r="I34" s="2" t="str">
        <f>IFERROR(INDEX('[1]Link Out Monthly BY'!$B$6:$B$491,MATCH($J34,'[1]Link Out Monthly BY'!$C$6:$C$491,0),1),"")</f>
        <v>Building Maintenance and Services</v>
      </c>
      <c r="J34" s="59">
        <v>52571100</v>
      </c>
      <c r="K34" s="2" t="str">
        <f>IFERROR(INDEX('[1]Link Out Monthly BY'!$D$6:$D$491,MATCH($J34,'[1]Link Out Monthly BY'!$C$6:$C$491,0),1),"")</f>
        <v>Add'l Security Costs</v>
      </c>
      <c r="L34" s="2" t="str">
        <f>IFERROR(INDEX('[1]Link Out Monthly BY'!$E$6:$E$491,MATCH($J34,'[1]Link Out Monthly BY'!$C$6:$C$491,0),1),"")</f>
        <v>675.8</v>
      </c>
      <c r="M34" s="31">
        <f>IFERROR(INDEX('[1]Link Out Monthly BY'!$F$6:$F$491,MATCH($J34,'[1]Link Out Monthly BY'!$C$6:$C$491,0),1),"")</f>
        <v>5809</v>
      </c>
      <c r="N34" s="31">
        <f>IFERROR(INDEX('[1]Link Out Monthly BY'!$G$6:$G$491,MATCH($J34,'[1]Link Out Monthly BY'!$C$6:$C$491,0),1),"")</f>
        <v>5809</v>
      </c>
      <c r="O34" s="31">
        <f>IFERROR(INDEX('[1]Link Out Monthly BY'!$H$6:$H$491,MATCH($J34,'[1]Link Out Monthly BY'!$C$6:$C$491,0),1),"")</f>
        <v>3552</v>
      </c>
      <c r="P34" s="31">
        <f>IFERROR(INDEX('[1]Link Out Monthly BY'!$I$6:$I$491,MATCH($J34,'[1]Link Out Monthly BY'!$C$6:$C$491,0),1),"")</f>
        <v>4647</v>
      </c>
      <c r="Q34" s="31">
        <f>IFERROR(INDEX('[1]Link Out Monthly BY'!$J$6:$J$491,MATCH($J34,'[1]Link Out Monthly BY'!$C$6:$C$491,0),1),"")</f>
        <v>6971</v>
      </c>
      <c r="R34" s="31">
        <f>IFERROR(INDEX('[1]Link Out Monthly BY'!$K$6:$K$491,MATCH($J34,'[1]Link Out Monthly BY'!$C$6:$C$491,0),1),"")</f>
        <v>4780</v>
      </c>
      <c r="S34" s="31">
        <f>IFERROR(INDEX('[1]Link Out Monthly BY'!$L$6:$L$491,MATCH($J34,'[1]Link Out Monthly BY'!$C$6:$C$491,0),1),"")</f>
        <v>4333</v>
      </c>
      <c r="T34" s="31">
        <f>IFERROR(INDEX('[1]Link Out Monthly BY'!$M$6:$M$491,MATCH($J34,'[1]Link Out Monthly BY'!$C$6:$C$491,0),1),"")</f>
        <v>4333</v>
      </c>
      <c r="U34" s="31">
        <f>IFERROR(INDEX('[1]Link Out Monthly BY'!$N$6:$N$491,MATCH($J34,'[1]Link Out Monthly BY'!$C$6:$C$491,0),1),"")</f>
        <v>4333</v>
      </c>
      <c r="V34" s="31">
        <f>IFERROR(INDEX('[1]Link Out Monthly BY'!$O$6:$O$491,MATCH($J34,'[1]Link Out Monthly BY'!$C$6:$C$491,0),1),"")</f>
        <v>4333</v>
      </c>
      <c r="W34" s="31">
        <f>IFERROR(INDEX('[1]Link Out Monthly BY'!$P$6:$P$491,MATCH($J34,'[1]Link Out Monthly BY'!$C$6:$C$491,0),1),"")</f>
        <v>5833</v>
      </c>
      <c r="X34" s="31">
        <f>IFERROR(INDEX('[1]Link Out Monthly BY'!$Q$6:$Q$491,MATCH($J34,'[1]Link Out Monthly BY'!$C$6:$C$491,0),1),"")</f>
        <v>5833</v>
      </c>
      <c r="Y34" s="31">
        <f t="shared" si="1"/>
        <v>60566</v>
      </c>
      <c r="Z34" s="73"/>
      <c r="AA34" s="71">
        <f>IFERROR(INDEX('[1]Link Out Monthly BY'!$T$6:$T$491,MATCH($J34,'[1]Link Out Monthly BY'!$C$6:$C$491,0),1),"")</f>
        <v>8.391749672363423E-2</v>
      </c>
      <c r="AB34" s="70"/>
      <c r="AC34" s="10"/>
      <c r="AD34" s="10"/>
    </row>
    <row r="35" spans="1:30">
      <c r="A35" s="42"/>
      <c r="B35" s="51"/>
      <c r="C35" s="51"/>
      <c r="D35" s="51"/>
      <c r="E35" s="51"/>
      <c r="F35" s="54"/>
      <c r="H35" s="2" t="str">
        <f>IFERROR(INDEX('[1]Link Out Monthly BY'!$A$6:$A$491,MATCH($J35,'[1]Link Out Monthly BY'!$C$6:$C$491,0),1),"")</f>
        <v>P24</v>
      </c>
      <c r="I35" s="2" t="str">
        <f>IFERROR(INDEX('[1]Link Out Monthly BY'!$B$6:$B$491,MATCH($J35,'[1]Link Out Monthly BY'!$C$6:$C$491,0),1),"")</f>
        <v>Building Maintenance and Services</v>
      </c>
      <c r="J35" s="59">
        <v>52578000</v>
      </c>
      <c r="K35" s="2" t="str">
        <f>IFERROR(INDEX('[1]Link Out Monthly BY'!$D$6:$D$491,MATCH($J35,'[1]Link Out Monthly BY'!$C$6:$C$491,0),1),"")</f>
        <v>Trash Removal</v>
      </c>
      <c r="L35" s="2" t="str">
        <f>IFERROR(INDEX('[1]Link Out Monthly BY'!$E$6:$E$491,MATCH($J35,'[1]Link Out Monthly BY'!$C$6:$C$491,0),1),"")</f>
        <v>675.8</v>
      </c>
      <c r="M35" s="31">
        <f>IFERROR(INDEX('[1]Link Out Monthly BY'!$F$6:$F$491,MATCH($J35,'[1]Link Out Monthly BY'!$C$6:$C$491,0),1),"")</f>
        <v>0</v>
      </c>
      <c r="N35" s="31">
        <f>IFERROR(INDEX('[1]Link Out Monthly BY'!$G$6:$G$491,MATCH($J35,'[1]Link Out Monthly BY'!$C$6:$C$491,0),1),"")</f>
        <v>0</v>
      </c>
      <c r="O35" s="31">
        <f>IFERROR(INDEX('[1]Link Out Monthly BY'!$H$6:$H$491,MATCH($J35,'[1]Link Out Monthly BY'!$C$6:$C$491,0),1),"")</f>
        <v>0</v>
      </c>
      <c r="P35" s="31">
        <f>IFERROR(INDEX('[1]Link Out Monthly BY'!$I$6:$I$491,MATCH($J35,'[1]Link Out Monthly BY'!$C$6:$C$491,0),1),"")</f>
        <v>0</v>
      </c>
      <c r="Q35" s="31">
        <f>IFERROR(INDEX('[1]Link Out Monthly BY'!$J$6:$J$491,MATCH($J35,'[1]Link Out Monthly BY'!$C$6:$C$491,0),1),"")</f>
        <v>0</v>
      </c>
      <c r="R35" s="31">
        <f>IFERROR(INDEX('[1]Link Out Monthly BY'!$K$6:$K$491,MATCH($J35,'[1]Link Out Monthly BY'!$C$6:$C$491,0),1),"")</f>
        <v>0</v>
      </c>
      <c r="S35" s="31">
        <f>IFERROR(INDEX('[1]Link Out Monthly BY'!$L$6:$L$491,MATCH($J35,'[1]Link Out Monthly BY'!$C$6:$C$491,0),1),"")</f>
        <v>2006</v>
      </c>
      <c r="T35" s="31">
        <f>IFERROR(INDEX('[1]Link Out Monthly BY'!$M$6:$M$491,MATCH($J35,'[1]Link Out Monthly BY'!$C$6:$C$491,0),1),"")</f>
        <v>2847</v>
      </c>
      <c r="U35" s="31">
        <f>IFERROR(INDEX('[1]Link Out Monthly BY'!$N$6:$N$491,MATCH($J35,'[1]Link Out Monthly BY'!$C$6:$C$491,0),1),"")</f>
        <v>1992</v>
      </c>
      <c r="V35" s="31">
        <f>IFERROR(INDEX('[1]Link Out Monthly BY'!$O$6:$O$491,MATCH($J35,'[1]Link Out Monthly BY'!$C$6:$C$491,0),1),"")</f>
        <v>1950</v>
      </c>
      <c r="W35" s="31">
        <f>IFERROR(INDEX('[1]Link Out Monthly BY'!$P$6:$P$491,MATCH($J35,'[1]Link Out Monthly BY'!$C$6:$C$491,0),1),"")</f>
        <v>1775</v>
      </c>
      <c r="X35" s="31">
        <f>IFERROR(INDEX('[1]Link Out Monthly BY'!$Q$6:$Q$491,MATCH($J35,'[1]Link Out Monthly BY'!$C$6:$C$491,0),1),"")</f>
        <v>1622</v>
      </c>
      <c r="Y35" s="31">
        <f t="shared" si="1"/>
        <v>12192</v>
      </c>
      <c r="Z35" s="73"/>
      <c r="AA35" s="71">
        <f>IFERROR(INDEX('[1]Link Out Monthly BY'!$T$6:$T$491,MATCH($J35,'[1]Link Out Monthly BY'!$C$6:$C$491,0),1),"")</f>
        <v>0</v>
      </c>
      <c r="AB35" s="10"/>
      <c r="AC35" s="10"/>
      <c r="AD35" s="10"/>
    </row>
    <row r="36" spans="1:30">
      <c r="A36" s="42"/>
      <c r="B36" s="51"/>
      <c r="C36" s="51"/>
      <c r="D36" s="51"/>
      <c r="E36" s="51"/>
      <c r="F36" s="54"/>
      <c r="H36" s="2" t="str">
        <f>IFERROR(INDEX('[1]Link Out Monthly BY'!$A$6:$A$491,MATCH($J36,'[1]Link Out Monthly BY'!$C$6:$C$491,0),1),"")</f>
        <v>P24</v>
      </c>
      <c r="I36" s="2" t="str">
        <f>IFERROR(INDEX('[1]Link Out Monthly BY'!$B$6:$B$491,MATCH($J36,'[1]Link Out Monthly BY'!$C$6:$C$491,0),1),"")</f>
        <v>Building Maintenance and Services</v>
      </c>
      <c r="J36" s="59">
        <v>52578013</v>
      </c>
      <c r="K36" s="2" t="str">
        <f>IFERROR(INDEX('[1]Link Out Monthly BY'!$D$6:$D$491,MATCH($J36,'[1]Link Out Monthly BY'!$C$6:$C$491,0),1),"")</f>
        <v>Trash Removal WT</v>
      </c>
      <c r="L36" s="2" t="str">
        <f>IFERROR(INDEX('[1]Link Out Monthly BY'!$E$6:$E$491,MATCH($J36,'[1]Link Out Monthly BY'!$C$6:$C$491,0),1),"")</f>
        <v>675.3</v>
      </c>
      <c r="M36" s="31">
        <f>IFERROR(INDEX('[1]Link Out Monthly BY'!$F$6:$F$491,MATCH($J36,'[1]Link Out Monthly BY'!$C$6:$C$491,0),1),"")</f>
        <v>570</v>
      </c>
      <c r="N36" s="31">
        <f>IFERROR(INDEX('[1]Link Out Monthly BY'!$G$6:$G$491,MATCH($J36,'[1]Link Out Monthly BY'!$C$6:$C$491,0),1),"")</f>
        <v>981</v>
      </c>
      <c r="O36" s="31">
        <f>IFERROR(INDEX('[1]Link Out Monthly BY'!$H$6:$H$491,MATCH($J36,'[1]Link Out Monthly BY'!$C$6:$C$491,0),1),"")</f>
        <v>601</v>
      </c>
      <c r="P36" s="31">
        <f>IFERROR(INDEX('[1]Link Out Monthly BY'!$I$6:$I$491,MATCH($J36,'[1]Link Out Monthly BY'!$C$6:$C$491,0),1),"")</f>
        <v>780</v>
      </c>
      <c r="Q36" s="31">
        <f>IFERROR(INDEX('[1]Link Out Monthly BY'!$J$6:$J$491,MATCH($J36,'[1]Link Out Monthly BY'!$C$6:$C$491,0),1),"")</f>
        <v>504</v>
      </c>
      <c r="R36" s="31">
        <f>IFERROR(INDEX('[1]Link Out Monthly BY'!$K$6:$K$491,MATCH($J36,'[1]Link Out Monthly BY'!$C$6:$C$491,0),1),"")</f>
        <v>748</v>
      </c>
      <c r="S36" s="31">
        <f>IFERROR(INDEX('[1]Link Out Monthly BY'!$L$6:$L$491,MATCH($J36,'[1]Link Out Monthly BY'!$C$6:$C$491,0),1),"")</f>
        <v>0</v>
      </c>
      <c r="T36" s="31">
        <f>IFERROR(INDEX('[1]Link Out Monthly BY'!$M$6:$M$491,MATCH($J36,'[1]Link Out Monthly BY'!$C$6:$C$491,0),1),"")</f>
        <v>0</v>
      </c>
      <c r="U36" s="31">
        <f>IFERROR(INDEX('[1]Link Out Monthly BY'!$N$6:$N$491,MATCH($J36,'[1]Link Out Monthly BY'!$C$6:$C$491,0),1),"")</f>
        <v>0</v>
      </c>
      <c r="V36" s="31">
        <f>IFERROR(INDEX('[1]Link Out Monthly BY'!$O$6:$O$491,MATCH($J36,'[1]Link Out Monthly BY'!$C$6:$C$491,0),1),"")</f>
        <v>0</v>
      </c>
      <c r="W36" s="31">
        <f>IFERROR(INDEX('[1]Link Out Monthly BY'!$P$6:$P$491,MATCH($J36,'[1]Link Out Monthly BY'!$C$6:$C$491,0),1),"")</f>
        <v>0</v>
      </c>
      <c r="X36" s="31">
        <f>IFERROR(INDEX('[1]Link Out Monthly BY'!$Q$6:$Q$491,MATCH($J36,'[1]Link Out Monthly BY'!$C$6:$C$491,0),1),"")</f>
        <v>0</v>
      </c>
      <c r="Y36" s="31">
        <f t="shared" si="1"/>
        <v>4184</v>
      </c>
      <c r="Z36" s="73"/>
      <c r="AA36" s="71">
        <f>IFERROR(INDEX('[1]Link Out Monthly BY'!$T$6:$T$491,MATCH($J36,'[1]Link Out Monthly BY'!$C$6:$C$491,0),1),"")</f>
        <v>1.1122364618971288E-2</v>
      </c>
      <c r="AB36" s="10"/>
      <c r="AC36" s="10"/>
      <c r="AD36" s="10"/>
    </row>
    <row r="37" spans="1:30">
      <c r="A37" s="42"/>
      <c r="B37" s="51"/>
      <c r="C37" s="51"/>
      <c r="D37" s="51"/>
      <c r="E37" s="51"/>
      <c r="F37" s="54"/>
      <c r="H37" s="2" t="str">
        <f>IFERROR(INDEX('[1]Link Out Monthly BY'!$A$6:$A$491,MATCH($J37,'[1]Link Out Monthly BY'!$C$6:$C$491,0),1),"")</f>
        <v>P24</v>
      </c>
      <c r="I37" s="2" t="str">
        <f>IFERROR(INDEX('[1]Link Out Monthly BY'!$B$6:$B$491,MATCH($J37,'[1]Link Out Monthly BY'!$C$6:$C$491,0),1),"")</f>
        <v>Building Maintenance and Services</v>
      </c>
      <c r="J37" s="59">
        <v>52578014</v>
      </c>
      <c r="K37" s="2" t="str">
        <f>IFERROR(INDEX('[1]Link Out Monthly BY'!$D$6:$D$491,MATCH($J37,'[1]Link Out Monthly BY'!$C$6:$C$491,0),1),"")</f>
        <v>Trash Removal TD</v>
      </c>
      <c r="L37" s="2" t="str">
        <f>IFERROR(INDEX('[1]Link Out Monthly BY'!$E$6:$E$491,MATCH($J37,'[1]Link Out Monthly BY'!$C$6:$C$491,0),1),"")</f>
        <v>675.5</v>
      </c>
      <c r="M37" s="31">
        <f>IFERROR(INDEX('[1]Link Out Monthly BY'!$F$6:$F$491,MATCH($J37,'[1]Link Out Monthly BY'!$C$6:$C$491,0),1),"")</f>
        <v>1500</v>
      </c>
      <c r="N37" s="31">
        <f>IFERROR(INDEX('[1]Link Out Monthly BY'!$G$6:$G$491,MATCH($J37,'[1]Link Out Monthly BY'!$C$6:$C$491,0),1),"")</f>
        <v>129</v>
      </c>
      <c r="O37" s="31">
        <f>IFERROR(INDEX('[1]Link Out Monthly BY'!$H$6:$H$491,MATCH($J37,'[1]Link Out Monthly BY'!$C$6:$C$491,0),1),"")</f>
        <v>0</v>
      </c>
      <c r="P37" s="31">
        <f>IFERROR(INDEX('[1]Link Out Monthly BY'!$I$6:$I$491,MATCH($J37,'[1]Link Out Monthly BY'!$C$6:$C$491,0),1),"")</f>
        <v>0</v>
      </c>
      <c r="Q37" s="31">
        <f>IFERROR(INDEX('[1]Link Out Monthly BY'!$J$6:$J$491,MATCH($J37,'[1]Link Out Monthly BY'!$C$6:$C$491,0),1),"")</f>
        <v>1749</v>
      </c>
      <c r="R37" s="31">
        <f>IFERROR(INDEX('[1]Link Out Monthly BY'!$K$6:$K$491,MATCH($J37,'[1]Link Out Monthly BY'!$C$6:$C$491,0),1),"")</f>
        <v>0</v>
      </c>
      <c r="S37" s="31">
        <f>IFERROR(INDEX('[1]Link Out Monthly BY'!$L$6:$L$491,MATCH($J37,'[1]Link Out Monthly BY'!$C$6:$C$491,0),1),"")</f>
        <v>0</v>
      </c>
      <c r="T37" s="31">
        <f>IFERROR(INDEX('[1]Link Out Monthly BY'!$M$6:$M$491,MATCH($J37,'[1]Link Out Monthly BY'!$C$6:$C$491,0),1),"")</f>
        <v>0</v>
      </c>
      <c r="U37" s="31">
        <f>IFERROR(INDEX('[1]Link Out Monthly BY'!$N$6:$N$491,MATCH($J37,'[1]Link Out Monthly BY'!$C$6:$C$491,0),1),"")</f>
        <v>0</v>
      </c>
      <c r="V37" s="31">
        <f>IFERROR(INDEX('[1]Link Out Monthly BY'!$O$6:$O$491,MATCH($J37,'[1]Link Out Monthly BY'!$C$6:$C$491,0),1),"")</f>
        <v>0</v>
      </c>
      <c r="W37" s="31">
        <f>IFERROR(INDEX('[1]Link Out Monthly BY'!$P$6:$P$491,MATCH($J37,'[1]Link Out Monthly BY'!$C$6:$C$491,0),1),"")</f>
        <v>0</v>
      </c>
      <c r="X37" s="31">
        <f>IFERROR(INDEX('[1]Link Out Monthly BY'!$Q$6:$Q$491,MATCH($J37,'[1]Link Out Monthly BY'!$C$6:$C$491,0),1),"")</f>
        <v>0</v>
      </c>
      <c r="Y37" s="31">
        <f t="shared" si="1"/>
        <v>3378</v>
      </c>
      <c r="Z37" s="73"/>
      <c r="AA37" s="71">
        <f>IFERROR(INDEX('[1]Link Out Monthly BY'!$T$6:$T$491,MATCH($J37,'[1]Link Out Monthly BY'!$C$6:$C$491,0),1),"")</f>
        <v>8.9797676106321729E-3</v>
      </c>
      <c r="AB37" s="10"/>
      <c r="AC37" s="10"/>
      <c r="AD37" s="10"/>
    </row>
    <row r="38" spans="1:30">
      <c r="A38" s="42"/>
      <c r="B38" s="51"/>
      <c r="C38" s="51"/>
      <c r="D38" s="51"/>
      <c r="E38" s="51"/>
      <c r="F38" s="54"/>
      <c r="H38" s="2" t="str">
        <f>IFERROR(INDEX('[1]Link Out Monthly BY'!$A$6:$A$491,MATCH($J38,'[1]Link Out Monthly BY'!$C$6:$C$491,0),1),"")</f>
        <v>P24</v>
      </c>
      <c r="I38" s="2" t="str">
        <f>IFERROR(INDEX('[1]Link Out Monthly BY'!$B$6:$B$491,MATCH($J38,'[1]Link Out Monthly BY'!$C$6:$C$491,0),1),"")</f>
        <v>Building Maintenance and Services</v>
      </c>
      <c r="J38" s="59">
        <v>52578016</v>
      </c>
      <c r="K38" s="2" t="str">
        <f>IFERROR(INDEX('[1]Link Out Monthly BY'!$D$6:$D$491,MATCH($J38,'[1]Link Out Monthly BY'!$C$6:$C$491,0),1),"")</f>
        <v>Trash Removal AG</v>
      </c>
      <c r="L38" s="2" t="str">
        <f>IFERROR(INDEX('[1]Link Out Monthly BY'!$E$6:$E$491,MATCH($J38,'[1]Link Out Monthly BY'!$C$6:$C$491,0),1),"")</f>
        <v>675.8</v>
      </c>
      <c r="M38" s="31">
        <f>IFERROR(INDEX('[1]Link Out Monthly BY'!$F$6:$F$491,MATCH($J38,'[1]Link Out Monthly BY'!$C$6:$C$491,0),1),"")</f>
        <v>1230</v>
      </c>
      <c r="N38" s="31">
        <f>IFERROR(INDEX('[1]Link Out Monthly BY'!$G$6:$G$491,MATCH($J38,'[1]Link Out Monthly BY'!$C$6:$C$491,0),1),"")</f>
        <v>1199</v>
      </c>
      <c r="O38" s="31">
        <f>IFERROR(INDEX('[1]Link Out Monthly BY'!$H$6:$H$491,MATCH($J38,'[1]Link Out Monthly BY'!$C$6:$C$491,0),1),"")</f>
        <v>577</v>
      </c>
      <c r="P38" s="31">
        <f>IFERROR(INDEX('[1]Link Out Monthly BY'!$I$6:$I$491,MATCH($J38,'[1]Link Out Monthly BY'!$C$6:$C$491,0),1),"")</f>
        <v>1584</v>
      </c>
      <c r="Q38" s="31">
        <f>IFERROR(INDEX('[1]Link Out Monthly BY'!$J$6:$J$491,MATCH($J38,'[1]Link Out Monthly BY'!$C$6:$C$491,0),1),"")</f>
        <v>192</v>
      </c>
      <c r="R38" s="31">
        <f>IFERROR(INDEX('[1]Link Out Monthly BY'!$K$6:$K$491,MATCH($J38,'[1]Link Out Monthly BY'!$C$6:$C$491,0),1),"")</f>
        <v>1563</v>
      </c>
      <c r="S38" s="31">
        <f>IFERROR(INDEX('[1]Link Out Monthly BY'!$L$6:$L$491,MATCH($J38,'[1]Link Out Monthly BY'!$C$6:$C$491,0),1),"")</f>
        <v>0</v>
      </c>
      <c r="T38" s="31">
        <f>IFERROR(INDEX('[1]Link Out Monthly BY'!$M$6:$M$491,MATCH($J38,'[1]Link Out Monthly BY'!$C$6:$C$491,0),1),"")</f>
        <v>0</v>
      </c>
      <c r="U38" s="31">
        <f>IFERROR(INDEX('[1]Link Out Monthly BY'!$N$6:$N$491,MATCH($J38,'[1]Link Out Monthly BY'!$C$6:$C$491,0),1),"")</f>
        <v>0</v>
      </c>
      <c r="V38" s="31">
        <f>IFERROR(INDEX('[1]Link Out Monthly BY'!$O$6:$O$491,MATCH($J38,'[1]Link Out Monthly BY'!$C$6:$C$491,0),1),"")</f>
        <v>0</v>
      </c>
      <c r="W38" s="31">
        <f>IFERROR(INDEX('[1]Link Out Monthly BY'!$P$6:$P$491,MATCH($J38,'[1]Link Out Monthly BY'!$C$6:$C$491,0),1),"")</f>
        <v>0</v>
      </c>
      <c r="X38" s="31">
        <f>IFERROR(INDEX('[1]Link Out Monthly BY'!$Q$6:$Q$491,MATCH($J38,'[1]Link Out Monthly BY'!$C$6:$C$491,0),1),"")</f>
        <v>0</v>
      </c>
      <c r="Y38" s="31">
        <f t="shared" si="1"/>
        <v>6345</v>
      </c>
      <c r="Z38" s="73"/>
      <c r="AA38" s="71">
        <f>IFERROR(INDEX('[1]Link Out Monthly BY'!$T$6:$T$491,MATCH($J38,'[1]Link Out Monthly BY'!$C$6:$C$491,0),1),"")</f>
        <v>1.6866970245547997E-2</v>
      </c>
      <c r="AB38" s="70"/>
      <c r="AC38" s="10"/>
      <c r="AD38" s="10"/>
    </row>
    <row r="39" spans="1:30">
      <c r="A39" s="42"/>
      <c r="B39" s="51"/>
      <c r="C39" s="51"/>
      <c r="D39" s="51"/>
      <c r="E39" s="51"/>
      <c r="F39" s="54"/>
      <c r="H39" s="2" t="str">
        <f>IFERROR(INDEX('[1]Link Out Monthly BY'!$A$6:$A$491,MATCH($J39,'[1]Link Out Monthly BY'!$C$6:$C$491,0),1),"")</f>
        <v>P24</v>
      </c>
      <c r="I39" s="2" t="str">
        <f>IFERROR(INDEX('[1]Link Out Monthly BY'!$B$6:$B$491,MATCH($J39,'[1]Link Out Monthly BY'!$C$6:$C$491,0),1),"")</f>
        <v>Building Maintenance and Services</v>
      </c>
      <c r="J39" s="59">
        <v>52583000</v>
      </c>
      <c r="K39" s="2" t="str">
        <f>IFERROR(INDEX('[1]Link Out Monthly BY'!$D$6:$D$491,MATCH($J39,'[1]Link Out Monthly BY'!$C$6:$C$491,0),1),"")</f>
        <v>Water &amp; WW</v>
      </c>
      <c r="L39" s="2" t="str">
        <f>IFERROR(INDEX('[1]Link Out Monthly BY'!$E$6:$E$491,MATCH($J39,'[1]Link Out Monthly BY'!$C$6:$C$491,0),1),"")</f>
        <v>675.8</v>
      </c>
      <c r="M39" s="31">
        <f>IFERROR(INDEX('[1]Link Out Monthly BY'!$F$6:$F$491,MATCH($J39,'[1]Link Out Monthly BY'!$C$6:$C$491,0),1),"")</f>
        <v>0</v>
      </c>
      <c r="N39" s="31">
        <f>IFERROR(INDEX('[1]Link Out Monthly BY'!$G$6:$G$491,MATCH($J39,'[1]Link Out Monthly BY'!$C$6:$C$491,0),1),"")</f>
        <v>0</v>
      </c>
      <c r="O39" s="31">
        <f>IFERROR(INDEX('[1]Link Out Monthly BY'!$H$6:$H$491,MATCH($J39,'[1]Link Out Monthly BY'!$C$6:$C$491,0),1),"")</f>
        <v>0</v>
      </c>
      <c r="P39" s="31">
        <f>IFERROR(INDEX('[1]Link Out Monthly BY'!$I$6:$I$491,MATCH($J39,'[1]Link Out Monthly BY'!$C$6:$C$491,0),1),"")</f>
        <v>0</v>
      </c>
      <c r="Q39" s="31">
        <f>IFERROR(INDEX('[1]Link Out Monthly BY'!$J$6:$J$491,MATCH($J39,'[1]Link Out Monthly BY'!$C$6:$C$491,0),1),"")</f>
        <v>0</v>
      </c>
      <c r="R39" s="31">
        <f>IFERROR(INDEX('[1]Link Out Monthly BY'!$K$6:$K$491,MATCH($J39,'[1]Link Out Monthly BY'!$C$6:$C$491,0),1),"")</f>
        <v>0</v>
      </c>
      <c r="S39" s="31">
        <f>IFERROR(INDEX('[1]Link Out Monthly BY'!$L$6:$L$491,MATCH($J39,'[1]Link Out Monthly BY'!$C$6:$C$491,0),1),"")</f>
        <v>7134</v>
      </c>
      <c r="T39" s="31">
        <f>IFERROR(INDEX('[1]Link Out Monthly BY'!$M$6:$M$491,MATCH($J39,'[1]Link Out Monthly BY'!$C$6:$C$491,0),1),"")</f>
        <v>7909</v>
      </c>
      <c r="U39" s="31">
        <f>IFERROR(INDEX('[1]Link Out Monthly BY'!$N$6:$N$491,MATCH($J39,'[1]Link Out Monthly BY'!$C$6:$C$491,0),1),"")</f>
        <v>5094</v>
      </c>
      <c r="V39" s="31">
        <f>IFERROR(INDEX('[1]Link Out Monthly BY'!$O$6:$O$491,MATCH($J39,'[1]Link Out Monthly BY'!$C$6:$C$491,0),1),"")</f>
        <v>7973</v>
      </c>
      <c r="W39" s="31">
        <f>IFERROR(INDEX('[1]Link Out Monthly BY'!$P$6:$P$491,MATCH($J39,'[1]Link Out Monthly BY'!$C$6:$C$491,0),1),"")</f>
        <v>7371</v>
      </c>
      <c r="X39" s="31">
        <f>IFERROR(INDEX('[1]Link Out Monthly BY'!$Q$6:$Q$491,MATCH($J39,'[1]Link Out Monthly BY'!$C$6:$C$491,0),1),"")</f>
        <v>8026</v>
      </c>
      <c r="Y39" s="31">
        <f t="shared" si="1"/>
        <v>43507</v>
      </c>
      <c r="Z39" s="73"/>
      <c r="AA39" s="71">
        <f>IFERROR(INDEX('[1]Link Out Monthly BY'!$T$6:$T$491,MATCH($J39,'[1]Link Out Monthly BY'!$C$6:$C$491,0),1),"")</f>
        <v>0</v>
      </c>
      <c r="AB39" s="10"/>
      <c r="AC39" s="10"/>
      <c r="AD39" s="10"/>
    </row>
    <row r="40" spans="1:30">
      <c r="A40" s="42"/>
      <c r="B40" s="51"/>
      <c r="C40" s="51"/>
      <c r="D40" s="51"/>
      <c r="E40" s="51"/>
      <c r="F40" s="54"/>
      <c r="H40" s="2" t="str">
        <f>IFERROR(INDEX('[1]Link Out Monthly BY'!$A$6:$A$491,MATCH($J40,'[1]Link Out Monthly BY'!$C$6:$C$491,0),1),"")</f>
        <v>P24</v>
      </c>
      <c r="I40" s="2" t="str">
        <f>IFERROR(INDEX('[1]Link Out Monthly BY'!$B$6:$B$491,MATCH($J40,'[1]Link Out Monthly BY'!$C$6:$C$491,0),1),"")</f>
        <v>Building Maintenance and Services</v>
      </c>
      <c r="J40" s="59">
        <v>52583011</v>
      </c>
      <c r="K40" s="2" t="str">
        <f>IFERROR(INDEX('[1]Link Out Monthly BY'!$D$6:$D$491,MATCH($J40,'[1]Link Out Monthly BY'!$C$6:$C$491,0),1),"")</f>
        <v>Water &amp; WW SS</v>
      </c>
      <c r="L40" s="2" t="str">
        <f>IFERROR(INDEX('[1]Link Out Monthly BY'!$E$6:$E$491,MATCH($J40,'[1]Link Out Monthly BY'!$C$6:$C$491,0),1),"")</f>
        <v>675.1</v>
      </c>
      <c r="M40" s="31">
        <f>IFERROR(INDEX('[1]Link Out Monthly BY'!$F$6:$F$491,MATCH($J40,'[1]Link Out Monthly BY'!$C$6:$C$491,0),1),"")</f>
        <v>6095</v>
      </c>
      <c r="N40" s="31">
        <f>IFERROR(INDEX('[1]Link Out Monthly BY'!$G$6:$G$491,MATCH($J40,'[1]Link Out Monthly BY'!$C$6:$C$491,0),1),"")</f>
        <v>5459</v>
      </c>
      <c r="O40" s="31">
        <f>IFERROR(INDEX('[1]Link Out Monthly BY'!$H$6:$H$491,MATCH($J40,'[1]Link Out Monthly BY'!$C$6:$C$491,0),1),"")</f>
        <v>6038</v>
      </c>
      <c r="P40" s="31">
        <f>IFERROR(INDEX('[1]Link Out Monthly BY'!$I$6:$I$491,MATCH($J40,'[1]Link Out Monthly BY'!$C$6:$C$491,0),1),"")</f>
        <v>4896</v>
      </c>
      <c r="Q40" s="31">
        <f>IFERROR(INDEX('[1]Link Out Monthly BY'!$J$6:$J$491,MATCH($J40,'[1]Link Out Monthly BY'!$C$6:$C$491,0),1),"")</f>
        <v>5184</v>
      </c>
      <c r="R40" s="31">
        <f>IFERROR(INDEX('[1]Link Out Monthly BY'!$K$6:$K$491,MATCH($J40,'[1]Link Out Monthly BY'!$C$6:$C$491,0),1),"")</f>
        <v>-4</v>
      </c>
      <c r="S40" s="31">
        <f>IFERROR(INDEX('[1]Link Out Monthly BY'!$L$6:$L$491,MATCH($J40,'[1]Link Out Monthly BY'!$C$6:$C$491,0),1),"")</f>
        <v>0</v>
      </c>
      <c r="T40" s="31">
        <f>IFERROR(INDEX('[1]Link Out Monthly BY'!$M$6:$M$491,MATCH($J40,'[1]Link Out Monthly BY'!$C$6:$C$491,0),1),"")</f>
        <v>0</v>
      </c>
      <c r="U40" s="31">
        <f>IFERROR(INDEX('[1]Link Out Monthly BY'!$N$6:$N$491,MATCH($J40,'[1]Link Out Monthly BY'!$C$6:$C$491,0),1),"")</f>
        <v>0</v>
      </c>
      <c r="V40" s="31">
        <f>IFERROR(INDEX('[1]Link Out Monthly BY'!$O$6:$O$491,MATCH($J40,'[1]Link Out Monthly BY'!$C$6:$C$491,0),1),"")</f>
        <v>0</v>
      </c>
      <c r="W40" s="31">
        <f>IFERROR(INDEX('[1]Link Out Monthly BY'!$P$6:$P$491,MATCH($J40,'[1]Link Out Monthly BY'!$C$6:$C$491,0),1),"")</f>
        <v>0</v>
      </c>
      <c r="X40" s="31">
        <f>IFERROR(INDEX('[1]Link Out Monthly BY'!$Q$6:$Q$491,MATCH($J40,'[1]Link Out Monthly BY'!$C$6:$C$491,0),1),"")</f>
        <v>0</v>
      </c>
      <c r="Y40" s="31">
        <f t="shared" si="1"/>
        <v>27668</v>
      </c>
      <c r="Z40" s="73"/>
      <c r="AA40" s="71">
        <f>IFERROR(INDEX('[1]Link Out Monthly BY'!$T$6:$T$491,MATCH($J40,'[1]Link Out Monthly BY'!$C$6:$C$491,0),1),"")</f>
        <v>7.3550091844573992E-2</v>
      </c>
      <c r="AB40" s="10"/>
      <c r="AC40" s="10"/>
      <c r="AD40" s="10"/>
    </row>
    <row r="41" spans="1:30">
      <c r="A41" s="42"/>
      <c r="B41" s="51"/>
      <c r="C41" s="51"/>
      <c r="D41" s="51"/>
      <c r="E41" s="51"/>
      <c r="F41" s="54"/>
      <c r="H41" s="2" t="str">
        <f>IFERROR(INDEX('[1]Link Out Monthly BY'!$A$6:$A$491,MATCH($J41,'[1]Link Out Monthly BY'!$C$6:$C$491,0),1),"")</f>
        <v>P24</v>
      </c>
      <c r="I41" s="2" t="str">
        <f>IFERROR(INDEX('[1]Link Out Monthly BY'!$B$6:$B$491,MATCH($J41,'[1]Link Out Monthly BY'!$C$6:$C$491,0),1),"")</f>
        <v>Building Maintenance and Services</v>
      </c>
      <c r="J41" s="60">
        <v>52583013</v>
      </c>
      <c r="K41" s="2" t="str">
        <f>IFERROR(INDEX('[1]Link Out Monthly BY'!$D$6:$D$491,MATCH($J41,'[1]Link Out Monthly BY'!$C$6:$C$491,0),1),"")</f>
        <v>Water &amp; WW WT</v>
      </c>
      <c r="L41" s="2" t="str">
        <f>IFERROR(INDEX('[1]Link Out Monthly BY'!$E$6:$E$491,MATCH($J41,'[1]Link Out Monthly BY'!$C$6:$C$491,0),1),"")</f>
        <v>675.3</v>
      </c>
      <c r="M41" s="31">
        <f>IFERROR(INDEX('[1]Link Out Monthly BY'!$F$6:$F$491,MATCH($J41,'[1]Link Out Monthly BY'!$C$6:$C$491,0),1),"")</f>
        <v>2032</v>
      </c>
      <c r="N41" s="31">
        <f>IFERROR(INDEX('[1]Link Out Monthly BY'!$G$6:$G$491,MATCH($J41,'[1]Link Out Monthly BY'!$C$6:$C$491,0),1),"")</f>
        <v>-1025</v>
      </c>
      <c r="O41" s="31">
        <f>IFERROR(INDEX('[1]Link Out Monthly BY'!$H$6:$H$491,MATCH($J41,'[1]Link Out Monthly BY'!$C$6:$C$491,0),1),"")</f>
        <v>58</v>
      </c>
      <c r="P41" s="31">
        <f>IFERROR(INDEX('[1]Link Out Monthly BY'!$I$6:$I$491,MATCH($J41,'[1]Link Out Monthly BY'!$C$6:$C$491,0),1),"")</f>
        <v>-1875</v>
      </c>
      <c r="Q41" s="31">
        <f>IFERROR(INDEX('[1]Link Out Monthly BY'!$J$6:$J$491,MATCH($J41,'[1]Link Out Monthly BY'!$C$6:$C$491,0),1),"")</f>
        <v>965</v>
      </c>
      <c r="R41" s="31">
        <f>IFERROR(INDEX('[1]Link Out Monthly BY'!$K$6:$K$491,MATCH($J41,'[1]Link Out Monthly BY'!$C$6:$C$491,0),1),"")</f>
        <v>5630</v>
      </c>
      <c r="S41" s="31">
        <f>IFERROR(INDEX('[1]Link Out Monthly BY'!$L$6:$L$491,MATCH($J41,'[1]Link Out Monthly BY'!$C$6:$C$491,0),1),"")</f>
        <v>0</v>
      </c>
      <c r="T41" s="31">
        <f>IFERROR(INDEX('[1]Link Out Monthly BY'!$M$6:$M$491,MATCH($J41,'[1]Link Out Monthly BY'!$C$6:$C$491,0),1),"")</f>
        <v>0</v>
      </c>
      <c r="U41" s="31">
        <f>IFERROR(INDEX('[1]Link Out Monthly BY'!$N$6:$N$491,MATCH($J41,'[1]Link Out Monthly BY'!$C$6:$C$491,0),1),"")</f>
        <v>0</v>
      </c>
      <c r="V41" s="31">
        <f>IFERROR(INDEX('[1]Link Out Monthly BY'!$O$6:$O$491,MATCH($J41,'[1]Link Out Monthly BY'!$C$6:$C$491,0),1),"")</f>
        <v>0</v>
      </c>
      <c r="W41" s="31">
        <f>IFERROR(INDEX('[1]Link Out Monthly BY'!$P$6:$P$491,MATCH($J41,'[1]Link Out Monthly BY'!$C$6:$C$491,0),1),"")</f>
        <v>0</v>
      </c>
      <c r="X41" s="31">
        <f>IFERROR(INDEX('[1]Link Out Monthly BY'!$Q$6:$Q$491,MATCH($J41,'[1]Link Out Monthly BY'!$C$6:$C$491,0),1),"")</f>
        <v>0</v>
      </c>
      <c r="Y41" s="31">
        <f t="shared" ref="Y41:Y42" si="2">SUM(M41:X41)</f>
        <v>5785</v>
      </c>
      <c r="Z41" s="73"/>
      <c r="AA41" s="71">
        <f>IFERROR(INDEX('[1]Link Out Monthly BY'!$T$6:$T$491,MATCH($J41,'[1]Link Out Monthly BY'!$C$6:$C$491,0),1),"")</f>
        <v>1.5378317237272681E-2</v>
      </c>
      <c r="AB41" s="10"/>
      <c r="AC41" s="10"/>
      <c r="AD41" s="10"/>
    </row>
    <row r="42" spans="1:30">
      <c r="A42" s="42"/>
      <c r="B42" s="51"/>
      <c r="C42" s="51"/>
      <c r="D42" s="51"/>
      <c r="E42" s="51"/>
      <c r="F42" s="54"/>
      <c r="H42" s="2" t="str">
        <f>IFERROR(INDEX('[1]Link Out Monthly BY'!$A$6:$A$491,MATCH($J42,'[1]Link Out Monthly BY'!$C$6:$C$491,0),1),"")</f>
        <v>P24</v>
      </c>
      <c r="I42" s="2" t="str">
        <f>IFERROR(INDEX('[1]Link Out Monthly BY'!$B$6:$B$491,MATCH($J42,'[1]Link Out Monthly BY'!$C$6:$C$491,0),1),"")</f>
        <v>Building Maintenance and Services</v>
      </c>
      <c r="J42" s="60">
        <v>52583014</v>
      </c>
      <c r="K42" s="2" t="str">
        <f>IFERROR(INDEX('[1]Link Out Monthly BY'!$D$6:$D$491,MATCH($J42,'[1]Link Out Monthly BY'!$C$6:$C$491,0),1),"")</f>
        <v>Water &amp; WW TD</v>
      </c>
      <c r="L42" s="2" t="str">
        <f>IFERROR(INDEX('[1]Link Out Monthly BY'!$E$6:$E$491,MATCH($J42,'[1]Link Out Monthly BY'!$C$6:$C$491,0),1),"")</f>
        <v>675.5</v>
      </c>
      <c r="M42" s="31">
        <f>IFERROR(INDEX('[1]Link Out Monthly BY'!$F$6:$F$491,MATCH($J42,'[1]Link Out Monthly BY'!$C$6:$C$491,0),1),"")</f>
        <v>23</v>
      </c>
      <c r="N42" s="31">
        <f>IFERROR(INDEX('[1]Link Out Monthly BY'!$G$6:$G$491,MATCH($J42,'[1]Link Out Monthly BY'!$C$6:$C$491,0),1),"")</f>
        <v>-21</v>
      </c>
      <c r="O42" s="31">
        <f>IFERROR(INDEX('[1]Link Out Monthly BY'!$H$6:$H$491,MATCH($J42,'[1]Link Out Monthly BY'!$C$6:$C$491,0),1),"")</f>
        <v>-21</v>
      </c>
      <c r="P42" s="31">
        <f>IFERROR(INDEX('[1]Link Out Monthly BY'!$I$6:$I$491,MATCH($J42,'[1]Link Out Monthly BY'!$C$6:$C$491,0),1),"")</f>
        <v>21</v>
      </c>
      <c r="Q42" s="31">
        <f>IFERROR(INDEX('[1]Link Out Monthly BY'!$J$6:$J$491,MATCH($J42,'[1]Link Out Monthly BY'!$C$6:$C$491,0),1),"")</f>
        <v>-3</v>
      </c>
      <c r="R42" s="31">
        <f>IFERROR(INDEX('[1]Link Out Monthly BY'!$K$6:$K$491,MATCH($J42,'[1]Link Out Monthly BY'!$C$6:$C$491,0),1),"")</f>
        <v>1</v>
      </c>
      <c r="S42" s="31">
        <f>IFERROR(INDEX('[1]Link Out Monthly BY'!$L$6:$L$491,MATCH($J42,'[1]Link Out Monthly BY'!$C$6:$C$491,0),1),"")</f>
        <v>0</v>
      </c>
      <c r="T42" s="31">
        <f>IFERROR(INDEX('[1]Link Out Monthly BY'!$M$6:$M$491,MATCH($J42,'[1]Link Out Monthly BY'!$C$6:$C$491,0),1),"")</f>
        <v>0</v>
      </c>
      <c r="U42" s="31">
        <f>IFERROR(INDEX('[1]Link Out Monthly BY'!$N$6:$N$491,MATCH($J42,'[1]Link Out Monthly BY'!$C$6:$C$491,0),1),"")</f>
        <v>0</v>
      </c>
      <c r="V42" s="31">
        <f>IFERROR(INDEX('[1]Link Out Monthly BY'!$O$6:$O$491,MATCH($J42,'[1]Link Out Monthly BY'!$C$6:$C$491,0),1),"")</f>
        <v>0</v>
      </c>
      <c r="W42" s="31">
        <f>IFERROR(INDEX('[1]Link Out Monthly BY'!$P$6:$P$491,MATCH($J42,'[1]Link Out Monthly BY'!$C$6:$C$491,0),1),"")</f>
        <v>0</v>
      </c>
      <c r="X42" s="31">
        <f>IFERROR(INDEX('[1]Link Out Monthly BY'!$Q$6:$Q$491,MATCH($J42,'[1]Link Out Monthly BY'!$C$6:$C$491,0),1),"")</f>
        <v>0</v>
      </c>
      <c r="Y42" s="31">
        <f t="shared" si="2"/>
        <v>0</v>
      </c>
      <c r="Z42" s="73"/>
      <c r="AA42" s="71">
        <f>IFERROR(INDEX('[1]Link Out Monthly BY'!$T$6:$T$491,MATCH($J42,'[1]Link Out Monthly BY'!$C$6:$C$491,0),1),"")</f>
        <v>0</v>
      </c>
      <c r="AB42" s="10"/>
      <c r="AC42" s="10"/>
      <c r="AD42" s="10"/>
    </row>
    <row r="43" spans="1:30">
      <c r="A43" s="42"/>
      <c r="B43" s="51"/>
      <c r="C43" s="51"/>
      <c r="D43" s="51"/>
      <c r="E43" s="51"/>
      <c r="F43" s="54"/>
      <c r="H43" s="2" t="str">
        <f>IFERROR(INDEX('[1]Link Out Monthly BY'!$A$6:$A$491,MATCH($J43,'[1]Link Out Monthly BY'!$C$6:$C$491,0),1),"")</f>
        <v>P24</v>
      </c>
      <c r="I43" s="2" t="str">
        <f>IFERROR(INDEX('[1]Link Out Monthly BY'!$B$6:$B$491,MATCH($J43,'[1]Link Out Monthly BY'!$C$6:$C$491,0),1),"")</f>
        <v>Building Maintenance and Services</v>
      </c>
      <c r="J43" s="59">
        <v>52583016</v>
      </c>
      <c r="K43" s="2" t="str">
        <f>IFERROR(INDEX('[1]Link Out Monthly BY'!$D$6:$D$491,MATCH($J43,'[1]Link Out Monthly BY'!$C$6:$C$491,0),1),"")</f>
        <v>Water &amp; WW AG</v>
      </c>
      <c r="L43" s="2" t="str">
        <f>IFERROR(INDEX('[1]Link Out Monthly BY'!$E$6:$E$491,MATCH($J43,'[1]Link Out Monthly BY'!$C$6:$C$491,0),1),"")</f>
        <v>675.8</v>
      </c>
      <c r="M43" s="31">
        <f>IFERROR(INDEX('[1]Link Out Monthly BY'!$F$6:$F$491,MATCH($J43,'[1]Link Out Monthly BY'!$C$6:$C$491,0),1),"")</f>
        <v>2334</v>
      </c>
      <c r="N43" s="31">
        <f>IFERROR(INDEX('[1]Link Out Monthly BY'!$G$6:$G$491,MATCH($J43,'[1]Link Out Monthly BY'!$C$6:$C$491,0),1),"")</f>
        <v>2005</v>
      </c>
      <c r="O43" s="31">
        <f>IFERROR(INDEX('[1]Link Out Monthly BY'!$H$6:$H$491,MATCH($J43,'[1]Link Out Monthly BY'!$C$6:$C$491,0),1),"")</f>
        <v>896</v>
      </c>
      <c r="P43" s="31">
        <f>IFERROR(INDEX('[1]Link Out Monthly BY'!$I$6:$I$491,MATCH($J43,'[1]Link Out Monthly BY'!$C$6:$C$491,0),1),"")</f>
        <v>2250</v>
      </c>
      <c r="Q43" s="31">
        <f>IFERROR(INDEX('[1]Link Out Monthly BY'!$J$6:$J$491,MATCH($J43,'[1]Link Out Monthly BY'!$C$6:$C$491,0),1),"")</f>
        <v>1079</v>
      </c>
      <c r="R43" s="31">
        <f>IFERROR(INDEX('[1]Link Out Monthly BY'!$K$6:$K$491,MATCH($J43,'[1]Link Out Monthly BY'!$C$6:$C$491,0),1),"")</f>
        <v>339</v>
      </c>
      <c r="S43" s="31">
        <f>IFERROR(INDEX('[1]Link Out Monthly BY'!$L$6:$L$491,MATCH($J43,'[1]Link Out Monthly BY'!$C$6:$C$491,0),1),"")</f>
        <v>0</v>
      </c>
      <c r="T43" s="31">
        <f>IFERROR(INDEX('[1]Link Out Monthly BY'!$M$6:$M$491,MATCH($J43,'[1]Link Out Monthly BY'!$C$6:$C$491,0),1),"")</f>
        <v>0</v>
      </c>
      <c r="U43" s="31">
        <f>IFERROR(INDEX('[1]Link Out Monthly BY'!$N$6:$N$491,MATCH($J43,'[1]Link Out Monthly BY'!$C$6:$C$491,0),1),"")</f>
        <v>0</v>
      </c>
      <c r="V43" s="31">
        <f>IFERROR(INDEX('[1]Link Out Monthly BY'!$O$6:$O$491,MATCH($J43,'[1]Link Out Monthly BY'!$C$6:$C$491,0),1),"")</f>
        <v>0</v>
      </c>
      <c r="W43" s="31">
        <f>IFERROR(INDEX('[1]Link Out Monthly BY'!$P$6:$P$491,MATCH($J43,'[1]Link Out Monthly BY'!$C$6:$C$491,0),1),"")</f>
        <v>0</v>
      </c>
      <c r="X43" s="31">
        <f>IFERROR(INDEX('[1]Link Out Monthly BY'!$Q$6:$Q$491,MATCH($J43,'[1]Link Out Monthly BY'!$C$6:$C$491,0),1),"")</f>
        <v>0</v>
      </c>
      <c r="Y43" s="31">
        <f t="shared" si="1"/>
        <v>8903</v>
      </c>
      <c r="Z43" s="73"/>
      <c r="AA43" s="71">
        <f>IFERROR(INDEX('[1]Link Out Monthly BY'!$T$6:$T$491,MATCH($J43,'[1]Link Out Monthly BY'!$C$6:$C$491,0),1),"")</f>
        <v>2.3666924522634171E-2</v>
      </c>
      <c r="AB43" s="70"/>
      <c r="AC43" s="10"/>
      <c r="AD43" s="10"/>
    </row>
    <row r="44" spans="1:30">
      <c r="A44" s="42"/>
      <c r="B44" s="51"/>
      <c r="C44" s="51"/>
      <c r="D44" s="51"/>
      <c r="E44" s="51"/>
      <c r="F44" s="54"/>
      <c r="Z44" s="70"/>
      <c r="AA44" s="70"/>
      <c r="AB44" s="10"/>
      <c r="AC44" s="10"/>
      <c r="AD44" s="10"/>
    </row>
    <row r="45" spans="1:30">
      <c r="A45" s="42"/>
      <c r="B45" s="51"/>
      <c r="C45" s="51"/>
      <c r="D45" s="51"/>
      <c r="E45" s="51"/>
      <c r="F45" s="54"/>
      <c r="M45" s="41">
        <f t="shared" ref="M45:Y45" si="3">SUM(M12:M44)</f>
        <v>58831</v>
      </c>
      <c r="N45" s="41">
        <f t="shared" si="3"/>
        <v>60453</v>
      </c>
      <c r="O45" s="41">
        <f t="shared" si="3"/>
        <v>69078</v>
      </c>
      <c r="P45" s="41">
        <f t="shared" si="3"/>
        <v>55112</v>
      </c>
      <c r="Q45" s="41">
        <f t="shared" si="3"/>
        <v>56401</v>
      </c>
      <c r="R45" s="41">
        <f t="shared" si="3"/>
        <v>76304</v>
      </c>
      <c r="S45" s="41">
        <f t="shared" si="3"/>
        <v>49254</v>
      </c>
      <c r="T45" s="41">
        <f t="shared" si="3"/>
        <v>46036</v>
      </c>
      <c r="U45" s="41">
        <f t="shared" si="3"/>
        <v>44789</v>
      </c>
      <c r="V45" s="41">
        <f t="shared" si="3"/>
        <v>51601</v>
      </c>
      <c r="W45" s="41">
        <f t="shared" si="3"/>
        <v>52157</v>
      </c>
      <c r="X45" s="41">
        <f t="shared" si="3"/>
        <v>73153</v>
      </c>
      <c r="Y45" s="41">
        <f t="shared" si="3"/>
        <v>693169</v>
      </c>
      <c r="Z45" s="70"/>
      <c r="AA45" s="71">
        <f>SUM(AA12:AA44)</f>
        <v>0.99999999999999978</v>
      </c>
      <c r="AB45" s="70"/>
      <c r="AC45" s="10"/>
      <c r="AD45" s="10"/>
    </row>
    <row r="46" spans="1:30">
      <c r="A46" s="42"/>
      <c r="B46" s="51"/>
      <c r="C46" s="51"/>
      <c r="D46" s="51"/>
      <c r="E46" s="51"/>
      <c r="F46" s="54"/>
      <c r="Z46" s="10"/>
    </row>
    <row r="47" spans="1:30">
      <c r="A47" s="42"/>
      <c r="B47" s="51"/>
      <c r="C47" s="51"/>
      <c r="D47" s="51"/>
      <c r="E47" s="51"/>
      <c r="F47" s="54"/>
      <c r="M47" s="10"/>
      <c r="N47" s="10"/>
      <c r="O47" s="10"/>
      <c r="P47" s="10"/>
      <c r="Q47" s="10"/>
      <c r="R47" s="10"/>
      <c r="S47" s="10"/>
      <c r="T47" s="10"/>
      <c r="U47" s="10"/>
      <c r="V47" s="70"/>
      <c r="W47" s="10"/>
      <c r="X47" s="70"/>
    </row>
    <row r="48" spans="1:30">
      <c r="A48" s="42"/>
      <c r="B48" s="51"/>
      <c r="C48" s="51"/>
      <c r="D48" s="51"/>
      <c r="E48" s="51"/>
      <c r="F48" s="54"/>
    </row>
    <row r="49" spans="1:27">
      <c r="A49" s="42"/>
      <c r="B49" s="51"/>
      <c r="C49" s="51"/>
      <c r="D49" s="51"/>
      <c r="E49" s="51"/>
      <c r="F49" s="51"/>
    </row>
    <row r="50" spans="1:27">
      <c r="A50" s="42"/>
    </row>
    <row r="53" spans="1:27">
      <c r="H53" s="6" t="s">
        <v>24</v>
      </c>
      <c r="Q53" s="31"/>
    </row>
    <row r="54" spans="1:27">
      <c r="H54" s="32" t="s">
        <v>25</v>
      </c>
      <c r="I54" s="32" t="s">
        <v>13</v>
      </c>
      <c r="J54" s="32" t="s">
        <v>14</v>
      </c>
      <c r="K54" s="32" t="s">
        <v>6</v>
      </c>
      <c r="L54" s="11" t="s">
        <v>15</v>
      </c>
      <c r="M54" s="33">
        <v>43647</v>
      </c>
      <c r="N54" s="33">
        <v>43678</v>
      </c>
      <c r="O54" s="33">
        <v>43709</v>
      </c>
      <c r="P54" s="33">
        <v>43739</v>
      </c>
      <c r="Q54" s="33">
        <v>43770</v>
      </c>
      <c r="R54" s="33">
        <v>43800</v>
      </c>
      <c r="S54" s="33">
        <v>43831</v>
      </c>
      <c r="T54" s="33">
        <v>43862</v>
      </c>
      <c r="U54" s="33">
        <v>43891</v>
      </c>
      <c r="V54" s="33">
        <v>43922</v>
      </c>
      <c r="W54" s="33">
        <v>43952</v>
      </c>
      <c r="X54" s="33">
        <v>43983</v>
      </c>
      <c r="Y54" s="32" t="s">
        <v>26</v>
      </c>
      <c r="Z54" s="72"/>
      <c r="AA54" s="10"/>
    </row>
    <row r="55" spans="1:27">
      <c r="Z55" s="10"/>
      <c r="AA55" s="10"/>
    </row>
    <row r="56" spans="1:27">
      <c r="H56" s="2" t="str">
        <f>IFERROR(INDEX('[1]Link Out Forecast'!$A$6:$A$250,MATCH($J56,'[1]Link Out Forecast'!$C$6:$C$250,0),1),"")</f>
        <v>P24</v>
      </c>
      <c r="I56" s="2" t="str">
        <f>IFERROR(INDEX('[1]Link Out Forecast'!$B$6:$B$250,MATCH($J56,'[1]Link Out Forecast'!$C$6:$C$250,0),1),"")</f>
        <v>Building Maintenance and Services</v>
      </c>
      <c r="J56" s="59">
        <v>52532000</v>
      </c>
      <c r="K56" s="2" t="str">
        <f>IFERROR(INDEX('[1]Link Out Forecast'!$D$6:$D$250,MATCH($J56,'[1]Link Out Forecast'!$C$6:$C$250,0),1),"")</f>
        <v>Electricity</v>
      </c>
      <c r="L56" s="2" t="str">
        <f>IFERROR(INDEX('[1]Link Out Forecast'!$E$6:$E$250,MATCH($J56,'[1]Link Out Forecast'!$C$6:$C$250,0),1),"")</f>
        <v>675.8</v>
      </c>
      <c r="M56" s="31">
        <f>IFERROR(INDEX('[1]Link Out Forecast'!$F$6:$F$250,MATCH($J56,'[1]Link Out Forecast'!$C$6:$C$250,0),1),"")</f>
        <v>12171</v>
      </c>
      <c r="N56" s="31">
        <f>IFERROR(INDEX('[1]Link Out Forecast'!$G$6:$G$250,MATCH($J56,'[1]Link Out Forecast'!$C$6:$C$250,0),1),"")</f>
        <v>12812</v>
      </c>
      <c r="O56" s="31">
        <f>IFERROR(INDEX('[1]Link Out Forecast'!$H$6:$H$250,MATCH($J56,'[1]Link Out Forecast'!$C$6:$C$250,0),1),"")</f>
        <v>12078</v>
      </c>
      <c r="P56" s="31">
        <f>IFERROR(INDEX('[1]Link Out Forecast'!$I$6:$I$250,MATCH($J56,'[1]Link Out Forecast'!$C$6:$C$250,0),1),"")</f>
        <v>9367</v>
      </c>
      <c r="Q56" s="31">
        <f>IFERROR(INDEX('[1]Link Out Forecast'!$J$6:$J$250,MATCH($J56,'[1]Link Out Forecast'!$C$6:$C$250,0),1),"")</f>
        <v>10835</v>
      </c>
      <c r="R56" s="31">
        <f>IFERROR(INDEX('[1]Link Out Forecast'!$K$6:$K$250,MATCH($J56,'[1]Link Out Forecast'!$C$6:$C$250,0),1),"")</f>
        <v>10835</v>
      </c>
      <c r="S56" s="31">
        <f>IFERROR(INDEX('[1]Link Out Forecast'!$L$6:$L$250,MATCH($J56,'[1]Link Out Forecast'!$C$6:$C$250,0),1),"")</f>
        <v>57519</v>
      </c>
      <c r="T56" s="31">
        <f>IFERROR(INDEX('[1]Link Out Forecast'!$M$6:$M$250,MATCH($J56,'[1]Link Out Forecast'!$C$6:$C$250,0),1),"")</f>
        <v>79861</v>
      </c>
      <c r="U56" s="31">
        <f>IFERROR(INDEX('[1]Link Out Forecast'!$N$6:$N$250,MATCH($J56,'[1]Link Out Forecast'!$C$6:$C$250,0),1),"")</f>
        <v>61020</v>
      </c>
      <c r="V56" s="31">
        <f>IFERROR(INDEX('[1]Link Out Forecast'!$O$6:$O$250,MATCH($J56,'[1]Link Out Forecast'!$C$6:$C$250,0),1),"")</f>
        <v>52849</v>
      </c>
      <c r="W56" s="31">
        <f>IFERROR(INDEX('[1]Link Out Forecast'!$P$6:$P$250,MATCH($J56,'[1]Link Out Forecast'!$C$6:$C$250,0),1),"")</f>
        <v>60563</v>
      </c>
      <c r="X56" s="31">
        <f>IFERROR(INDEX('[1]Link Out Forecast'!$Q$6:$Q$250,MATCH($J56,'[1]Link Out Forecast'!$C$6:$C$250,0),1),"")</f>
        <v>63109</v>
      </c>
      <c r="Y56" s="31">
        <f>IFERROR(INDEX('[1]Link Out Forecast'!$R$6:$R$250,MATCH($J56,'[1]Link Out Forecast'!$C$6:$C$250,0),1),"")</f>
        <v>443019</v>
      </c>
      <c r="Z56" s="70"/>
      <c r="AA56" s="10"/>
    </row>
    <row r="57" spans="1:27">
      <c r="H57" s="2" t="str">
        <f>IFERROR(INDEX('[1]Link Out Forecast'!$A$6:$A$250,MATCH($J57,'[1]Link Out Forecast'!$C$6:$C$250,0),1),"")</f>
        <v/>
      </c>
      <c r="I57" s="2" t="str">
        <f>IFERROR(INDEX('[1]Link Out Forecast'!$B$6:$B$250,MATCH($J57,'[1]Link Out Forecast'!$C$6:$C$250,0),1),"")</f>
        <v/>
      </c>
      <c r="J57" s="59">
        <v>52532011</v>
      </c>
      <c r="K57" s="2" t="str">
        <f>IFERROR(INDEX('[1]Link Out Forecast'!$D$6:$D$250,MATCH($J57,'[1]Link Out Forecast'!$C$6:$C$250,0),1),"")</f>
        <v/>
      </c>
      <c r="L57" s="2" t="str">
        <f>IFERROR(INDEX('[1]Link Out Forecast'!$E$6:$E$250,MATCH($J57,'[1]Link Out Forecast'!$C$6:$C$250,0),1),"")</f>
        <v/>
      </c>
      <c r="M57" s="31" t="str">
        <f>IFERROR(INDEX('[1]Link Out Forecast'!$F$6:$F$250,MATCH($J57,'[1]Link Out Forecast'!$C$6:$C$250,0),1),"")</f>
        <v/>
      </c>
      <c r="N57" s="31" t="str">
        <f>IFERROR(INDEX('[1]Link Out Forecast'!$G$6:$G$250,MATCH($J57,'[1]Link Out Forecast'!$C$6:$C$250,0),1),"")</f>
        <v/>
      </c>
      <c r="O57" s="31" t="str">
        <f>IFERROR(INDEX('[1]Link Out Forecast'!$H$6:$H$250,MATCH($J57,'[1]Link Out Forecast'!$C$6:$C$250,0),1),"")</f>
        <v/>
      </c>
      <c r="P57" s="31" t="str">
        <f>IFERROR(INDEX('[1]Link Out Forecast'!$I$6:$I$250,MATCH($J57,'[1]Link Out Forecast'!$C$6:$C$250,0),1),"")</f>
        <v/>
      </c>
      <c r="Q57" s="31" t="str">
        <f>IFERROR(INDEX('[1]Link Out Forecast'!$J$6:$J$250,MATCH($J57,'[1]Link Out Forecast'!$C$6:$C$250,0),1),"")</f>
        <v/>
      </c>
      <c r="R57" s="31" t="str">
        <f>IFERROR(INDEX('[1]Link Out Forecast'!$K$6:$K$250,MATCH($J57,'[1]Link Out Forecast'!$C$6:$C$250,0),1),"")</f>
        <v/>
      </c>
      <c r="S57" s="31" t="str">
        <f>IFERROR(INDEX('[1]Link Out Forecast'!$L$6:$L$250,MATCH($J57,'[1]Link Out Forecast'!$C$6:$C$250,0),1),"")</f>
        <v/>
      </c>
      <c r="T57" s="31" t="str">
        <f>IFERROR(INDEX('[1]Link Out Forecast'!$M$6:$M$250,MATCH($J57,'[1]Link Out Forecast'!$C$6:$C$250,0),1),"")</f>
        <v/>
      </c>
      <c r="U57" s="31" t="str">
        <f>IFERROR(INDEX('[1]Link Out Forecast'!$N$6:$N$250,MATCH($J57,'[1]Link Out Forecast'!$C$6:$C$250,0),1),"")</f>
        <v/>
      </c>
      <c r="V57" s="31" t="str">
        <f>IFERROR(INDEX('[1]Link Out Forecast'!$O$6:$O$250,MATCH($J57,'[1]Link Out Forecast'!$C$6:$C$250,0),1),"")</f>
        <v/>
      </c>
      <c r="W57" s="31" t="str">
        <f>IFERROR(INDEX('[1]Link Out Forecast'!$P$6:$P$250,MATCH($J57,'[1]Link Out Forecast'!$C$6:$C$250,0),1),"")</f>
        <v/>
      </c>
      <c r="X57" s="31" t="str">
        <f>IFERROR(INDEX('[1]Link Out Forecast'!$Q$6:$Q$250,MATCH($J57,'[1]Link Out Forecast'!$C$6:$C$250,0),1),"")</f>
        <v/>
      </c>
      <c r="Y57" s="31" t="str">
        <f>IFERROR(INDEX('[1]Link Out Forecast'!$R$6:$R$250,MATCH($J57,'[1]Link Out Forecast'!$C$6:$C$250,0),1),"")</f>
        <v/>
      </c>
      <c r="Z57" s="10"/>
      <c r="AA57" s="10"/>
    </row>
    <row r="58" spans="1:27">
      <c r="H58" s="2" t="str">
        <f>IFERROR(INDEX('[1]Link Out Forecast'!$A$6:$A$250,MATCH($J58,'[1]Link Out Forecast'!$C$6:$C$250,0),1),"")</f>
        <v/>
      </c>
      <c r="I58" s="2" t="str">
        <f>IFERROR(INDEX('[1]Link Out Forecast'!$B$6:$B$250,MATCH($J58,'[1]Link Out Forecast'!$C$6:$C$250,0),1),"")</f>
        <v/>
      </c>
      <c r="J58" s="59">
        <v>52532013</v>
      </c>
      <c r="K58" s="2" t="str">
        <f>IFERROR(INDEX('[1]Link Out Forecast'!$D$6:$D$250,MATCH($J58,'[1]Link Out Forecast'!$C$6:$C$250,0),1),"")</f>
        <v/>
      </c>
      <c r="L58" s="2" t="str">
        <f>IFERROR(INDEX('[1]Link Out Forecast'!$E$6:$E$250,MATCH($J58,'[1]Link Out Forecast'!$C$6:$C$250,0),1),"")</f>
        <v/>
      </c>
      <c r="M58" s="31" t="str">
        <f>IFERROR(INDEX('[1]Link Out Forecast'!$F$6:$F$250,MATCH($J58,'[1]Link Out Forecast'!$C$6:$C$250,0),1),"")</f>
        <v/>
      </c>
      <c r="N58" s="31" t="str">
        <f>IFERROR(INDEX('[1]Link Out Forecast'!$G$6:$G$250,MATCH($J58,'[1]Link Out Forecast'!$C$6:$C$250,0),1),"")</f>
        <v/>
      </c>
      <c r="O58" s="31" t="str">
        <f>IFERROR(INDEX('[1]Link Out Forecast'!$H$6:$H$250,MATCH($J58,'[1]Link Out Forecast'!$C$6:$C$250,0),1),"")</f>
        <v/>
      </c>
      <c r="P58" s="31" t="str">
        <f>IFERROR(INDEX('[1]Link Out Forecast'!$I$6:$I$250,MATCH($J58,'[1]Link Out Forecast'!$C$6:$C$250,0),1),"")</f>
        <v/>
      </c>
      <c r="Q58" s="31" t="str">
        <f>IFERROR(INDEX('[1]Link Out Forecast'!$J$6:$J$250,MATCH($J58,'[1]Link Out Forecast'!$C$6:$C$250,0),1),"")</f>
        <v/>
      </c>
      <c r="R58" s="31" t="str">
        <f>IFERROR(INDEX('[1]Link Out Forecast'!$K$6:$K$250,MATCH($J58,'[1]Link Out Forecast'!$C$6:$C$250,0),1),"")</f>
        <v/>
      </c>
      <c r="S58" s="31" t="str">
        <f>IFERROR(INDEX('[1]Link Out Forecast'!$L$6:$L$250,MATCH($J58,'[1]Link Out Forecast'!$C$6:$C$250,0),1),"")</f>
        <v/>
      </c>
      <c r="T58" s="31" t="str">
        <f>IFERROR(INDEX('[1]Link Out Forecast'!$M$6:$M$250,MATCH($J58,'[1]Link Out Forecast'!$C$6:$C$250,0),1),"")</f>
        <v/>
      </c>
      <c r="U58" s="31" t="str">
        <f>IFERROR(INDEX('[1]Link Out Forecast'!$N$6:$N$250,MATCH($J58,'[1]Link Out Forecast'!$C$6:$C$250,0),1),"")</f>
        <v/>
      </c>
      <c r="V58" s="31" t="str">
        <f>IFERROR(INDEX('[1]Link Out Forecast'!$O$6:$O$250,MATCH($J58,'[1]Link Out Forecast'!$C$6:$C$250,0),1),"")</f>
        <v/>
      </c>
      <c r="W58" s="31" t="str">
        <f>IFERROR(INDEX('[1]Link Out Forecast'!$P$6:$P$250,MATCH($J58,'[1]Link Out Forecast'!$C$6:$C$250,0),1),"")</f>
        <v/>
      </c>
      <c r="X58" s="31" t="str">
        <f>IFERROR(INDEX('[1]Link Out Forecast'!$Q$6:$Q$250,MATCH($J58,'[1]Link Out Forecast'!$C$6:$C$250,0),1),"")</f>
        <v/>
      </c>
      <c r="Y58" s="31" t="str">
        <f>IFERROR(INDEX('[1]Link Out Forecast'!$R$6:$R$250,MATCH($J58,'[1]Link Out Forecast'!$C$6:$C$250,0),1),"")</f>
        <v/>
      </c>
      <c r="Z58" s="10"/>
      <c r="AA58" s="10"/>
    </row>
    <row r="59" spans="1:27">
      <c r="H59" s="2" t="str">
        <f>IFERROR(INDEX('[1]Link Out Forecast'!$A$6:$A$250,MATCH($J59,'[1]Link Out Forecast'!$C$6:$C$250,0),1),"")</f>
        <v/>
      </c>
      <c r="I59" s="2" t="str">
        <f>IFERROR(INDEX('[1]Link Out Forecast'!$B$6:$B$250,MATCH($J59,'[1]Link Out Forecast'!$C$6:$C$250,0),1),"")</f>
        <v/>
      </c>
      <c r="J59" s="59">
        <v>52532014</v>
      </c>
      <c r="K59" s="2" t="str">
        <f>IFERROR(INDEX('[1]Link Out Forecast'!$D$6:$D$250,MATCH($J59,'[1]Link Out Forecast'!$C$6:$C$250,0),1),"")</f>
        <v/>
      </c>
      <c r="L59" s="2" t="str">
        <f>IFERROR(INDEX('[1]Link Out Forecast'!$E$6:$E$250,MATCH($J59,'[1]Link Out Forecast'!$C$6:$C$250,0),1),"")</f>
        <v/>
      </c>
      <c r="M59" s="31" t="str">
        <f>IFERROR(INDEX('[1]Link Out Forecast'!$F$6:$F$250,MATCH($J59,'[1]Link Out Forecast'!$C$6:$C$250,0),1),"")</f>
        <v/>
      </c>
      <c r="N59" s="31" t="str">
        <f>IFERROR(INDEX('[1]Link Out Forecast'!$G$6:$G$250,MATCH($J59,'[1]Link Out Forecast'!$C$6:$C$250,0),1),"")</f>
        <v/>
      </c>
      <c r="O59" s="31" t="str">
        <f>IFERROR(INDEX('[1]Link Out Forecast'!$H$6:$H$250,MATCH($J59,'[1]Link Out Forecast'!$C$6:$C$250,0),1),"")</f>
        <v/>
      </c>
      <c r="P59" s="31" t="str">
        <f>IFERROR(INDEX('[1]Link Out Forecast'!$I$6:$I$250,MATCH($J59,'[1]Link Out Forecast'!$C$6:$C$250,0),1),"")</f>
        <v/>
      </c>
      <c r="Q59" s="31" t="str">
        <f>IFERROR(INDEX('[1]Link Out Forecast'!$J$6:$J$250,MATCH($J59,'[1]Link Out Forecast'!$C$6:$C$250,0),1),"")</f>
        <v/>
      </c>
      <c r="R59" s="31" t="str">
        <f>IFERROR(INDEX('[1]Link Out Forecast'!$K$6:$K$250,MATCH($J59,'[1]Link Out Forecast'!$C$6:$C$250,0),1),"")</f>
        <v/>
      </c>
      <c r="S59" s="31" t="str">
        <f>IFERROR(INDEX('[1]Link Out Forecast'!$L$6:$L$250,MATCH($J59,'[1]Link Out Forecast'!$C$6:$C$250,0),1),"")</f>
        <v/>
      </c>
      <c r="T59" s="31" t="str">
        <f>IFERROR(INDEX('[1]Link Out Forecast'!$M$6:$M$250,MATCH($J59,'[1]Link Out Forecast'!$C$6:$C$250,0),1),"")</f>
        <v/>
      </c>
      <c r="U59" s="31" t="str">
        <f>IFERROR(INDEX('[1]Link Out Forecast'!$N$6:$N$250,MATCH($J59,'[1]Link Out Forecast'!$C$6:$C$250,0),1),"")</f>
        <v/>
      </c>
      <c r="V59" s="31" t="str">
        <f>IFERROR(INDEX('[1]Link Out Forecast'!$O$6:$O$250,MATCH($J59,'[1]Link Out Forecast'!$C$6:$C$250,0),1),"")</f>
        <v/>
      </c>
      <c r="W59" s="31" t="str">
        <f>IFERROR(INDEX('[1]Link Out Forecast'!$P$6:$P$250,MATCH($J59,'[1]Link Out Forecast'!$C$6:$C$250,0),1),"")</f>
        <v/>
      </c>
      <c r="X59" s="31" t="str">
        <f>IFERROR(INDEX('[1]Link Out Forecast'!$Q$6:$Q$250,MATCH($J59,'[1]Link Out Forecast'!$C$6:$C$250,0),1),"")</f>
        <v/>
      </c>
      <c r="Y59" s="31" t="str">
        <f>IFERROR(INDEX('[1]Link Out Forecast'!$R$6:$R$250,MATCH($J59,'[1]Link Out Forecast'!$C$6:$C$250,0),1),"")</f>
        <v/>
      </c>
      <c r="Z59" s="10"/>
      <c r="AA59" s="10"/>
    </row>
    <row r="60" spans="1:27">
      <c r="H60" s="2" t="str">
        <f>IFERROR(INDEX('[1]Link Out Forecast'!$A$6:$A$250,MATCH($J60,'[1]Link Out Forecast'!$C$6:$C$250,0),1),"")</f>
        <v/>
      </c>
      <c r="I60" s="2" t="str">
        <f>IFERROR(INDEX('[1]Link Out Forecast'!$B$6:$B$250,MATCH($J60,'[1]Link Out Forecast'!$C$6:$C$250,0),1),"")</f>
        <v/>
      </c>
      <c r="J60" s="59">
        <v>52532016</v>
      </c>
      <c r="K60" s="2" t="str">
        <f>IFERROR(INDEX('[1]Link Out Forecast'!$D$6:$D$250,MATCH($J60,'[1]Link Out Forecast'!$C$6:$C$250,0),1),"")</f>
        <v/>
      </c>
      <c r="L60" s="2" t="str">
        <f>IFERROR(INDEX('[1]Link Out Forecast'!$E$6:$E$250,MATCH($J60,'[1]Link Out Forecast'!$C$6:$C$250,0),1),"")</f>
        <v/>
      </c>
      <c r="M60" s="31" t="str">
        <f>IFERROR(INDEX('[1]Link Out Forecast'!$F$6:$F$250,MATCH($J60,'[1]Link Out Forecast'!$C$6:$C$250,0),1),"")</f>
        <v/>
      </c>
      <c r="N60" s="31" t="str">
        <f>IFERROR(INDEX('[1]Link Out Forecast'!$G$6:$G$250,MATCH($J60,'[1]Link Out Forecast'!$C$6:$C$250,0),1),"")</f>
        <v/>
      </c>
      <c r="O60" s="31" t="str">
        <f>IFERROR(INDEX('[1]Link Out Forecast'!$H$6:$H$250,MATCH($J60,'[1]Link Out Forecast'!$C$6:$C$250,0),1),"")</f>
        <v/>
      </c>
      <c r="P60" s="31" t="str">
        <f>IFERROR(INDEX('[1]Link Out Forecast'!$I$6:$I$250,MATCH($J60,'[1]Link Out Forecast'!$C$6:$C$250,0),1),"")</f>
        <v/>
      </c>
      <c r="Q60" s="31" t="str">
        <f>IFERROR(INDEX('[1]Link Out Forecast'!$J$6:$J$250,MATCH($J60,'[1]Link Out Forecast'!$C$6:$C$250,0),1),"")</f>
        <v/>
      </c>
      <c r="R60" s="31" t="str">
        <f>IFERROR(INDEX('[1]Link Out Forecast'!$K$6:$K$250,MATCH($J60,'[1]Link Out Forecast'!$C$6:$C$250,0),1),"")</f>
        <v/>
      </c>
      <c r="S60" s="31" t="str">
        <f>IFERROR(INDEX('[1]Link Out Forecast'!$L$6:$L$250,MATCH($J60,'[1]Link Out Forecast'!$C$6:$C$250,0),1),"")</f>
        <v/>
      </c>
      <c r="T60" s="31" t="str">
        <f>IFERROR(INDEX('[1]Link Out Forecast'!$M$6:$M$250,MATCH($J60,'[1]Link Out Forecast'!$C$6:$C$250,0),1),"")</f>
        <v/>
      </c>
      <c r="U60" s="31" t="str">
        <f>IFERROR(INDEX('[1]Link Out Forecast'!$N$6:$N$250,MATCH($J60,'[1]Link Out Forecast'!$C$6:$C$250,0),1),"")</f>
        <v/>
      </c>
      <c r="V60" s="31" t="str">
        <f>IFERROR(INDEX('[1]Link Out Forecast'!$O$6:$O$250,MATCH($J60,'[1]Link Out Forecast'!$C$6:$C$250,0),1),"")</f>
        <v/>
      </c>
      <c r="W60" s="31" t="str">
        <f>IFERROR(INDEX('[1]Link Out Forecast'!$P$6:$P$250,MATCH($J60,'[1]Link Out Forecast'!$C$6:$C$250,0),1),"")</f>
        <v/>
      </c>
      <c r="X60" s="31" t="str">
        <f>IFERROR(INDEX('[1]Link Out Forecast'!$Q$6:$Q$250,MATCH($J60,'[1]Link Out Forecast'!$C$6:$C$250,0),1),"")</f>
        <v/>
      </c>
      <c r="Y60" s="31" t="str">
        <f>IFERROR(INDEX('[1]Link Out Forecast'!$R$6:$R$250,MATCH($J60,'[1]Link Out Forecast'!$C$6:$C$250,0),1),"")</f>
        <v/>
      </c>
      <c r="Z60" s="10"/>
      <c r="AA60" s="10"/>
    </row>
    <row r="61" spans="1:27">
      <c r="H61" s="2" t="str">
        <f>IFERROR(INDEX('[1]Link Out Forecast'!$A$6:$A$250,MATCH($J61,'[1]Link Out Forecast'!$C$6:$C$250,0),1),"")</f>
        <v>P24</v>
      </c>
      <c r="I61" s="2" t="str">
        <f>IFERROR(INDEX('[1]Link Out Forecast'!$B$6:$B$250,MATCH($J61,'[1]Link Out Forecast'!$C$6:$C$250,0),1),"")</f>
        <v>Building Maintenance and Services</v>
      </c>
      <c r="J61" s="59">
        <v>52546000</v>
      </c>
      <c r="K61" s="2" t="str">
        <f>IFERROR(INDEX('[1]Link Out Forecast'!$D$6:$D$250,MATCH($J61,'[1]Link Out Forecast'!$C$6:$C$250,0),1),"")</f>
        <v>Grounds Keeping</v>
      </c>
      <c r="L61" s="2" t="str">
        <f>IFERROR(INDEX('[1]Link Out Forecast'!$E$6:$E$250,MATCH($J61,'[1]Link Out Forecast'!$C$6:$C$250,0),1),"")</f>
        <v>675.8</v>
      </c>
      <c r="M61" s="31">
        <f>IFERROR(INDEX('[1]Link Out Forecast'!$F$6:$F$250,MATCH($J61,'[1]Link Out Forecast'!$C$6:$C$250,0),1),"")</f>
        <v>16353</v>
      </c>
      <c r="N61" s="31">
        <f>IFERROR(INDEX('[1]Link Out Forecast'!$G$6:$G$250,MATCH($J61,'[1]Link Out Forecast'!$C$6:$C$250,0),1),"")</f>
        <v>7945</v>
      </c>
      <c r="O61" s="31">
        <f>IFERROR(INDEX('[1]Link Out Forecast'!$H$6:$H$250,MATCH($J61,'[1]Link Out Forecast'!$C$6:$C$250,0),1),"")</f>
        <v>12502</v>
      </c>
      <c r="P61" s="31">
        <f>IFERROR(INDEX('[1]Link Out Forecast'!$I$6:$I$250,MATCH($J61,'[1]Link Out Forecast'!$C$6:$C$250,0),1),"")</f>
        <v>19292</v>
      </c>
      <c r="Q61" s="31">
        <f>IFERROR(INDEX('[1]Link Out Forecast'!$J$6:$J$250,MATCH($J61,'[1]Link Out Forecast'!$C$6:$C$250,0),1),"")</f>
        <v>9773</v>
      </c>
      <c r="R61" s="31">
        <f>IFERROR(INDEX('[1]Link Out Forecast'!$K$6:$K$250,MATCH($J61,'[1]Link Out Forecast'!$C$6:$C$250,0),1),"")</f>
        <v>37416</v>
      </c>
      <c r="S61" s="31">
        <f>IFERROR(INDEX('[1]Link Out Forecast'!$L$6:$L$250,MATCH($J61,'[1]Link Out Forecast'!$C$6:$C$250,0),1),"")</f>
        <v>0</v>
      </c>
      <c r="T61" s="31">
        <f>IFERROR(INDEX('[1]Link Out Forecast'!$M$6:$M$250,MATCH($J61,'[1]Link Out Forecast'!$C$6:$C$250,0),1),"")</f>
        <v>0</v>
      </c>
      <c r="U61" s="31">
        <f>IFERROR(INDEX('[1]Link Out Forecast'!$N$6:$N$250,MATCH($J61,'[1]Link Out Forecast'!$C$6:$C$250,0),1),"")</f>
        <v>0</v>
      </c>
      <c r="V61" s="31">
        <f>IFERROR(INDEX('[1]Link Out Forecast'!$O$6:$O$250,MATCH($J61,'[1]Link Out Forecast'!$C$6:$C$250,0),1),"")</f>
        <v>0</v>
      </c>
      <c r="W61" s="31">
        <f>IFERROR(INDEX('[1]Link Out Forecast'!$P$6:$P$250,MATCH($J61,'[1]Link Out Forecast'!$C$6:$C$250,0),1),"")</f>
        <v>0</v>
      </c>
      <c r="X61" s="31">
        <f>IFERROR(INDEX('[1]Link Out Forecast'!$Q$6:$Q$250,MATCH($J61,'[1]Link Out Forecast'!$C$6:$C$250,0),1),"")</f>
        <v>0</v>
      </c>
      <c r="Y61" s="31">
        <f>IFERROR(INDEX('[1]Link Out Forecast'!$R$6:$R$250,MATCH($J61,'[1]Link Out Forecast'!$C$6:$C$250,0),1),"")</f>
        <v>103281</v>
      </c>
      <c r="Z61" s="70"/>
      <c r="AA61" s="10"/>
    </row>
    <row r="62" spans="1:27">
      <c r="H62" s="2" t="str">
        <f>IFERROR(INDEX('[1]Link Out Forecast'!$A$6:$A$250,MATCH($J62,'[1]Link Out Forecast'!$C$6:$C$250,0),1),"")</f>
        <v/>
      </c>
      <c r="I62" s="2" t="str">
        <f>IFERROR(INDEX('[1]Link Out Forecast'!$B$6:$B$250,MATCH($J62,'[1]Link Out Forecast'!$C$6:$C$250,0),1),"")</f>
        <v/>
      </c>
      <c r="J62" s="59">
        <v>52546011</v>
      </c>
      <c r="K62" s="2" t="str">
        <f>IFERROR(INDEX('[1]Link Out Forecast'!$D$6:$D$250,MATCH($J62,'[1]Link Out Forecast'!$C$6:$C$250,0),1),"")</f>
        <v/>
      </c>
      <c r="L62" s="2" t="str">
        <f>IFERROR(INDEX('[1]Link Out Forecast'!$E$6:$E$250,MATCH($J62,'[1]Link Out Forecast'!$C$6:$C$250,0),1),"")</f>
        <v/>
      </c>
      <c r="M62" s="31" t="str">
        <f>IFERROR(INDEX('[1]Link Out Forecast'!$F$6:$F$250,MATCH($J62,'[1]Link Out Forecast'!$C$6:$C$250,0),1),"")</f>
        <v/>
      </c>
      <c r="N62" s="31" t="str">
        <f>IFERROR(INDEX('[1]Link Out Forecast'!$G$6:$G$250,MATCH($J62,'[1]Link Out Forecast'!$C$6:$C$250,0),1),"")</f>
        <v/>
      </c>
      <c r="O62" s="31" t="str">
        <f>IFERROR(INDEX('[1]Link Out Forecast'!$H$6:$H$250,MATCH($J62,'[1]Link Out Forecast'!$C$6:$C$250,0),1),"")</f>
        <v/>
      </c>
      <c r="P62" s="31" t="str">
        <f>IFERROR(INDEX('[1]Link Out Forecast'!$I$6:$I$250,MATCH($J62,'[1]Link Out Forecast'!$C$6:$C$250,0),1),"")</f>
        <v/>
      </c>
      <c r="Q62" s="31" t="str">
        <f>IFERROR(INDEX('[1]Link Out Forecast'!$J$6:$J$250,MATCH($J62,'[1]Link Out Forecast'!$C$6:$C$250,0),1),"")</f>
        <v/>
      </c>
      <c r="R62" s="31" t="str">
        <f>IFERROR(INDEX('[1]Link Out Forecast'!$K$6:$K$250,MATCH($J62,'[1]Link Out Forecast'!$C$6:$C$250,0),1),"")</f>
        <v/>
      </c>
      <c r="S62" s="31" t="str">
        <f>IFERROR(INDEX('[1]Link Out Forecast'!$L$6:$L$250,MATCH($J62,'[1]Link Out Forecast'!$C$6:$C$250,0),1),"")</f>
        <v/>
      </c>
      <c r="T62" s="31" t="str">
        <f>IFERROR(INDEX('[1]Link Out Forecast'!$M$6:$M$250,MATCH($J62,'[1]Link Out Forecast'!$C$6:$C$250,0),1),"")</f>
        <v/>
      </c>
      <c r="U62" s="31" t="str">
        <f>IFERROR(INDEX('[1]Link Out Forecast'!$N$6:$N$250,MATCH($J62,'[1]Link Out Forecast'!$C$6:$C$250,0),1),"")</f>
        <v/>
      </c>
      <c r="V62" s="31" t="str">
        <f>IFERROR(INDEX('[1]Link Out Forecast'!$O$6:$O$250,MATCH($J62,'[1]Link Out Forecast'!$C$6:$C$250,0),1),"")</f>
        <v/>
      </c>
      <c r="W62" s="31" t="str">
        <f>IFERROR(INDEX('[1]Link Out Forecast'!$P$6:$P$250,MATCH($J62,'[1]Link Out Forecast'!$C$6:$C$250,0),1),"")</f>
        <v/>
      </c>
      <c r="X62" s="31" t="str">
        <f>IFERROR(INDEX('[1]Link Out Forecast'!$Q$6:$Q$250,MATCH($J62,'[1]Link Out Forecast'!$C$6:$C$250,0),1),"")</f>
        <v/>
      </c>
      <c r="Y62" s="31" t="str">
        <f>IFERROR(INDEX('[1]Link Out Forecast'!$R$6:$R$250,MATCH($J62,'[1]Link Out Forecast'!$C$6:$C$250,0),1),"")</f>
        <v/>
      </c>
      <c r="Z62" s="10"/>
      <c r="AA62" s="10"/>
    </row>
    <row r="63" spans="1:27">
      <c r="H63" s="2" t="str">
        <f>IFERROR(INDEX('[1]Link Out Forecast'!$A$6:$A$250,MATCH($J63,'[1]Link Out Forecast'!$C$6:$C$250,0),1),"")</f>
        <v/>
      </c>
      <c r="I63" s="2" t="str">
        <f>IFERROR(INDEX('[1]Link Out Forecast'!$B$6:$B$250,MATCH($J63,'[1]Link Out Forecast'!$C$6:$C$250,0),1),"")</f>
        <v/>
      </c>
      <c r="J63" s="59">
        <v>52546013</v>
      </c>
      <c r="K63" s="2" t="str">
        <f>IFERROR(INDEX('[1]Link Out Forecast'!$D$6:$D$250,MATCH($J63,'[1]Link Out Forecast'!$C$6:$C$250,0),1),"")</f>
        <v/>
      </c>
      <c r="L63" s="2" t="str">
        <f>IFERROR(INDEX('[1]Link Out Forecast'!$E$6:$E$250,MATCH($J63,'[1]Link Out Forecast'!$C$6:$C$250,0),1),"")</f>
        <v/>
      </c>
      <c r="M63" s="31" t="str">
        <f>IFERROR(INDEX('[1]Link Out Forecast'!$F$6:$F$250,MATCH($J63,'[1]Link Out Forecast'!$C$6:$C$250,0),1),"")</f>
        <v/>
      </c>
      <c r="N63" s="31" t="str">
        <f>IFERROR(INDEX('[1]Link Out Forecast'!$G$6:$G$250,MATCH($J63,'[1]Link Out Forecast'!$C$6:$C$250,0),1),"")</f>
        <v/>
      </c>
      <c r="O63" s="31" t="str">
        <f>IFERROR(INDEX('[1]Link Out Forecast'!$H$6:$H$250,MATCH($J63,'[1]Link Out Forecast'!$C$6:$C$250,0),1),"")</f>
        <v/>
      </c>
      <c r="P63" s="31" t="str">
        <f>IFERROR(INDEX('[1]Link Out Forecast'!$I$6:$I$250,MATCH($J63,'[1]Link Out Forecast'!$C$6:$C$250,0),1),"")</f>
        <v/>
      </c>
      <c r="Q63" s="31" t="str">
        <f>IFERROR(INDEX('[1]Link Out Forecast'!$J$6:$J$250,MATCH($J63,'[1]Link Out Forecast'!$C$6:$C$250,0),1),"")</f>
        <v/>
      </c>
      <c r="R63" s="31" t="str">
        <f>IFERROR(INDEX('[1]Link Out Forecast'!$K$6:$K$250,MATCH($J63,'[1]Link Out Forecast'!$C$6:$C$250,0),1),"")</f>
        <v/>
      </c>
      <c r="S63" s="31" t="str">
        <f>IFERROR(INDEX('[1]Link Out Forecast'!$L$6:$L$250,MATCH($J63,'[1]Link Out Forecast'!$C$6:$C$250,0),1),"")</f>
        <v/>
      </c>
      <c r="T63" s="31" t="str">
        <f>IFERROR(INDEX('[1]Link Out Forecast'!$M$6:$M$250,MATCH($J63,'[1]Link Out Forecast'!$C$6:$C$250,0),1),"")</f>
        <v/>
      </c>
      <c r="U63" s="31" t="str">
        <f>IFERROR(INDEX('[1]Link Out Forecast'!$N$6:$N$250,MATCH($J63,'[1]Link Out Forecast'!$C$6:$C$250,0),1),"")</f>
        <v/>
      </c>
      <c r="V63" s="31" t="str">
        <f>IFERROR(INDEX('[1]Link Out Forecast'!$O$6:$O$250,MATCH($J63,'[1]Link Out Forecast'!$C$6:$C$250,0),1),"")</f>
        <v/>
      </c>
      <c r="W63" s="31" t="str">
        <f>IFERROR(INDEX('[1]Link Out Forecast'!$P$6:$P$250,MATCH($J63,'[1]Link Out Forecast'!$C$6:$C$250,0),1),"")</f>
        <v/>
      </c>
      <c r="X63" s="31" t="str">
        <f>IFERROR(INDEX('[1]Link Out Forecast'!$Q$6:$Q$250,MATCH($J63,'[1]Link Out Forecast'!$C$6:$C$250,0),1),"")</f>
        <v/>
      </c>
      <c r="Y63" s="31" t="str">
        <f>IFERROR(INDEX('[1]Link Out Forecast'!$R$6:$R$250,MATCH($J63,'[1]Link Out Forecast'!$C$6:$C$250,0),1),"")</f>
        <v/>
      </c>
      <c r="Z63" s="10"/>
      <c r="AA63" s="10"/>
    </row>
    <row r="64" spans="1:27">
      <c r="H64" s="2" t="str">
        <f>IFERROR(INDEX('[1]Link Out Forecast'!$A$6:$A$250,MATCH($J64,'[1]Link Out Forecast'!$C$6:$C$250,0),1),"")</f>
        <v/>
      </c>
      <c r="I64" s="2" t="str">
        <f>IFERROR(INDEX('[1]Link Out Forecast'!$B$6:$B$250,MATCH($J64,'[1]Link Out Forecast'!$C$6:$C$250,0),1),"")</f>
        <v/>
      </c>
      <c r="J64" s="59">
        <v>52546014</v>
      </c>
      <c r="K64" s="2" t="str">
        <f>IFERROR(INDEX('[1]Link Out Forecast'!$D$6:$D$250,MATCH($J64,'[1]Link Out Forecast'!$C$6:$C$250,0),1),"")</f>
        <v/>
      </c>
      <c r="L64" s="2" t="str">
        <f>IFERROR(INDEX('[1]Link Out Forecast'!$E$6:$E$250,MATCH($J64,'[1]Link Out Forecast'!$C$6:$C$250,0),1),"")</f>
        <v/>
      </c>
      <c r="M64" s="31" t="str">
        <f>IFERROR(INDEX('[1]Link Out Forecast'!$F$6:$F$250,MATCH($J64,'[1]Link Out Forecast'!$C$6:$C$250,0),1),"")</f>
        <v/>
      </c>
      <c r="N64" s="31" t="str">
        <f>IFERROR(INDEX('[1]Link Out Forecast'!$G$6:$G$250,MATCH($J64,'[1]Link Out Forecast'!$C$6:$C$250,0),1),"")</f>
        <v/>
      </c>
      <c r="O64" s="31" t="str">
        <f>IFERROR(INDEX('[1]Link Out Forecast'!$H$6:$H$250,MATCH($J64,'[1]Link Out Forecast'!$C$6:$C$250,0),1),"")</f>
        <v/>
      </c>
      <c r="P64" s="31" t="str">
        <f>IFERROR(INDEX('[1]Link Out Forecast'!$I$6:$I$250,MATCH($J64,'[1]Link Out Forecast'!$C$6:$C$250,0),1),"")</f>
        <v/>
      </c>
      <c r="Q64" s="31" t="str">
        <f>IFERROR(INDEX('[1]Link Out Forecast'!$J$6:$J$250,MATCH($J64,'[1]Link Out Forecast'!$C$6:$C$250,0),1),"")</f>
        <v/>
      </c>
      <c r="R64" s="31" t="str">
        <f>IFERROR(INDEX('[1]Link Out Forecast'!$K$6:$K$250,MATCH($J64,'[1]Link Out Forecast'!$C$6:$C$250,0),1),"")</f>
        <v/>
      </c>
      <c r="S64" s="31" t="str">
        <f>IFERROR(INDEX('[1]Link Out Forecast'!$L$6:$L$250,MATCH($J64,'[1]Link Out Forecast'!$C$6:$C$250,0),1),"")</f>
        <v/>
      </c>
      <c r="T64" s="31" t="str">
        <f>IFERROR(INDEX('[1]Link Out Forecast'!$M$6:$M$250,MATCH($J64,'[1]Link Out Forecast'!$C$6:$C$250,0),1),"")</f>
        <v/>
      </c>
      <c r="U64" s="31" t="str">
        <f>IFERROR(INDEX('[1]Link Out Forecast'!$N$6:$N$250,MATCH($J64,'[1]Link Out Forecast'!$C$6:$C$250,0),1),"")</f>
        <v/>
      </c>
      <c r="V64" s="31" t="str">
        <f>IFERROR(INDEX('[1]Link Out Forecast'!$O$6:$O$250,MATCH($J64,'[1]Link Out Forecast'!$C$6:$C$250,0),1),"")</f>
        <v/>
      </c>
      <c r="W64" s="31" t="str">
        <f>IFERROR(INDEX('[1]Link Out Forecast'!$P$6:$P$250,MATCH($J64,'[1]Link Out Forecast'!$C$6:$C$250,0),1),"")</f>
        <v/>
      </c>
      <c r="X64" s="31" t="str">
        <f>IFERROR(INDEX('[1]Link Out Forecast'!$Q$6:$Q$250,MATCH($J64,'[1]Link Out Forecast'!$C$6:$C$250,0),1),"")</f>
        <v/>
      </c>
      <c r="Y64" s="31" t="str">
        <f>IFERROR(INDEX('[1]Link Out Forecast'!$R$6:$R$250,MATCH($J64,'[1]Link Out Forecast'!$C$6:$C$250,0),1),"")</f>
        <v/>
      </c>
      <c r="Z64" s="10"/>
      <c r="AA64" s="10"/>
    </row>
    <row r="65" spans="8:27">
      <c r="H65" s="2" t="str">
        <f>IFERROR(INDEX('[1]Link Out Forecast'!$A$6:$A$250,MATCH($J65,'[1]Link Out Forecast'!$C$6:$C$250,0),1),"")</f>
        <v/>
      </c>
      <c r="I65" s="2" t="str">
        <f>IFERROR(INDEX('[1]Link Out Forecast'!$B$6:$B$250,MATCH($J65,'[1]Link Out Forecast'!$C$6:$C$250,0),1),"")</f>
        <v/>
      </c>
      <c r="J65" s="59">
        <v>52546016</v>
      </c>
      <c r="K65" s="2" t="str">
        <f>IFERROR(INDEX('[1]Link Out Forecast'!$D$6:$D$250,MATCH($J65,'[1]Link Out Forecast'!$C$6:$C$250,0),1),"")</f>
        <v/>
      </c>
      <c r="L65" s="2" t="str">
        <f>IFERROR(INDEX('[1]Link Out Forecast'!$E$6:$E$250,MATCH($J65,'[1]Link Out Forecast'!$C$6:$C$250,0),1),"")</f>
        <v/>
      </c>
      <c r="M65" s="31" t="str">
        <f>IFERROR(INDEX('[1]Link Out Forecast'!$F$6:$F$250,MATCH($J65,'[1]Link Out Forecast'!$C$6:$C$250,0),1),"")</f>
        <v/>
      </c>
      <c r="N65" s="31" t="str">
        <f>IFERROR(INDEX('[1]Link Out Forecast'!$G$6:$G$250,MATCH($J65,'[1]Link Out Forecast'!$C$6:$C$250,0),1),"")</f>
        <v/>
      </c>
      <c r="O65" s="31" t="str">
        <f>IFERROR(INDEX('[1]Link Out Forecast'!$H$6:$H$250,MATCH($J65,'[1]Link Out Forecast'!$C$6:$C$250,0),1),"")</f>
        <v/>
      </c>
      <c r="P65" s="31" t="str">
        <f>IFERROR(INDEX('[1]Link Out Forecast'!$I$6:$I$250,MATCH($J65,'[1]Link Out Forecast'!$C$6:$C$250,0),1),"")</f>
        <v/>
      </c>
      <c r="Q65" s="31" t="str">
        <f>IFERROR(INDEX('[1]Link Out Forecast'!$J$6:$J$250,MATCH($J65,'[1]Link Out Forecast'!$C$6:$C$250,0),1),"")</f>
        <v/>
      </c>
      <c r="R65" s="31" t="str">
        <f>IFERROR(INDEX('[1]Link Out Forecast'!$K$6:$K$250,MATCH($J65,'[1]Link Out Forecast'!$C$6:$C$250,0),1),"")</f>
        <v/>
      </c>
      <c r="S65" s="31" t="str">
        <f>IFERROR(INDEX('[1]Link Out Forecast'!$L$6:$L$250,MATCH($J65,'[1]Link Out Forecast'!$C$6:$C$250,0),1),"")</f>
        <v/>
      </c>
      <c r="T65" s="31" t="str">
        <f>IFERROR(INDEX('[1]Link Out Forecast'!$M$6:$M$250,MATCH($J65,'[1]Link Out Forecast'!$C$6:$C$250,0),1),"")</f>
        <v/>
      </c>
      <c r="U65" s="31" t="str">
        <f>IFERROR(INDEX('[1]Link Out Forecast'!$N$6:$N$250,MATCH($J65,'[1]Link Out Forecast'!$C$6:$C$250,0),1),"")</f>
        <v/>
      </c>
      <c r="V65" s="31" t="str">
        <f>IFERROR(INDEX('[1]Link Out Forecast'!$O$6:$O$250,MATCH($J65,'[1]Link Out Forecast'!$C$6:$C$250,0),1),"")</f>
        <v/>
      </c>
      <c r="W65" s="31" t="str">
        <f>IFERROR(INDEX('[1]Link Out Forecast'!$P$6:$P$250,MATCH($J65,'[1]Link Out Forecast'!$C$6:$C$250,0),1),"")</f>
        <v/>
      </c>
      <c r="X65" s="31" t="str">
        <f>IFERROR(INDEX('[1]Link Out Forecast'!$Q$6:$Q$250,MATCH($J65,'[1]Link Out Forecast'!$C$6:$C$250,0),1),"")</f>
        <v/>
      </c>
      <c r="Y65" s="31" t="str">
        <f>IFERROR(INDEX('[1]Link Out Forecast'!$R$6:$R$250,MATCH($J65,'[1]Link Out Forecast'!$C$6:$C$250,0),1),"")</f>
        <v/>
      </c>
      <c r="Z65" s="10"/>
      <c r="AA65" s="10"/>
    </row>
    <row r="66" spans="8:27">
      <c r="H66" s="2" t="str">
        <f>IFERROR(INDEX('[1]Link Out Forecast'!$A$6:$A$250,MATCH($J66,'[1]Link Out Forecast'!$C$6:$C$250,0),1),"")</f>
        <v>P24</v>
      </c>
      <c r="I66" s="2" t="str">
        <f>IFERROR(INDEX('[1]Link Out Forecast'!$B$6:$B$250,MATCH($J66,'[1]Link Out Forecast'!$C$6:$C$250,0),1),"")</f>
        <v>Building Maintenance and Services</v>
      </c>
      <c r="J66" s="59">
        <v>52548000</v>
      </c>
      <c r="K66" s="2" t="str">
        <f>IFERROR(INDEX('[1]Link Out Forecast'!$D$6:$D$250,MATCH($J66,'[1]Link Out Forecast'!$C$6:$C$250,0),1),"")</f>
        <v>Heating Oil/Gas</v>
      </c>
      <c r="L66" s="2" t="str">
        <f>IFERROR(INDEX('[1]Link Out Forecast'!$E$6:$E$250,MATCH($J66,'[1]Link Out Forecast'!$C$6:$C$250,0),1),"")</f>
        <v>675.8</v>
      </c>
      <c r="M66" s="31">
        <f>IFERROR(INDEX('[1]Link Out Forecast'!$F$6:$F$250,MATCH($J66,'[1]Link Out Forecast'!$C$6:$C$250,0),1),"")</f>
        <v>2667</v>
      </c>
      <c r="N66" s="31">
        <f>IFERROR(INDEX('[1]Link Out Forecast'!$G$6:$G$250,MATCH($J66,'[1]Link Out Forecast'!$C$6:$C$250,0),1),"")</f>
        <v>2667</v>
      </c>
      <c r="O66" s="31">
        <f>IFERROR(INDEX('[1]Link Out Forecast'!$H$6:$H$250,MATCH($J66,'[1]Link Out Forecast'!$C$6:$C$250,0),1),"")</f>
        <v>2667</v>
      </c>
      <c r="P66" s="31">
        <f>IFERROR(INDEX('[1]Link Out Forecast'!$I$6:$I$250,MATCH($J66,'[1]Link Out Forecast'!$C$6:$C$250,0),1),"")</f>
        <v>2667</v>
      </c>
      <c r="Q66" s="31">
        <f>IFERROR(INDEX('[1]Link Out Forecast'!$J$6:$J$250,MATCH($J66,'[1]Link Out Forecast'!$C$6:$C$250,0),1),"")</f>
        <v>2667</v>
      </c>
      <c r="R66" s="31">
        <f>IFERROR(INDEX('[1]Link Out Forecast'!$K$6:$K$250,MATCH($J66,'[1]Link Out Forecast'!$C$6:$C$250,0),1),"")</f>
        <v>2667</v>
      </c>
      <c r="S66" s="31">
        <f>IFERROR(INDEX('[1]Link Out Forecast'!$L$6:$L$250,MATCH($J66,'[1]Link Out Forecast'!$C$6:$C$250,0),1),"")</f>
        <v>0</v>
      </c>
      <c r="T66" s="31">
        <f>IFERROR(INDEX('[1]Link Out Forecast'!$M$6:$M$250,MATCH($J66,'[1]Link Out Forecast'!$C$6:$C$250,0),1),"")</f>
        <v>0</v>
      </c>
      <c r="U66" s="31">
        <f>IFERROR(INDEX('[1]Link Out Forecast'!$N$6:$N$250,MATCH($J66,'[1]Link Out Forecast'!$C$6:$C$250,0),1),"")</f>
        <v>0</v>
      </c>
      <c r="V66" s="31">
        <f>IFERROR(INDEX('[1]Link Out Forecast'!$O$6:$O$250,MATCH($J66,'[1]Link Out Forecast'!$C$6:$C$250,0),1),"")</f>
        <v>0</v>
      </c>
      <c r="W66" s="31">
        <f>IFERROR(INDEX('[1]Link Out Forecast'!$P$6:$P$250,MATCH($J66,'[1]Link Out Forecast'!$C$6:$C$250,0),1),"")</f>
        <v>0</v>
      </c>
      <c r="X66" s="31">
        <f>IFERROR(INDEX('[1]Link Out Forecast'!$Q$6:$Q$250,MATCH($J66,'[1]Link Out Forecast'!$C$6:$C$250,0),1),"")</f>
        <v>0</v>
      </c>
      <c r="Y66" s="31">
        <f>IFERROR(INDEX('[1]Link Out Forecast'!$R$6:$R$250,MATCH($J66,'[1]Link Out Forecast'!$C$6:$C$250,0),1),"")</f>
        <v>16002</v>
      </c>
      <c r="Z66" s="70"/>
      <c r="AA66" s="10"/>
    </row>
    <row r="67" spans="8:27">
      <c r="H67" s="2" t="str">
        <f>IFERROR(INDEX('[1]Link Out Forecast'!$A$6:$A$250,MATCH($J67,'[1]Link Out Forecast'!$C$6:$C$250,0),1),"")</f>
        <v/>
      </c>
      <c r="I67" s="2" t="str">
        <f>IFERROR(INDEX('[1]Link Out Forecast'!$B$6:$B$250,MATCH($J67,'[1]Link Out Forecast'!$C$6:$C$250,0),1),"")</f>
        <v/>
      </c>
      <c r="J67" s="59">
        <v>52548013</v>
      </c>
      <c r="K67" s="2" t="str">
        <f>IFERROR(INDEX('[1]Link Out Forecast'!$D$6:$D$250,MATCH($J67,'[1]Link Out Forecast'!$C$6:$C$250,0),1),"")</f>
        <v/>
      </c>
      <c r="L67" s="2" t="str">
        <f>IFERROR(INDEX('[1]Link Out Forecast'!$E$6:$E$250,MATCH($J67,'[1]Link Out Forecast'!$C$6:$C$250,0),1),"")</f>
        <v/>
      </c>
      <c r="M67" s="31" t="str">
        <f>IFERROR(INDEX('[1]Link Out Forecast'!$F$6:$F$250,MATCH($J67,'[1]Link Out Forecast'!$C$6:$C$250,0),1),"")</f>
        <v/>
      </c>
      <c r="N67" s="31" t="str">
        <f>IFERROR(INDEX('[1]Link Out Forecast'!$G$6:$G$250,MATCH($J67,'[1]Link Out Forecast'!$C$6:$C$250,0),1),"")</f>
        <v/>
      </c>
      <c r="O67" s="31" t="str">
        <f>IFERROR(INDEX('[1]Link Out Forecast'!$H$6:$H$250,MATCH($J67,'[1]Link Out Forecast'!$C$6:$C$250,0),1),"")</f>
        <v/>
      </c>
      <c r="P67" s="31" t="str">
        <f>IFERROR(INDEX('[1]Link Out Forecast'!$I$6:$I$250,MATCH($J67,'[1]Link Out Forecast'!$C$6:$C$250,0),1),"")</f>
        <v/>
      </c>
      <c r="Q67" s="31" t="str">
        <f>IFERROR(INDEX('[1]Link Out Forecast'!$J$6:$J$250,MATCH($J67,'[1]Link Out Forecast'!$C$6:$C$250,0),1),"")</f>
        <v/>
      </c>
      <c r="R67" s="31" t="str">
        <f>IFERROR(INDEX('[1]Link Out Forecast'!$K$6:$K$250,MATCH($J67,'[1]Link Out Forecast'!$C$6:$C$250,0),1),"")</f>
        <v/>
      </c>
      <c r="S67" s="31" t="str">
        <f>IFERROR(INDEX('[1]Link Out Forecast'!$L$6:$L$250,MATCH($J67,'[1]Link Out Forecast'!$C$6:$C$250,0),1),"")</f>
        <v/>
      </c>
      <c r="T67" s="31" t="str">
        <f>IFERROR(INDEX('[1]Link Out Forecast'!$M$6:$M$250,MATCH($J67,'[1]Link Out Forecast'!$C$6:$C$250,0),1),"")</f>
        <v/>
      </c>
      <c r="U67" s="31" t="str">
        <f>IFERROR(INDEX('[1]Link Out Forecast'!$N$6:$N$250,MATCH($J67,'[1]Link Out Forecast'!$C$6:$C$250,0),1),"")</f>
        <v/>
      </c>
      <c r="V67" s="31" t="str">
        <f>IFERROR(INDEX('[1]Link Out Forecast'!$O$6:$O$250,MATCH($J67,'[1]Link Out Forecast'!$C$6:$C$250,0),1),"")</f>
        <v/>
      </c>
      <c r="W67" s="31" t="str">
        <f>IFERROR(INDEX('[1]Link Out Forecast'!$P$6:$P$250,MATCH($J67,'[1]Link Out Forecast'!$C$6:$C$250,0),1),"")</f>
        <v/>
      </c>
      <c r="X67" s="31" t="str">
        <f>IFERROR(INDEX('[1]Link Out Forecast'!$Q$6:$Q$250,MATCH($J67,'[1]Link Out Forecast'!$C$6:$C$250,0),1),"")</f>
        <v/>
      </c>
      <c r="Y67" s="31" t="str">
        <f>IFERROR(INDEX('[1]Link Out Forecast'!$R$6:$R$250,MATCH($J67,'[1]Link Out Forecast'!$C$6:$C$250,0),1),"")</f>
        <v/>
      </c>
      <c r="Z67" s="10"/>
      <c r="AA67" s="10"/>
    </row>
    <row r="68" spans="8:27">
      <c r="H68" s="2" t="str">
        <f>IFERROR(INDEX('[1]Link Out Forecast'!$A$6:$A$250,MATCH($J68,'[1]Link Out Forecast'!$C$6:$C$250,0),1),"")</f>
        <v/>
      </c>
      <c r="I68" s="2" t="str">
        <f>IFERROR(INDEX('[1]Link Out Forecast'!$B$6:$B$250,MATCH($J68,'[1]Link Out Forecast'!$C$6:$C$250,0),1),"")</f>
        <v/>
      </c>
      <c r="J68" s="59">
        <v>52548014</v>
      </c>
      <c r="K68" s="2" t="str">
        <f>IFERROR(INDEX('[1]Link Out Forecast'!$D$6:$D$250,MATCH($J68,'[1]Link Out Forecast'!$C$6:$C$250,0),1),"")</f>
        <v/>
      </c>
      <c r="L68" s="2" t="str">
        <f>IFERROR(INDEX('[1]Link Out Forecast'!$E$6:$E$250,MATCH($J68,'[1]Link Out Forecast'!$C$6:$C$250,0),1),"")</f>
        <v/>
      </c>
      <c r="M68" s="31" t="str">
        <f>IFERROR(INDEX('[1]Link Out Forecast'!$F$6:$F$250,MATCH($J68,'[1]Link Out Forecast'!$C$6:$C$250,0),1),"")</f>
        <v/>
      </c>
      <c r="N68" s="31" t="str">
        <f>IFERROR(INDEX('[1]Link Out Forecast'!$G$6:$G$250,MATCH($J68,'[1]Link Out Forecast'!$C$6:$C$250,0),1),"")</f>
        <v/>
      </c>
      <c r="O68" s="31" t="str">
        <f>IFERROR(INDEX('[1]Link Out Forecast'!$H$6:$H$250,MATCH($J68,'[1]Link Out Forecast'!$C$6:$C$250,0),1),"")</f>
        <v/>
      </c>
      <c r="P68" s="31" t="str">
        <f>IFERROR(INDEX('[1]Link Out Forecast'!$I$6:$I$250,MATCH($J68,'[1]Link Out Forecast'!$C$6:$C$250,0),1),"")</f>
        <v/>
      </c>
      <c r="Q68" s="31" t="str">
        <f>IFERROR(INDEX('[1]Link Out Forecast'!$J$6:$J$250,MATCH($J68,'[1]Link Out Forecast'!$C$6:$C$250,0),1),"")</f>
        <v/>
      </c>
      <c r="R68" s="31" t="str">
        <f>IFERROR(INDEX('[1]Link Out Forecast'!$K$6:$K$250,MATCH($J68,'[1]Link Out Forecast'!$C$6:$C$250,0),1),"")</f>
        <v/>
      </c>
      <c r="S68" s="31" t="str">
        <f>IFERROR(INDEX('[1]Link Out Forecast'!$L$6:$L$250,MATCH($J68,'[1]Link Out Forecast'!$C$6:$C$250,0),1),"")</f>
        <v/>
      </c>
      <c r="T68" s="31" t="str">
        <f>IFERROR(INDEX('[1]Link Out Forecast'!$M$6:$M$250,MATCH($J68,'[1]Link Out Forecast'!$C$6:$C$250,0),1),"")</f>
        <v/>
      </c>
      <c r="U68" s="31" t="str">
        <f>IFERROR(INDEX('[1]Link Out Forecast'!$N$6:$N$250,MATCH($J68,'[1]Link Out Forecast'!$C$6:$C$250,0),1),"")</f>
        <v/>
      </c>
      <c r="V68" s="31" t="str">
        <f>IFERROR(INDEX('[1]Link Out Forecast'!$O$6:$O$250,MATCH($J68,'[1]Link Out Forecast'!$C$6:$C$250,0),1),"")</f>
        <v/>
      </c>
      <c r="W68" s="31" t="str">
        <f>IFERROR(INDEX('[1]Link Out Forecast'!$P$6:$P$250,MATCH($J68,'[1]Link Out Forecast'!$C$6:$C$250,0),1),"")</f>
        <v/>
      </c>
      <c r="X68" s="31" t="str">
        <f>IFERROR(INDEX('[1]Link Out Forecast'!$Q$6:$Q$250,MATCH($J68,'[1]Link Out Forecast'!$C$6:$C$250,0),1),"")</f>
        <v/>
      </c>
      <c r="Y68" s="31" t="str">
        <f>IFERROR(INDEX('[1]Link Out Forecast'!$R$6:$R$250,MATCH($J68,'[1]Link Out Forecast'!$C$6:$C$250,0),1),"")</f>
        <v/>
      </c>
      <c r="Z68" s="10"/>
      <c r="AA68" s="10"/>
    </row>
    <row r="69" spans="8:27">
      <c r="H69" s="2" t="str">
        <f>IFERROR(INDEX('[1]Link Out Forecast'!$A$6:$A$250,MATCH($J69,'[1]Link Out Forecast'!$C$6:$C$250,0),1),"")</f>
        <v/>
      </c>
      <c r="I69" s="2" t="str">
        <f>IFERROR(INDEX('[1]Link Out Forecast'!$B$6:$B$250,MATCH($J69,'[1]Link Out Forecast'!$C$6:$C$250,0),1),"")</f>
        <v/>
      </c>
      <c r="J69" s="59">
        <v>52548016</v>
      </c>
      <c r="K69" s="2" t="str">
        <f>IFERROR(INDEX('[1]Link Out Forecast'!$D$6:$D$250,MATCH($J69,'[1]Link Out Forecast'!$C$6:$C$250,0),1),"")</f>
        <v/>
      </c>
      <c r="L69" s="2" t="str">
        <f>IFERROR(INDEX('[1]Link Out Forecast'!$E$6:$E$250,MATCH($J69,'[1]Link Out Forecast'!$C$6:$C$250,0),1),"")</f>
        <v/>
      </c>
      <c r="M69" s="31" t="str">
        <f>IFERROR(INDEX('[1]Link Out Forecast'!$F$6:$F$250,MATCH($J69,'[1]Link Out Forecast'!$C$6:$C$250,0),1),"")</f>
        <v/>
      </c>
      <c r="N69" s="31" t="str">
        <f>IFERROR(INDEX('[1]Link Out Forecast'!$G$6:$G$250,MATCH($J69,'[1]Link Out Forecast'!$C$6:$C$250,0),1),"")</f>
        <v/>
      </c>
      <c r="O69" s="31" t="str">
        <f>IFERROR(INDEX('[1]Link Out Forecast'!$H$6:$H$250,MATCH($J69,'[1]Link Out Forecast'!$C$6:$C$250,0),1),"")</f>
        <v/>
      </c>
      <c r="P69" s="31" t="str">
        <f>IFERROR(INDEX('[1]Link Out Forecast'!$I$6:$I$250,MATCH($J69,'[1]Link Out Forecast'!$C$6:$C$250,0),1),"")</f>
        <v/>
      </c>
      <c r="Q69" s="31" t="str">
        <f>IFERROR(INDEX('[1]Link Out Forecast'!$J$6:$J$250,MATCH($J69,'[1]Link Out Forecast'!$C$6:$C$250,0),1),"")</f>
        <v/>
      </c>
      <c r="R69" s="31" t="str">
        <f>IFERROR(INDEX('[1]Link Out Forecast'!$K$6:$K$250,MATCH($J69,'[1]Link Out Forecast'!$C$6:$C$250,0),1),"")</f>
        <v/>
      </c>
      <c r="S69" s="31" t="str">
        <f>IFERROR(INDEX('[1]Link Out Forecast'!$L$6:$L$250,MATCH($J69,'[1]Link Out Forecast'!$C$6:$C$250,0),1),"")</f>
        <v/>
      </c>
      <c r="T69" s="31" t="str">
        <f>IFERROR(INDEX('[1]Link Out Forecast'!$M$6:$M$250,MATCH($J69,'[1]Link Out Forecast'!$C$6:$C$250,0),1),"")</f>
        <v/>
      </c>
      <c r="U69" s="31" t="str">
        <f>IFERROR(INDEX('[1]Link Out Forecast'!$N$6:$N$250,MATCH($J69,'[1]Link Out Forecast'!$C$6:$C$250,0),1),"")</f>
        <v/>
      </c>
      <c r="V69" s="31" t="str">
        <f>IFERROR(INDEX('[1]Link Out Forecast'!$O$6:$O$250,MATCH($J69,'[1]Link Out Forecast'!$C$6:$C$250,0),1),"")</f>
        <v/>
      </c>
      <c r="W69" s="31" t="str">
        <f>IFERROR(INDEX('[1]Link Out Forecast'!$P$6:$P$250,MATCH($J69,'[1]Link Out Forecast'!$C$6:$C$250,0),1),"")</f>
        <v/>
      </c>
      <c r="X69" s="31" t="str">
        <f>IFERROR(INDEX('[1]Link Out Forecast'!$Q$6:$Q$250,MATCH($J69,'[1]Link Out Forecast'!$C$6:$C$250,0),1),"")</f>
        <v/>
      </c>
      <c r="Y69" s="31" t="str">
        <f>IFERROR(INDEX('[1]Link Out Forecast'!$R$6:$R$250,MATCH($J69,'[1]Link Out Forecast'!$C$6:$C$250,0),1),"")</f>
        <v/>
      </c>
      <c r="Z69" s="10"/>
      <c r="AA69" s="10"/>
    </row>
    <row r="70" spans="8:27">
      <c r="H70" s="2" t="str">
        <f>IFERROR(INDEX('[1]Link Out Forecast'!$A$6:$A$250,MATCH($J70,'[1]Link Out Forecast'!$C$6:$C$250,0),1),"")</f>
        <v>P24</v>
      </c>
      <c r="I70" s="2" t="str">
        <f>IFERROR(INDEX('[1]Link Out Forecast'!$B$6:$B$250,MATCH($J70,'[1]Link Out Forecast'!$C$6:$C$250,0),1),"")</f>
        <v>Building Maintenance and Services</v>
      </c>
      <c r="J70" s="59">
        <v>52550000</v>
      </c>
      <c r="K70" s="2" t="str">
        <f>IFERROR(INDEX('[1]Link Out Forecast'!$D$6:$D$250,MATCH($J70,'[1]Link Out Forecast'!$C$6:$C$250,0),1),"")</f>
        <v>Janitorial</v>
      </c>
      <c r="L70" s="2" t="str">
        <f>IFERROR(INDEX('[1]Link Out Forecast'!$E$6:$E$250,MATCH($J70,'[1]Link Out Forecast'!$C$6:$C$250,0),1),"")</f>
        <v>675.8</v>
      </c>
      <c r="M70" s="31">
        <f>IFERROR(INDEX('[1]Link Out Forecast'!$F$6:$F$250,MATCH($J70,'[1]Link Out Forecast'!$C$6:$C$250,0),1),"")</f>
        <v>6262</v>
      </c>
      <c r="N70" s="31">
        <f>IFERROR(INDEX('[1]Link Out Forecast'!$G$6:$G$250,MATCH($J70,'[1]Link Out Forecast'!$C$6:$C$250,0),1),"")</f>
        <v>7137</v>
      </c>
      <c r="O70" s="31">
        <f>IFERROR(INDEX('[1]Link Out Forecast'!$H$6:$H$250,MATCH($J70,'[1]Link Out Forecast'!$C$6:$C$250,0),1),"")</f>
        <v>8778</v>
      </c>
      <c r="P70" s="31">
        <f>IFERROR(INDEX('[1]Link Out Forecast'!$I$6:$I$250,MATCH($J70,'[1]Link Out Forecast'!$C$6:$C$250,0),1),"")</f>
        <v>7452</v>
      </c>
      <c r="Q70" s="31">
        <f>IFERROR(INDEX('[1]Link Out Forecast'!$J$6:$J$250,MATCH($J70,'[1]Link Out Forecast'!$C$6:$C$250,0),1),"")</f>
        <v>7137</v>
      </c>
      <c r="R70" s="31">
        <f>IFERROR(INDEX('[1]Link Out Forecast'!$K$6:$K$250,MATCH($J70,'[1]Link Out Forecast'!$C$6:$C$250,0),1),"")</f>
        <v>-2782</v>
      </c>
      <c r="S70" s="31">
        <f>IFERROR(INDEX('[1]Link Out Forecast'!$L$6:$L$250,MATCH($J70,'[1]Link Out Forecast'!$C$6:$C$250,0),1),"")</f>
        <v>0</v>
      </c>
      <c r="T70" s="31">
        <f>IFERROR(INDEX('[1]Link Out Forecast'!$M$6:$M$250,MATCH($J70,'[1]Link Out Forecast'!$C$6:$C$250,0),1),"")</f>
        <v>0</v>
      </c>
      <c r="U70" s="31">
        <f>IFERROR(INDEX('[1]Link Out Forecast'!$N$6:$N$250,MATCH($J70,'[1]Link Out Forecast'!$C$6:$C$250,0),1),"")</f>
        <v>0</v>
      </c>
      <c r="V70" s="31">
        <f>IFERROR(INDEX('[1]Link Out Forecast'!$O$6:$O$250,MATCH($J70,'[1]Link Out Forecast'!$C$6:$C$250,0),1),"")</f>
        <v>0</v>
      </c>
      <c r="W70" s="31">
        <f>IFERROR(INDEX('[1]Link Out Forecast'!$P$6:$P$250,MATCH($J70,'[1]Link Out Forecast'!$C$6:$C$250,0),1),"")</f>
        <v>0</v>
      </c>
      <c r="X70" s="31">
        <f>IFERROR(INDEX('[1]Link Out Forecast'!$Q$6:$Q$250,MATCH($J70,'[1]Link Out Forecast'!$C$6:$C$250,0),1),"")</f>
        <v>0</v>
      </c>
      <c r="Y70" s="31">
        <f>IFERROR(INDEX('[1]Link Out Forecast'!$R$6:$R$250,MATCH($J70,'[1]Link Out Forecast'!$C$6:$C$250,0),1),"")</f>
        <v>33984</v>
      </c>
      <c r="Z70" s="70"/>
      <c r="AA70" s="10"/>
    </row>
    <row r="71" spans="8:27">
      <c r="H71" s="2" t="str">
        <f>IFERROR(INDEX('[1]Link Out Forecast'!$A$6:$A$250,MATCH($J71,'[1]Link Out Forecast'!$C$6:$C$250,0),1),"")</f>
        <v/>
      </c>
      <c r="I71" s="2" t="str">
        <f>IFERROR(INDEX('[1]Link Out Forecast'!$B$6:$B$250,MATCH($J71,'[1]Link Out Forecast'!$C$6:$C$250,0),1),"")</f>
        <v/>
      </c>
      <c r="J71" s="59">
        <v>52550013</v>
      </c>
      <c r="K71" s="2" t="str">
        <f>IFERROR(INDEX('[1]Link Out Forecast'!$D$6:$D$250,MATCH($J71,'[1]Link Out Forecast'!$C$6:$C$250,0),1),"")</f>
        <v/>
      </c>
      <c r="L71" s="2" t="str">
        <f>IFERROR(INDEX('[1]Link Out Forecast'!$E$6:$E$250,MATCH($J71,'[1]Link Out Forecast'!$C$6:$C$250,0),1),"")</f>
        <v/>
      </c>
      <c r="M71" s="31" t="str">
        <f>IFERROR(INDEX('[1]Link Out Forecast'!$F$6:$F$250,MATCH($J71,'[1]Link Out Forecast'!$C$6:$C$250,0),1),"")</f>
        <v/>
      </c>
      <c r="N71" s="31" t="str">
        <f>IFERROR(INDEX('[1]Link Out Forecast'!$G$6:$G$250,MATCH($J71,'[1]Link Out Forecast'!$C$6:$C$250,0),1),"")</f>
        <v/>
      </c>
      <c r="O71" s="31" t="str">
        <f>IFERROR(INDEX('[1]Link Out Forecast'!$H$6:$H$250,MATCH($J71,'[1]Link Out Forecast'!$C$6:$C$250,0),1),"")</f>
        <v/>
      </c>
      <c r="P71" s="31" t="str">
        <f>IFERROR(INDEX('[1]Link Out Forecast'!$I$6:$I$250,MATCH($J71,'[1]Link Out Forecast'!$C$6:$C$250,0),1),"")</f>
        <v/>
      </c>
      <c r="Q71" s="31" t="str">
        <f>IFERROR(INDEX('[1]Link Out Forecast'!$J$6:$J$250,MATCH($J71,'[1]Link Out Forecast'!$C$6:$C$250,0),1),"")</f>
        <v/>
      </c>
      <c r="R71" s="31" t="str">
        <f>IFERROR(INDEX('[1]Link Out Forecast'!$K$6:$K$250,MATCH($J71,'[1]Link Out Forecast'!$C$6:$C$250,0),1),"")</f>
        <v/>
      </c>
      <c r="S71" s="31" t="str">
        <f>IFERROR(INDEX('[1]Link Out Forecast'!$L$6:$L$250,MATCH($J71,'[1]Link Out Forecast'!$C$6:$C$250,0),1),"")</f>
        <v/>
      </c>
      <c r="T71" s="31" t="str">
        <f>IFERROR(INDEX('[1]Link Out Forecast'!$M$6:$M$250,MATCH($J71,'[1]Link Out Forecast'!$C$6:$C$250,0),1),"")</f>
        <v/>
      </c>
      <c r="U71" s="31" t="str">
        <f>IFERROR(INDEX('[1]Link Out Forecast'!$N$6:$N$250,MATCH($J71,'[1]Link Out Forecast'!$C$6:$C$250,0),1),"")</f>
        <v/>
      </c>
      <c r="V71" s="31" t="str">
        <f>IFERROR(INDEX('[1]Link Out Forecast'!$O$6:$O$250,MATCH($J71,'[1]Link Out Forecast'!$C$6:$C$250,0),1),"")</f>
        <v/>
      </c>
      <c r="W71" s="31" t="str">
        <f>IFERROR(INDEX('[1]Link Out Forecast'!$P$6:$P$250,MATCH($J71,'[1]Link Out Forecast'!$C$6:$C$250,0),1),"")</f>
        <v/>
      </c>
      <c r="X71" s="31" t="str">
        <f>IFERROR(INDEX('[1]Link Out Forecast'!$Q$6:$Q$250,MATCH($J71,'[1]Link Out Forecast'!$C$6:$C$250,0),1),"")</f>
        <v/>
      </c>
      <c r="Y71" s="31" t="str">
        <f>IFERROR(INDEX('[1]Link Out Forecast'!$R$6:$R$250,MATCH($J71,'[1]Link Out Forecast'!$C$6:$C$250,0),1),"")</f>
        <v/>
      </c>
      <c r="Z71" s="10"/>
      <c r="AA71" s="10"/>
    </row>
    <row r="72" spans="8:27">
      <c r="H72" s="2" t="str">
        <f>IFERROR(INDEX('[1]Link Out Forecast'!$A$6:$A$250,MATCH($J72,'[1]Link Out Forecast'!$C$6:$C$250,0),1),"")</f>
        <v/>
      </c>
      <c r="I72" s="2" t="str">
        <f>IFERROR(INDEX('[1]Link Out Forecast'!$B$6:$B$250,MATCH($J72,'[1]Link Out Forecast'!$C$6:$C$250,0),1),"")</f>
        <v/>
      </c>
      <c r="J72" s="59">
        <v>52550014</v>
      </c>
      <c r="K72" s="2" t="str">
        <f>IFERROR(INDEX('[1]Link Out Forecast'!$D$6:$D$250,MATCH($J72,'[1]Link Out Forecast'!$C$6:$C$250,0),1),"")</f>
        <v/>
      </c>
      <c r="L72" s="2" t="str">
        <f>IFERROR(INDEX('[1]Link Out Forecast'!$E$6:$E$250,MATCH($J72,'[1]Link Out Forecast'!$C$6:$C$250,0),1),"")</f>
        <v/>
      </c>
      <c r="M72" s="31" t="str">
        <f>IFERROR(INDEX('[1]Link Out Forecast'!$F$6:$F$250,MATCH($J72,'[1]Link Out Forecast'!$C$6:$C$250,0),1),"")</f>
        <v/>
      </c>
      <c r="N72" s="31" t="str">
        <f>IFERROR(INDEX('[1]Link Out Forecast'!$G$6:$G$250,MATCH($J72,'[1]Link Out Forecast'!$C$6:$C$250,0),1),"")</f>
        <v/>
      </c>
      <c r="O72" s="31" t="str">
        <f>IFERROR(INDEX('[1]Link Out Forecast'!$H$6:$H$250,MATCH($J72,'[1]Link Out Forecast'!$C$6:$C$250,0),1),"")</f>
        <v/>
      </c>
      <c r="P72" s="31" t="str">
        <f>IFERROR(INDEX('[1]Link Out Forecast'!$I$6:$I$250,MATCH($J72,'[1]Link Out Forecast'!$C$6:$C$250,0),1),"")</f>
        <v/>
      </c>
      <c r="Q72" s="31" t="str">
        <f>IFERROR(INDEX('[1]Link Out Forecast'!$J$6:$J$250,MATCH($J72,'[1]Link Out Forecast'!$C$6:$C$250,0),1),"")</f>
        <v/>
      </c>
      <c r="R72" s="31" t="str">
        <f>IFERROR(INDEX('[1]Link Out Forecast'!$K$6:$K$250,MATCH($J72,'[1]Link Out Forecast'!$C$6:$C$250,0),1),"")</f>
        <v/>
      </c>
      <c r="S72" s="31" t="str">
        <f>IFERROR(INDEX('[1]Link Out Forecast'!$L$6:$L$250,MATCH($J72,'[1]Link Out Forecast'!$C$6:$C$250,0),1),"")</f>
        <v/>
      </c>
      <c r="T72" s="31" t="str">
        <f>IFERROR(INDEX('[1]Link Out Forecast'!$M$6:$M$250,MATCH($J72,'[1]Link Out Forecast'!$C$6:$C$250,0),1),"")</f>
        <v/>
      </c>
      <c r="U72" s="31" t="str">
        <f>IFERROR(INDEX('[1]Link Out Forecast'!$N$6:$N$250,MATCH($J72,'[1]Link Out Forecast'!$C$6:$C$250,0),1),"")</f>
        <v/>
      </c>
      <c r="V72" s="31" t="str">
        <f>IFERROR(INDEX('[1]Link Out Forecast'!$O$6:$O$250,MATCH($J72,'[1]Link Out Forecast'!$C$6:$C$250,0),1),"")</f>
        <v/>
      </c>
      <c r="W72" s="31" t="str">
        <f>IFERROR(INDEX('[1]Link Out Forecast'!$P$6:$P$250,MATCH($J72,'[1]Link Out Forecast'!$C$6:$C$250,0),1),"")</f>
        <v/>
      </c>
      <c r="X72" s="31" t="str">
        <f>IFERROR(INDEX('[1]Link Out Forecast'!$Q$6:$Q$250,MATCH($J72,'[1]Link Out Forecast'!$C$6:$C$250,0),1),"")</f>
        <v/>
      </c>
      <c r="Y72" s="31" t="str">
        <f>IFERROR(INDEX('[1]Link Out Forecast'!$R$6:$R$250,MATCH($J72,'[1]Link Out Forecast'!$C$6:$C$250,0),1),"")</f>
        <v/>
      </c>
      <c r="Z72" s="10"/>
      <c r="AA72" s="10"/>
    </row>
    <row r="73" spans="8:27">
      <c r="H73" s="2" t="str">
        <f>IFERROR(INDEX('[1]Link Out Forecast'!$A$6:$A$250,MATCH($J73,'[1]Link Out Forecast'!$C$6:$C$250,0),1),"")</f>
        <v/>
      </c>
      <c r="I73" s="2" t="str">
        <f>IFERROR(INDEX('[1]Link Out Forecast'!$B$6:$B$250,MATCH($J73,'[1]Link Out Forecast'!$C$6:$C$250,0),1),"")</f>
        <v/>
      </c>
      <c r="J73" s="59">
        <v>52550016</v>
      </c>
      <c r="K73" s="2" t="str">
        <f>IFERROR(INDEX('[1]Link Out Forecast'!$D$6:$D$250,MATCH($J73,'[1]Link Out Forecast'!$C$6:$C$250,0),1),"")</f>
        <v/>
      </c>
      <c r="L73" s="2" t="str">
        <f>IFERROR(INDEX('[1]Link Out Forecast'!$E$6:$E$250,MATCH($J73,'[1]Link Out Forecast'!$C$6:$C$250,0),1),"")</f>
        <v/>
      </c>
      <c r="M73" s="31" t="str">
        <f>IFERROR(INDEX('[1]Link Out Forecast'!$F$6:$F$250,MATCH($J73,'[1]Link Out Forecast'!$C$6:$C$250,0),1),"")</f>
        <v/>
      </c>
      <c r="N73" s="31" t="str">
        <f>IFERROR(INDEX('[1]Link Out Forecast'!$G$6:$G$250,MATCH($J73,'[1]Link Out Forecast'!$C$6:$C$250,0),1),"")</f>
        <v/>
      </c>
      <c r="O73" s="31" t="str">
        <f>IFERROR(INDEX('[1]Link Out Forecast'!$H$6:$H$250,MATCH($J73,'[1]Link Out Forecast'!$C$6:$C$250,0),1),"")</f>
        <v/>
      </c>
      <c r="P73" s="31" t="str">
        <f>IFERROR(INDEX('[1]Link Out Forecast'!$I$6:$I$250,MATCH($J73,'[1]Link Out Forecast'!$C$6:$C$250,0),1),"")</f>
        <v/>
      </c>
      <c r="Q73" s="31" t="str">
        <f>IFERROR(INDEX('[1]Link Out Forecast'!$J$6:$J$250,MATCH($J73,'[1]Link Out Forecast'!$C$6:$C$250,0),1),"")</f>
        <v/>
      </c>
      <c r="R73" s="31" t="str">
        <f>IFERROR(INDEX('[1]Link Out Forecast'!$K$6:$K$250,MATCH($J73,'[1]Link Out Forecast'!$C$6:$C$250,0),1),"")</f>
        <v/>
      </c>
      <c r="S73" s="31" t="str">
        <f>IFERROR(INDEX('[1]Link Out Forecast'!$L$6:$L$250,MATCH($J73,'[1]Link Out Forecast'!$C$6:$C$250,0),1),"")</f>
        <v/>
      </c>
      <c r="T73" s="31" t="str">
        <f>IFERROR(INDEX('[1]Link Out Forecast'!$M$6:$M$250,MATCH($J73,'[1]Link Out Forecast'!$C$6:$C$250,0),1),"")</f>
        <v/>
      </c>
      <c r="U73" s="31" t="str">
        <f>IFERROR(INDEX('[1]Link Out Forecast'!$N$6:$N$250,MATCH($J73,'[1]Link Out Forecast'!$C$6:$C$250,0),1),"")</f>
        <v/>
      </c>
      <c r="V73" s="31" t="str">
        <f>IFERROR(INDEX('[1]Link Out Forecast'!$O$6:$O$250,MATCH($J73,'[1]Link Out Forecast'!$C$6:$C$250,0),1),"")</f>
        <v/>
      </c>
      <c r="W73" s="31" t="str">
        <f>IFERROR(INDEX('[1]Link Out Forecast'!$P$6:$P$250,MATCH($J73,'[1]Link Out Forecast'!$C$6:$C$250,0),1),"")</f>
        <v/>
      </c>
      <c r="X73" s="31" t="str">
        <f>IFERROR(INDEX('[1]Link Out Forecast'!$Q$6:$Q$250,MATCH($J73,'[1]Link Out Forecast'!$C$6:$C$250,0),1),"")</f>
        <v/>
      </c>
      <c r="Y73" s="31" t="str">
        <f>IFERROR(INDEX('[1]Link Out Forecast'!$R$6:$R$250,MATCH($J73,'[1]Link Out Forecast'!$C$6:$C$250,0),1),"")</f>
        <v/>
      </c>
      <c r="Z73" s="10"/>
      <c r="AA73" s="10"/>
    </row>
    <row r="74" spans="8:27">
      <c r="H74" s="2" t="str">
        <f>IFERROR(INDEX('[1]Link Out Forecast'!$A$6:$A$250,MATCH($J74,'[1]Link Out Forecast'!$C$6:$C$250,0),1),"")</f>
        <v>P24</v>
      </c>
      <c r="I74" s="2" t="str">
        <f>IFERROR(INDEX('[1]Link Out Forecast'!$B$6:$B$250,MATCH($J74,'[1]Link Out Forecast'!$C$6:$C$250,0),1),"")</f>
        <v>Building Maintenance and Services</v>
      </c>
      <c r="J74" s="59">
        <v>52571000</v>
      </c>
      <c r="K74" s="2" t="str">
        <f>IFERROR(INDEX('[1]Link Out Forecast'!$D$6:$D$250,MATCH($J74,'[1]Link Out Forecast'!$C$6:$C$250,0),1),"")</f>
        <v>Security Svc</v>
      </c>
      <c r="L74" s="2" t="str">
        <f>IFERROR(INDEX('[1]Link Out Forecast'!$E$6:$E$250,MATCH($J74,'[1]Link Out Forecast'!$C$6:$C$250,0),1),"")</f>
        <v>675.8</v>
      </c>
      <c r="M74" s="31">
        <f>IFERROR(INDEX('[1]Link Out Forecast'!$F$6:$F$250,MATCH($J74,'[1]Link Out Forecast'!$C$6:$C$250,0),1),"")</f>
        <v>2968</v>
      </c>
      <c r="N74" s="31">
        <f>IFERROR(INDEX('[1]Link Out Forecast'!$G$6:$G$250,MATCH($J74,'[1]Link Out Forecast'!$C$6:$C$250,0),1),"")</f>
        <v>2968</v>
      </c>
      <c r="O74" s="31">
        <f>IFERROR(INDEX('[1]Link Out Forecast'!$H$6:$H$250,MATCH($J74,'[1]Link Out Forecast'!$C$6:$C$250,0),1),"")</f>
        <v>4435</v>
      </c>
      <c r="P74" s="31">
        <f>IFERROR(INDEX('[1]Link Out Forecast'!$I$6:$I$250,MATCH($J74,'[1]Link Out Forecast'!$C$6:$C$250,0),1),"")</f>
        <v>2968</v>
      </c>
      <c r="Q74" s="31">
        <f>IFERROR(INDEX('[1]Link Out Forecast'!$J$6:$J$250,MATCH($J74,'[1]Link Out Forecast'!$C$6:$C$250,0),1),"")</f>
        <v>2968</v>
      </c>
      <c r="R74" s="31">
        <f>IFERROR(INDEX('[1]Link Out Forecast'!$K$6:$K$250,MATCH($J74,'[1]Link Out Forecast'!$C$6:$C$250,0),1),"")</f>
        <v>2968</v>
      </c>
      <c r="S74" s="31">
        <f>IFERROR(INDEX('[1]Link Out Forecast'!$L$6:$L$250,MATCH($J74,'[1]Link Out Forecast'!$C$6:$C$250,0),1),"")</f>
        <v>0</v>
      </c>
      <c r="T74" s="31">
        <f>IFERROR(INDEX('[1]Link Out Forecast'!$M$6:$M$250,MATCH($J74,'[1]Link Out Forecast'!$C$6:$C$250,0),1),"")</f>
        <v>0</v>
      </c>
      <c r="U74" s="31">
        <f>IFERROR(INDEX('[1]Link Out Forecast'!$N$6:$N$250,MATCH($J74,'[1]Link Out Forecast'!$C$6:$C$250,0),1),"")</f>
        <v>0</v>
      </c>
      <c r="V74" s="31">
        <f>IFERROR(INDEX('[1]Link Out Forecast'!$O$6:$O$250,MATCH($J74,'[1]Link Out Forecast'!$C$6:$C$250,0),1),"")</f>
        <v>0</v>
      </c>
      <c r="W74" s="31">
        <f>IFERROR(INDEX('[1]Link Out Forecast'!$P$6:$P$250,MATCH($J74,'[1]Link Out Forecast'!$C$6:$C$250,0),1),"")</f>
        <v>0</v>
      </c>
      <c r="X74" s="31">
        <f>IFERROR(INDEX('[1]Link Out Forecast'!$Q$6:$Q$250,MATCH($J74,'[1]Link Out Forecast'!$C$6:$C$250,0),1),"")</f>
        <v>0</v>
      </c>
      <c r="Y74" s="31">
        <f>IFERROR(INDEX('[1]Link Out Forecast'!$R$6:$R$250,MATCH($J74,'[1]Link Out Forecast'!$C$6:$C$250,0),1),"")</f>
        <v>19275</v>
      </c>
      <c r="Z74" s="70"/>
      <c r="AA74" s="10"/>
    </row>
    <row r="75" spans="8:27">
      <c r="H75" s="2" t="str">
        <f>IFERROR(INDEX('[1]Link Out Forecast'!$A$6:$A$250,MATCH($J75,'[1]Link Out Forecast'!$C$6:$C$250,0),1),"")</f>
        <v/>
      </c>
      <c r="I75" s="2" t="str">
        <f>IFERROR(INDEX('[1]Link Out Forecast'!$B$6:$B$250,MATCH($J75,'[1]Link Out Forecast'!$C$6:$C$250,0),1),"")</f>
        <v/>
      </c>
      <c r="J75" s="59">
        <v>52571011</v>
      </c>
      <c r="K75" s="2" t="str">
        <f>IFERROR(INDEX('[1]Link Out Forecast'!$D$6:$D$250,MATCH($J75,'[1]Link Out Forecast'!$C$6:$C$250,0),1),"")</f>
        <v/>
      </c>
      <c r="L75" s="2" t="str">
        <f>IFERROR(INDEX('[1]Link Out Forecast'!$E$6:$E$250,MATCH($J75,'[1]Link Out Forecast'!$C$6:$C$250,0),1),"")</f>
        <v/>
      </c>
      <c r="M75" s="31" t="str">
        <f>IFERROR(INDEX('[1]Link Out Forecast'!$F$6:$F$250,MATCH($J75,'[1]Link Out Forecast'!$C$6:$C$250,0),1),"")</f>
        <v/>
      </c>
      <c r="N75" s="31" t="str">
        <f>IFERROR(INDEX('[1]Link Out Forecast'!$G$6:$G$250,MATCH($J75,'[1]Link Out Forecast'!$C$6:$C$250,0),1),"")</f>
        <v/>
      </c>
      <c r="O75" s="31" t="str">
        <f>IFERROR(INDEX('[1]Link Out Forecast'!$H$6:$H$250,MATCH($J75,'[1]Link Out Forecast'!$C$6:$C$250,0),1),"")</f>
        <v/>
      </c>
      <c r="P75" s="31" t="str">
        <f>IFERROR(INDEX('[1]Link Out Forecast'!$I$6:$I$250,MATCH($J75,'[1]Link Out Forecast'!$C$6:$C$250,0),1),"")</f>
        <v/>
      </c>
      <c r="Q75" s="31" t="str">
        <f>IFERROR(INDEX('[1]Link Out Forecast'!$J$6:$J$250,MATCH($J75,'[1]Link Out Forecast'!$C$6:$C$250,0),1),"")</f>
        <v/>
      </c>
      <c r="R75" s="31" t="str">
        <f>IFERROR(INDEX('[1]Link Out Forecast'!$K$6:$K$250,MATCH($J75,'[1]Link Out Forecast'!$C$6:$C$250,0),1),"")</f>
        <v/>
      </c>
      <c r="S75" s="31" t="str">
        <f>IFERROR(INDEX('[1]Link Out Forecast'!$L$6:$L$250,MATCH($J75,'[1]Link Out Forecast'!$C$6:$C$250,0),1),"")</f>
        <v/>
      </c>
      <c r="T75" s="31" t="str">
        <f>IFERROR(INDEX('[1]Link Out Forecast'!$M$6:$M$250,MATCH($J75,'[1]Link Out Forecast'!$C$6:$C$250,0),1),"")</f>
        <v/>
      </c>
      <c r="U75" s="31" t="str">
        <f>IFERROR(INDEX('[1]Link Out Forecast'!$N$6:$N$250,MATCH($J75,'[1]Link Out Forecast'!$C$6:$C$250,0),1),"")</f>
        <v/>
      </c>
      <c r="V75" s="31" t="str">
        <f>IFERROR(INDEX('[1]Link Out Forecast'!$O$6:$O$250,MATCH($J75,'[1]Link Out Forecast'!$C$6:$C$250,0),1),"")</f>
        <v/>
      </c>
      <c r="W75" s="31" t="str">
        <f>IFERROR(INDEX('[1]Link Out Forecast'!$P$6:$P$250,MATCH($J75,'[1]Link Out Forecast'!$C$6:$C$250,0),1),"")</f>
        <v/>
      </c>
      <c r="X75" s="31" t="str">
        <f>IFERROR(INDEX('[1]Link Out Forecast'!$Q$6:$Q$250,MATCH($J75,'[1]Link Out Forecast'!$C$6:$C$250,0),1),"")</f>
        <v/>
      </c>
      <c r="Y75" s="31" t="str">
        <f>IFERROR(INDEX('[1]Link Out Forecast'!$R$6:$R$250,MATCH($J75,'[1]Link Out Forecast'!$C$6:$C$250,0),1),"")</f>
        <v/>
      </c>
      <c r="Z75" s="10"/>
      <c r="AA75" s="10"/>
    </row>
    <row r="76" spans="8:27">
      <c r="H76" s="2" t="str">
        <f>IFERROR(INDEX('[1]Link Out Forecast'!$A$6:$A$250,MATCH($J76,'[1]Link Out Forecast'!$C$6:$C$250,0),1),"")</f>
        <v/>
      </c>
      <c r="I76" s="2" t="str">
        <f>IFERROR(INDEX('[1]Link Out Forecast'!$B$6:$B$250,MATCH($J76,'[1]Link Out Forecast'!$C$6:$C$250,0),1),"")</f>
        <v/>
      </c>
      <c r="J76" s="59">
        <v>52571014</v>
      </c>
      <c r="K76" s="2" t="str">
        <f>IFERROR(INDEX('[1]Link Out Forecast'!$D$6:$D$250,MATCH($J76,'[1]Link Out Forecast'!$C$6:$C$250,0),1),"")</f>
        <v/>
      </c>
      <c r="L76" s="2" t="str">
        <f>IFERROR(INDEX('[1]Link Out Forecast'!$E$6:$E$250,MATCH($J76,'[1]Link Out Forecast'!$C$6:$C$250,0),1),"")</f>
        <v/>
      </c>
      <c r="M76" s="31" t="str">
        <f>IFERROR(INDEX('[1]Link Out Forecast'!$F$6:$F$250,MATCH($J76,'[1]Link Out Forecast'!$C$6:$C$250,0),1),"")</f>
        <v/>
      </c>
      <c r="N76" s="31" t="str">
        <f>IFERROR(INDEX('[1]Link Out Forecast'!$G$6:$G$250,MATCH($J76,'[1]Link Out Forecast'!$C$6:$C$250,0),1),"")</f>
        <v/>
      </c>
      <c r="O76" s="31" t="str">
        <f>IFERROR(INDEX('[1]Link Out Forecast'!$H$6:$H$250,MATCH($J76,'[1]Link Out Forecast'!$C$6:$C$250,0),1),"")</f>
        <v/>
      </c>
      <c r="P76" s="31" t="str">
        <f>IFERROR(INDEX('[1]Link Out Forecast'!$I$6:$I$250,MATCH($J76,'[1]Link Out Forecast'!$C$6:$C$250,0),1),"")</f>
        <v/>
      </c>
      <c r="Q76" s="31" t="str">
        <f>IFERROR(INDEX('[1]Link Out Forecast'!$J$6:$J$250,MATCH($J76,'[1]Link Out Forecast'!$C$6:$C$250,0),1),"")</f>
        <v/>
      </c>
      <c r="R76" s="31" t="str">
        <f>IFERROR(INDEX('[1]Link Out Forecast'!$K$6:$K$250,MATCH($J76,'[1]Link Out Forecast'!$C$6:$C$250,0),1),"")</f>
        <v/>
      </c>
      <c r="S76" s="31" t="str">
        <f>IFERROR(INDEX('[1]Link Out Forecast'!$L$6:$L$250,MATCH($J76,'[1]Link Out Forecast'!$C$6:$C$250,0),1),"")</f>
        <v/>
      </c>
      <c r="T76" s="31" t="str">
        <f>IFERROR(INDEX('[1]Link Out Forecast'!$M$6:$M$250,MATCH($J76,'[1]Link Out Forecast'!$C$6:$C$250,0),1),"")</f>
        <v/>
      </c>
      <c r="U76" s="31" t="str">
        <f>IFERROR(INDEX('[1]Link Out Forecast'!$N$6:$N$250,MATCH($J76,'[1]Link Out Forecast'!$C$6:$C$250,0),1),"")</f>
        <v/>
      </c>
      <c r="V76" s="31" t="str">
        <f>IFERROR(INDEX('[1]Link Out Forecast'!$O$6:$O$250,MATCH($J76,'[1]Link Out Forecast'!$C$6:$C$250,0),1),"")</f>
        <v/>
      </c>
      <c r="W76" s="31" t="str">
        <f>IFERROR(INDEX('[1]Link Out Forecast'!$P$6:$P$250,MATCH($J76,'[1]Link Out Forecast'!$C$6:$C$250,0),1),"")</f>
        <v/>
      </c>
      <c r="X76" s="31" t="str">
        <f>IFERROR(INDEX('[1]Link Out Forecast'!$Q$6:$Q$250,MATCH($J76,'[1]Link Out Forecast'!$C$6:$C$250,0),1),"")</f>
        <v/>
      </c>
      <c r="Y76" s="31" t="str">
        <f>IFERROR(INDEX('[1]Link Out Forecast'!$R$6:$R$250,MATCH($J76,'[1]Link Out Forecast'!$C$6:$C$250,0),1),"")</f>
        <v/>
      </c>
      <c r="Z76" s="10"/>
      <c r="AA76" s="10"/>
    </row>
    <row r="77" spans="8:27">
      <c r="H77" s="2" t="str">
        <f>IFERROR(INDEX('[1]Link Out Forecast'!$A$6:$A$250,MATCH($J77,'[1]Link Out Forecast'!$C$6:$C$250,0),1),"")</f>
        <v/>
      </c>
      <c r="I77" s="2" t="str">
        <f>IFERROR(INDEX('[1]Link Out Forecast'!$B$6:$B$250,MATCH($J77,'[1]Link Out Forecast'!$C$6:$C$250,0),1),"")</f>
        <v/>
      </c>
      <c r="J77" s="59">
        <v>52571016</v>
      </c>
      <c r="K77" s="2" t="str">
        <f>IFERROR(INDEX('[1]Link Out Forecast'!$D$6:$D$250,MATCH($J77,'[1]Link Out Forecast'!$C$6:$C$250,0),1),"")</f>
        <v/>
      </c>
      <c r="L77" s="2" t="str">
        <f>IFERROR(INDEX('[1]Link Out Forecast'!$E$6:$E$250,MATCH($J77,'[1]Link Out Forecast'!$C$6:$C$250,0),1),"")</f>
        <v/>
      </c>
      <c r="M77" s="31" t="str">
        <f>IFERROR(INDEX('[1]Link Out Forecast'!$F$6:$F$250,MATCH($J77,'[1]Link Out Forecast'!$C$6:$C$250,0),1),"")</f>
        <v/>
      </c>
      <c r="N77" s="31" t="str">
        <f>IFERROR(INDEX('[1]Link Out Forecast'!$G$6:$G$250,MATCH($J77,'[1]Link Out Forecast'!$C$6:$C$250,0),1),"")</f>
        <v/>
      </c>
      <c r="O77" s="31" t="str">
        <f>IFERROR(INDEX('[1]Link Out Forecast'!$H$6:$H$250,MATCH($J77,'[1]Link Out Forecast'!$C$6:$C$250,0),1),"")</f>
        <v/>
      </c>
      <c r="P77" s="31" t="str">
        <f>IFERROR(INDEX('[1]Link Out Forecast'!$I$6:$I$250,MATCH($J77,'[1]Link Out Forecast'!$C$6:$C$250,0),1),"")</f>
        <v/>
      </c>
      <c r="Q77" s="31" t="str">
        <f>IFERROR(INDEX('[1]Link Out Forecast'!$J$6:$J$250,MATCH($J77,'[1]Link Out Forecast'!$C$6:$C$250,0),1),"")</f>
        <v/>
      </c>
      <c r="R77" s="31" t="str">
        <f>IFERROR(INDEX('[1]Link Out Forecast'!$K$6:$K$250,MATCH($J77,'[1]Link Out Forecast'!$C$6:$C$250,0),1),"")</f>
        <v/>
      </c>
      <c r="S77" s="31" t="str">
        <f>IFERROR(INDEX('[1]Link Out Forecast'!$L$6:$L$250,MATCH($J77,'[1]Link Out Forecast'!$C$6:$C$250,0),1),"")</f>
        <v/>
      </c>
      <c r="T77" s="31" t="str">
        <f>IFERROR(INDEX('[1]Link Out Forecast'!$M$6:$M$250,MATCH($J77,'[1]Link Out Forecast'!$C$6:$C$250,0),1),"")</f>
        <v/>
      </c>
      <c r="U77" s="31" t="str">
        <f>IFERROR(INDEX('[1]Link Out Forecast'!$N$6:$N$250,MATCH($J77,'[1]Link Out Forecast'!$C$6:$C$250,0),1),"")</f>
        <v/>
      </c>
      <c r="V77" s="31" t="str">
        <f>IFERROR(INDEX('[1]Link Out Forecast'!$O$6:$O$250,MATCH($J77,'[1]Link Out Forecast'!$C$6:$C$250,0),1),"")</f>
        <v/>
      </c>
      <c r="W77" s="31" t="str">
        <f>IFERROR(INDEX('[1]Link Out Forecast'!$P$6:$P$250,MATCH($J77,'[1]Link Out Forecast'!$C$6:$C$250,0),1),"")</f>
        <v/>
      </c>
      <c r="X77" s="31" t="str">
        <f>IFERROR(INDEX('[1]Link Out Forecast'!$Q$6:$Q$250,MATCH($J77,'[1]Link Out Forecast'!$C$6:$C$250,0),1),"")</f>
        <v/>
      </c>
      <c r="Y77" s="31" t="str">
        <f>IFERROR(INDEX('[1]Link Out Forecast'!$R$6:$R$250,MATCH($J77,'[1]Link Out Forecast'!$C$6:$C$250,0),1),"")</f>
        <v/>
      </c>
      <c r="Z77" s="10"/>
      <c r="AA77" s="10"/>
    </row>
    <row r="78" spans="8:27">
      <c r="H78" s="2" t="str">
        <f>IFERROR(INDEX('[1]Link Out Forecast'!$A$6:$A$250,MATCH($J78,'[1]Link Out Forecast'!$C$6:$C$250,0),1),"")</f>
        <v>P24</v>
      </c>
      <c r="I78" s="2" t="str">
        <f>IFERROR(INDEX('[1]Link Out Forecast'!$B$6:$B$250,MATCH($J78,'[1]Link Out Forecast'!$C$6:$C$250,0),1),"")</f>
        <v>Building Maintenance and Services</v>
      </c>
      <c r="J78" s="59">
        <v>52571100</v>
      </c>
      <c r="K78" s="2" t="str">
        <f>IFERROR(INDEX('[1]Link Out Forecast'!$D$6:$D$250,MATCH($J78,'[1]Link Out Forecast'!$C$6:$C$250,0),1),"")</f>
        <v>Additional Security Costs</v>
      </c>
      <c r="L78" s="2" t="str">
        <f>IFERROR(INDEX('[1]Link Out Forecast'!$E$6:$E$250,MATCH($J78,'[1]Link Out Forecast'!$C$6:$C$250,0),1),"")</f>
        <v>675.8</v>
      </c>
      <c r="M78" s="31">
        <f>IFERROR(INDEX('[1]Link Out Forecast'!$F$6:$F$250,MATCH($J78,'[1]Link Out Forecast'!$C$6:$C$250,0),1),"")</f>
        <v>5833</v>
      </c>
      <c r="N78" s="31">
        <f>IFERROR(INDEX('[1]Link Out Forecast'!$G$6:$G$250,MATCH($J78,'[1]Link Out Forecast'!$C$6:$C$250,0),1),"")</f>
        <v>5833</v>
      </c>
      <c r="O78" s="31">
        <f>IFERROR(INDEX('[1]Link Out Forecast'!$H$6:$H$250,MATCH($J78,'[1]Link Out Forecast'!$C$6:$C$250,0),1),"")</f>
        <v>5833</v>
      </c>
      <c r="P78" s="31">
        <f>IFERROR(INDEX('[1]Link Out Forecast'!$I$6:$I$250,MATCH($J78,'[1]Link Out Forecast'!$C$6:$C$250,0),1),"")</f>
        <v>5833</v>
      </c>
      <c r="Q78" s="31">
        <f>IFERROR(INDEX('[1]Link Out Forecast'!$J$6:$J$250,MATCH($J78,'[1]Link Out Forecast'!$C$6:$C$250,0),1),"")</f>
        <v>5833</v>
      </c>
      <c r="R78" s="31">
        <f>IFERROR(INDEX('[1]Link Out Forecast'!$K$6:$K$250,MATCH($J78,'[1]Link Out Forecast'!$C$6:$C$250,0),1),"")</f>
        <v>5833</v>
      </c>
      <c r="S78" s="31">
        <f>IFERROR(INDEX('[1]Link Out Forecast'!$L$6:$L$250,MATCH($J78,'[1]Link Out Forecast'!$C$6:$C$250,0),1),"")</f>
        <v>0</v>
      </c>
      <c r="T78" s="31">
        <f>IFERROR(INDEX('[1]Link Out Forecast'!$M$6:$M$250,MATCH($J78,'[1]Link Out Forecast'!$C$6:$C$250,0),1),"")</f>
        <v>0</v>
      </c>
      <c r="U78" s="31">
        <f>IFERROR(INDEX('[1]Link Out Forecast'!$N$6:$N$250,MATCH($J78,'[1]Link Out Forecast'!$C$6:$C$250,0),1),"")</f>
        <v>0</v>
      </c>
      <c r="V78" s="31">
        <f>IFERROR(INDEX('[1]Link Out Forecast'!$O$6:$O$250,MATCH($J78,'[1]Link Out Forecast'!$C$6:$C$250,0),1),"")</f>
        <v>0</v>
      </c>
      <c r="W78" s="31">
        <f>IFERROR(INDEX('[1]Link Out Forecast'!$P$6:$P$250,MATCH($J78,'[1]Link Out Forecast'!$C$6:$C$250,0),1),"")</f>
        <v>0</v>
      </c>
      <c r="X78" s="31">
        <f>IFERROR(INDEX('[1]Link Out Forecast'!$Q$6:$Q$250,MATCH($J78,'[1]Link Out Forecast'!$C$6:$C$250,0),1),"")</f>
        <v>0</v>
      </c>
      <c r="Y78" s="31">
        <f>IFERROR(INDEX('[1]Link Out Forecast'!$R$6:$R$250,MATCH($J78,'[1]Link Out Forecast'!$C$6:$C$250,0),1),"")</f>
        <v>34998</v>
      </c>
      <c r="Z78" s="10"/>
      <c r="AA78" s="10"/>
    </row>
    <row r="79" spans="8:27">
      <c r="H79" s="2" t="str">
        <f>IFERROR(INDEX('[1]Link Out Forecast'!$A$6:$A$250,MATCH($J79,'[1]Link Out Forecast'!$C$6:$C$250,0),1),"")</f>
        <v>P24</v>
      </c>
      <c r="I79" s="2" t="str">
        <f>IFERROR(INDEX('[1]Link Out Forecast'!$B$6:$B$250,MATCH($J79,'[1]Link Out Forecast'!$C$6:$C$250,0),1),"")</f>
        <v>Building Maintenance and Services</v>
      </c>
      <c r="J79" s="59">
        <v>52578000</v>
      </c>
      <c r="K79" s="2" t="str">
        <f>IFERROR(INDEX('[1]Link Out Forecast'!$D$6:$D$250,MATCH($J79,'[1]Link Out Forecast'!$C$6:$C$250,0),1),"")</f>
        <v>Trash Removal</v>
      </c>
      <c r="L79" s="2" t="str">
        <f>IFERROR(INDEX('[1]Link Out Forecast'!$E$6:$E$250,MATCH($J79,'[1]Link Out Forecast'!$C$6:$C$250,0),1),"")</f>
        <v>675.8</v>
      </c>
      <c r="M79" s="31">
        <f>IFERROR(INDEX('[1]Link Out Forecast'!$F$6:$F$250,MATCH($J79,'[1]Link Out Forecast'!$C$6:$C$250,0),1),"")</f>
        <v>1785</v>
      </c>
      <c r="N79" s="31">
        <f>IFERROR(INDEX('[1]Link Out Forecast'!$G$6:$G$250,MATCH($J79,'[1]Link Out Forecast'!$C$6:$C$250,0),1),"")</f>
        <v>2012</v>
      </c>
      <c r="O79" s="31">
        <f>IFERROR(INDEX('[1]Link Out Forecast'!$H$6:$H$250,MATCH($J79,'[1]Link Out Forecast'!$C$6:$C$250,0),1),"")</f>
        <v>1573</v>
      </c>
      <c r="P79" s="31">
        <f>IFERROR(INDEX('[1]Link Out Forecast'!$I$6:$I$250,MATCH($J79,'[1]Link Out Forecast'!$C$6:$C$250,0),1),"")</f>
        <v>1673</v>
      </c>
      <c r="Q79" s="31">
        <f>IFERROR(INDEX('[1]Link Out Forecast'!$J$6:$J$250,MATCH($J79,'[1]Link Out Forecast'!$C$6:$C$250,0),1),"")</f>
        <v>1649</v>
      </c>
      <c r="R79" s="31">
        <f>IFERROR(INDEX('[1]Link Out Forecast'!$K$6:$K$250,MATCH($J79,'[1]Link Out Forecast'!$C$6:$C$250,0),1),"")</f>
        <v>1868</v>
      </c>
      <c r="S79" s="31">
        <f>IFERROR(INDEX('[1]Link Out Forecast'!$L$6:$L$250,MATCH($J79,'[1]Link Out Forecast'!$C$6:$C$250,0),1),"")</f>
        <v>0</v>
      </c>
      <c r="T79" s="31">
        <f>IFERROR(INDEX('[1]Link Out Forecast'!$M$6:$M$250,MATCH($J79,'[1]Link Out Forecast'!$C$6:$C$250,0),1),"")</f>
        <v>0</v>
      </c>
      <c r="U79" s="31">
        <f>IFERROR(INDEX('[1]Link Out Forecast'!$N$6:$N$250,MATCH($J79,'[1]Link Out Forecast'!$C$6:$C$250,0),1),"")</f>
        <v>0</v>
      </c>
      <c r="V79" s="31">
        <f>IFERROR(INDEX('[1]Link Out Forecast'!$O$6:$O$250,MATCH($J79,'[1]Link Out Forecast'!$C$6:$C$250,0),1),"")</f>
        <v>0</v>
      </c>
      <c r="W79" s="31">
        <f>IFERROR(INDEX('[1]Link Out Forecast'!$P$6:$P$250,MATCH($J79,'[1]Link Out Forecast'!$C$6:$C$250,0),1),"")</f>
        <v>0</v>
      </c>
      <c r="X79" s="31">
        <f>IFERROR(INDEX('[1]Link Out Forecast'!$Q$6:$Q$250,MATCH($J79,'[1]Link Out Forecast'!$C$6:$C$250,0),1),"")</f>
        <v>0</v>
      </c>
      <c r="Y79" s="31">
        <f>IFERROR(INDEX('[1]Link Out Forecast'!$R$6:$R$250,MATCH($J79,'[1]Link Out Forecast'!$C$6:$C$250,0),1),"")</f>
        <v>10560</v>
      </c>
      <c r="Z79" s="70"/>
      <c r="AA79" s="10"/>
    </row>
    <row r="80" spans="8:27">
      <c r="H80" s="2" t="str">
        <f>IFERROR(INDEX('[1]Link Out Forecast'!$A$6:$A$250,MATCH($J80,'[1]Link Out Forecast'!$C$6:$C$250,0),1),"")</f>
        <v/>
      </c>
      <c r="I80" s="2" t="str">
        <f>IFERROR(INDEX('[1]Link Out Forecast'!$B$6:$B$250,MATCH($J80,'[1]Link Out Forecast'!$C$6:$C$250,0),1),"")</f>
        <v/>
      </c>
      <c r="J80" s="59">
        <v>52578013</v>
      </c>
      <c r="K80" s="2" t="str">
        <f>IFERROR(INDEX('[1]Link Out Forecast'!$D$6:$D$250,MATCH($J80,'[1]Link Out Forecast'!$C$6:$C$250,0),1),"")</f>
        <v/>
      </c>
      <c r="L80" s="2" t="str">
        <f>IFERROR(INDEX('[1]Link Out Forecast'!$E$6:$E$250,MATCH($J80,'[1]Link Out Forecast'!$C$6:$C$250,0),1),"")</f>
        <v/>
      </c>
      <c r="M80" s="31" t="str">
        <f>IFERROR(INDEX('[1]Link Out Forecast'!$F$6:$F$250,MATCH($J80,'[1]Link Out Forecast'!$C$6:$C$250,0),1),"")</f>
        <v/>
      </c>
      <c r="N80" s="31" t="str">
        <f>IFERROR(INDEX('[1]Link Out Forecast'!$G$6:$G$250,MATCH($J80,'[1]Link Out Forecast'!$C$6:$C$250,0),1),"")</f>
        <v/>
      </c>
      <c r="O80" s="31" t="str">
        <f>IFERROR(INDEX('[1]Link Out Forecast'!$H$6:$H$250,MATCH($J80,'[1]Link Out Forecast'!$C$6:$C$250,0),1),"")</f>
        <v/>
      </c>
      <c r="P80" s="31" t="str">
        <f>IFERROR(INDEX('[1]Link Out Forecast'!$I$6:$I$250,MATCH($J80,'[1]Link Out Forecast'!$C$6:$C$250,0),1),"")</f>
        <v/>
      </c>
      <c r="Q80" s="31" t="str">
        <f>IFERROR(INDEX('[1]Link Out Forecast'!$J$6:$J$250,MATCH($J80,'[1]Link Out Forecast'!$C$6:$C$250,0),1),"")</f>
        <v/>
      </c>
      <c r="R80" s="31" t="str">
        <f>IFERROR(INDEX('[1]Link Out Forecast'!$K$6:$K$250,MATCH($J80,'[1]Link Out Forecast'!$C$6:$C$250,0),1),"")</f>
        <v/>
      </c>
      <c r="S80" s="31" t="str">
        <f>IFERROR(INDEX('[1]Link Out Forecast'!$L$6:$L$250,MATCH($J80,'[1]Link Out Forecast'!$C$6:$C$250,0),1),"")</f>
        <v/>
      </c>
      <c r="T80" s="31" t="str">
        <f>IFERROR(INDEX('[1]Link Out Forecast'!$M$6:$M$250,MATCH($J80,'[1]Link Out Forecast'!$C$6:$C$250,0),1),"")</f>
        <v/>
      </c>
      <c r="U80" s="31" t="str">
        <f>IFERROR(INDEX('[1]Link Out Forecast'!$N$6:$N$250,MATCH($J80,'[1]Link Out Forecast'!$C$6:$C$250,0),1),"")</f>
        <v/>
      </c>
      <c r="V80" s="31" t="str">
        <f>IFERROR(INDEX('[1]Link Out Forecast'!$O$6:$O$250,MATCH($J80,'[1]Link Out Forecast'!$C$6:$C$250,0),1),"")</f>
        <v/>
      </c>
      <c r="W80" s="31" t="str">
        <f>IFERROR(INDEX('[1]Link Out Forecast'!$P$6:$P$250,MATCH($J80,'[1]Link Out Forecast'!$C$6:$C$250,0),1),"")</f>
        <v/>
      </c>
      <c r="X80" s="31" t="str">
        <f>IFERROR(INDEX('[1]Link Out Forecast'!$Q$6:$Q$250,MATCH($J80,'[1]Link Out Forecast'!$C$6:$C$250,0),1),"")</f>
        <v/>
      </c>
      <c r="Y80" s="31" t="str">
        <f>IFERROR(INDEX('[1]Link Out Forecast'!$R$6:$R$250,MATCH($J80,'[1]Link Out Forecast'!$C$6:$C$250,0),1),"")</f>
        <v/>
      </c>
      <c r="Z80" s="10"/>
      <c r="AA80" s="10"/>
    </row>
    <row r="81" spans="1:27">
      <c r="H81" s="2" t="str">
        <f>IFERROR(INDEX('[1]Link Out Forecast'!$A$6:$A$250,MATCH($J81,'[1]Link Out Forecast'!$C$6:$C$250,0),1),"")</f>
        <v/>
      </c>
      <c r="I81" s="2" t="str">
        <f>IFERROR(INDEX('[1]Link Out Forecast'!$B$6:$B$250,MATCH($J81,'[1]Link Out Forecast'!$C$6:$C$250,0),1),"")</f>
        <v/>
      </c>
      <c r="J81" s="59">
        <v>52578014</v>
      </c>
      <c r="K81" s="2" t="str">
        <f>IFERROR(INDEX('[1]Link Out Forecast'!$D$6:$D$250,MATCH($J81,'[1]Link Out Forecast'!$C$6:$C$250,0),1),"")</f>
        <v/>
      </c>
      <c r="L81" s="2" t="str">
        <f>IFERROR(INDEX('[1]Link Out Forecast'!$E$6:$E$250,MATCH($J81,'[1]Link Out Forecast'!$C$6:$C$250,0),1),"")</f>
        <v/>
      </c>
      <c r="M81" s="31" t="str">
        <f>IFERROR(INDEX('[1]Link Out Forecast'!$F$6:$F$250,MATCH($J81,'[1]Link Out Forecast'!$C$6:$C$250,0),1),"")</f>
        <v/>
      </c>
      <c r="N81" s="31" t="str">
        <f>IFERROR(INDEX('[1]Link Out Forecast'!$G$6:$G$250,MATCH($J81,'[1]Link Out Forecast'!$C$6:$C$250,0),1),"")</f>
        <v/>
      </c>
      <c r="O81" s="31" t="str">
        <f>IFERROR(INDEX('[1]Link Out Forecast'!$H$6:$H$250,MATCH($J81,'[1]Link Out Forecast'!$C$6:$C$250,0),1),"")</f>
        <v/>
      </c>
      <c r="P81" s="31" t="str">
        <f>IFERROR(INDEX('[1]Link Out Forecast'!$I$6:$I$250,MATCH($J81,'[1]Link Out Forecast'!$C$6:$C$250,0),1),"")</f>
        <v/>
      </c>
      <c r="Q81" s="31" t="str">
        <f>IFERROR(INDEX('[1]Link Out Forecast'!$J$6:$J$250,MATCH($J81,'[1]Link Out Forecast'!$C$6:$C$250,0),1),"")</f>
        <v/>
      </c>
      <c r="R81" s="31" t="str">
        <f>IFERROR(INDEX('[1]Link Out Forecast'!$K$6:$K$250,MATCH($J81,'[1]Link Out Forecast'!$C$6:$C$250,0),1),"")</f>
        <v/>
      </c>
      <c r="S81" s="31" t="str">
        <f>IFERROR(INDEX('[1]Link Out Forecast'!$L$6:$L$250,MATCH($J81,'[1]Link Out Forecast'!$C$6:$C$250,0),1),"")</f>
        <v/>
      </c>
      <c r="T81" s="31" t="str">
        <f>IFERROR(INDEX('[1]Link Out Forecast'!$M$6:$M$250,MATCH($J81,'[1]Link Out Forecast'!$C$6:$C$250,0),1),"")</f>
        <v/>
      </c>
      <c r="U81" s="31" t="str">
        <f>IFERROR(INDEX('[1]Link Out Forecast'!$N$6:$N$250,MATCH($J81,'[1]Link Out Forecast'!$C$6:$C$250,0),1),"")</f>
        <v/>
      </c>
      <c r="V81" s="31" t="str">
        <f>IFERROR(INDEX('[1]Link Out Forecast'!$O$6:$O$250,MATCH($J81,'[1]Link Out Forecast'!$C$6:$C$250,0),1),"")</f>
        <v/>
      </c>
      <c r="W81" s="31" t="str">
        <f>IFERROR(INDEX('[1]Link Out Forecast'!$P$6:$P$250,MATCH($J81,'[1]Link Out Forecast'!$C$6:$C$250,0),1),"")</f>
        <v/>
      </c>
      <c r="X81" s="31" t="str">
        <f>IFERROR(INDEX('[1]Link Out Forecast'!$Q$6:$Q$250,MATCH($J81,'[1]Link Out Forecast'!$C$6:$C$250,0),1),"")</f>
        <v/>
      </c>
      <c r="Y81" s="31" t="str">
        <f>IFERROR(INDEX('[1]Link Out Forecast'!$R$6:$R$250,MATCH($J81,'[1]Link Out Forecast'!$C$6:$C$250,0),1),"")</f>
        <v/>
      </c>
      <c r="Z81" s="10"/>
      <c r="AA81" s="10"/>
    </row>
    <row r="82" spans="1:27">
      <c r="H82" s="2" t="str">
        <f>IFERROR(INDEX('[1]Link Out Forecast'!$A$6:$A$250,MATCH($J82,'[1]Link Out Forecast'!$C$6:$C$250,0),1),"")</f>
        <v/>
      </c>
      <c r="I82" s="2" t="str">
        <f>IFERROR(INDEX('[1]Link Out Forecast'!$B$6:$B$250,MATCH($J82,'[1]Link Out Forecast'!$C$6:$C$250,0),1),"")</f>
        <v/>
      </c>
      <c r="J82" s="59">
        <v>52578016</v>
      </c>
      <c r="K82" s="2" t="str">
        <f>IFERROR(INDEX('[1]Link Out Forecast'!$D$6:$D$250,MATCH($J82,'[1]Link Out Forecast'!$C$6:$C$250,0),1),"")</f>
        <v/>
      </c>
      <c r="L82" s="2" t="str">
        <f>IFERROR(INDEX('[1]Link Out Forecast'!$E$6:$E$250,MATCH($J82,'[1]Link Out Forecast'!$C$6:$C$250,0),1),"")</f>
        <v/>
      </c>
      <c r="M82" s="31" t="str">
        <f>IFERROR(INDEX('[1]Link Out Forecast'!$F$6:$F$250,MATCH($J82,'[1]Link Out Forecast'!$C$6:$C$250,0),1),"")</f>
        <v/>
      </c>
      <c r="N82" s="31" t="str">
        <f>IFERROR(INDEX('[1]Link Out Forecast'!$G$6:$G$250,MATCH($J82,'[1]Link Out Forecast'!$C$6:$C$250,0),1),"")</f>
        <v/>
      </c>
      <c r="O82" s="31" t="str">
        <f>IFERROR(INDEX('[1]Link Out Forecast'!$H$6:$H$250,MATCH($J82,'[1]Link Out Forecast'!$C$6:$C$250,0),1),"")</f>
        <v/>
      </c>
      <c r="P82" s="31" t="str">
        <f>IFERROR(INDEX('[1]Link Out Forecast'!$I$6:$I$250,MATCH($J82,'[1]Link Out Forecast'!$C$6:$C$250,0),1),"")</f>
        <v/>
      </c>
      <c r="Q82" s="31" t="str">
        <f>IFERROR(INDEX('[1]Link Out Forecast'!$J$6:$J$250,MATCH($J82,'[1]Link Out Forecast'!$C$6:$C$250,0),1),"")</f>
        <v/>
      </c>
      <c r="R82" s="31" t="str">
        <f>IFERROR(INDEX('[1]Link Out Forecast'!$K$6:$K$250,MATCH($J82,'[1]Link Out Forecast'!$C$6:$C$250,0),1),"")</f>
        <v/>
      </c>
      <c r="S82" s="31" t="str">
        <f>IFERROR(INDEX('[1]Link Out Forecast'!$L$6:$L$250,MATCH($J82,'[1]Link Out Forecast'!$C$6:$C$250,0),1),"")</f>
        <v/>
      </c>
      <c r="T82" s="31" t="str">
        <f>IFERROR(INDEX('[1]Link Out Forecast'!$M$6:$M$250,MATCH($J82,'[1]Link Out Forecast'!$C$6:$C$250,0),1),"")</f>
        <v/>
      </c>
      <c r="U82" s="31" t="str">
        <f>IFERROR(INDEX('[1]Link Out Forecast'!$N$6:$N$250,MATCH($J82,'[1]Link Out Forecast'!$C$6:$C$250,0),1),"")</f>
        <v/>
      </c>
      <c r="V82" s="31" t="str">
        <f>IFERROR(INDEX('[1]Link Out Forecast'!$O$6:$O$250,MATCH($J82,'[1]Link Out Forecast'!$C$6:$C$250,0),1),"")</f>
        <v/>
      </c>
      <c r="W82" s="31" t="str">
        <f>IFERROR(INDEX('[1]Link Out Forecast'!$P$6:$P$250,MATCH($J82,'[1]Link Out Forecast'!$C$6:$C$250,0),1),"")</f>
        <v/>
      </c>
      <c r="X82" s="31" t="str">
        <f>IFERROR(INDEX('[1]Link Out Forecast'!$Q$6:$Q$250,MATCH($J82,'[1]Link Out Forecast'!$C$6:$C$250,0),1),"")</f>
        <v/>
      </c>
      <c r="Y82" s="31" t="str">
        <f>IFERROR(INDEX('[1]Link Out Forecast'!$R$6:$R$250,MATCH($J82,'[1]Link Out Forecast'!$C$6:$C$250,0),1),"")</f>
        <v/>
      </c>
      <c r="Z82" s="10"/>
      <c r="AA82" s="10"/>
    </row>
    <row r="83" spans="1:27">
      <c r="H83" s="2" t="str">
        <f>IFERROR(INDEX('[1]Link Out Forecast'!$A$6:$A$250,MATCH($J83,'[1]Link Out Forecast'!$C$6:$C$250,0),1),"")</f>
        <v>P24</v>
      </c>
      <c r="I83" s="2" t="str">
        <f>IFERROR(INDEX('[1]Link Out Forecast'!$B$6:$B$250,MATCH($J83,'[1]Link Out Forecast'!$C$6:$C$250,0),1),"")</f>
        <v>Building Maintenance and Services</v>
      </c>
      <c r="J83" s="59">
        <v>52583000</v>
      </c>
      <c r="K83" s="2" t="str">
        <f>IFERROR(INDEX('[1]Link Out Forecast'!$D$6:$D$250,MATCH($J83,'[1]Link Out Forecast'!$C$6:$C$250,0),1),"")</f>
        <v>Water &amp; WW</v>
      </c>
      <c r="L83" s="2" t="str">
        <f>IFERROR(INDEX('[1]Link Out Forecast'!$E$6:$E$250,MATCH($J83,'[1]Link Out Forecast'!$C$6:$C$250,0),1),"")</f>
        <v>675.8</v>
      </c>
      <c r="M83" s="31">
        <f>IFERROR(INDEX('[1]Link Out Forecast'!$F$6:$F$250,MATCH($J83,'[1]Link Out Forecast'!$C$6:$C$250,0),1),"")</f>
        <v>7194</v>
      </c>
      <c r="N83" s="31">
        <f>IFERROR(INDEX('[1]Link Out Forecast'!$G$6:$G$250,MATCH($J83,'[1]Link Out Forecast'!$C$6:$C$250,0),1),"")</f>
        <v>6961</v>
      </c>
      <c r="O83" s="31">
        <f>IFERROR(INDEX('[1]Link Out Forecast'!$H$6:$H$250,MATCH($J83,'[1]Link Out Forecast'!$C$6:$C$250,0),1),"")</f>
        <v>15395</v>
      </c>
      <c r="P83" s="31">
        <f>IFERROR(INDEX('[1]Link Out Forecast'!$I$6:$I$250,MATCH($J83,'[1]Link Out Forecast'!$C$6:$C$250,0),1),"")</f>
        <v>6603</v>
      </c>
      <c r="Q83" s="31">
        <f>IFERROR(INDEX('[1]Link Out Forecast'!$J$6:$J$250,MATCH($J83,'[1]Link Out Forecast'!$C$6:$C$250,0),1),"")</f>
        <v>6669</v>
      </c>
      <c r="R83" s="31">
        <f>IFERROR(INDEX('[1]Link Out Forecast'!$K$6:$K$250,MATCH($J83,'[1]Link Out Forecast'!$C$6:$C$250,0),1),"")</f>
        <v>4929</v>
      </c>
      <c r="S83" s="31">
        <f>IFERROR(INDEX('[1]Link Out Forecast'!$L$6:$L$250,MATCH($J83,'[1]Link Out Forecast'!$C$6:$C$250,0),1),"")</f>
        <v>0</v>
      </c>
      <c r="T83" s="31">
        <f>IFERROR(INDEX('[1]Link Out Forecast'!$M$6:$M$250,MATCH($J83,'[1]Link Out Forecast'!$C$6:$C$250,0),1),"")</f>
        <v>0</v>
      </c>
      <c r="U83" s="31">
        <f>IFERROR(INDEX('[1]Link Out Forecast'!$N$6:$N$250,MATCH($J83,'[1]Link Out Forecast'!$C$6:$C$250,0),1),"")</f>
        <v>0</v>
      </c>
      <c r="V83" s="31">
        <f>IFERROR(INDEX('[1]Link Out Forecast'!$O$6:$O$250,MATCH($J83,'[1]Link Out Forecast'!$C$6:$C$250,0),1),"")</f>
        <v>0</v>
      </c>
      <c r="W83" s="31">
        <f>IFERROR(INDEX('[1]Link Out Forecast'!$P$6:$P$250,MATCH($J83,'[1]Link Out Forecast'!$C$6:$C$250,0),1),"")</f>
        <v>0</v>
      </c>
      <c r="X83" s="31">
        <f>IFERROR(INDEX('[1]Link Out Forecast'!$Q$6:$Q$250,MATCH($J83,'[1]Link Out Forecast'!$C$6:$C$250,0),1),"")</f>
        <v>0</v>
      </c>
      <c r="Y83" s="31">
        <f>IFERROR(INDEX('[1]Link Out Forecast'!$R$6:$R$250,MATCH($J83,'[1]Link Out Forecast'!$C$6:$C$250,0),1),"")</f>
        <v>47751</v>
      </c>
      <c r="Z83" s="70"/>
      <c r="AA83" s="10"/>
    </row>
    <row r="84" spans="1:27">
      <c r="H84" s="2" t="str">
        <f>IFERROR(INDEX('[1]Link Out Forecast'!$A$6:$A$250,MATCH($J84,'[1]Link Out Forecast'!$C$6:$C$250,0),1),"")</f>
        <v/>
      </c>
      <c r="I84" s="2" t="str">
        <f>IFERROR(INDEX('[1]Link Out Forecast'!$B$6:$B$250,MATCH($J84,'[1]Link Out Forecast'!$C$6:$C$250,0),1),"")</f>
        <v/>
      </c>
      <c r="J84" s="59">
        <v>52583011</v>
      </c>
      <c r="K84" s="2" t="str">
        <f>IFERROR(INDEX('[1]Link Out Forecast'!$D$6:$D$250,MATCH($J84,'[1]Link Out Forecast'!$C$6:$C$250,0),1),"")</f>
        <v/>
      </c>
      <c r="L84" s="2" t="str">
        <f>IFERROR(INDEX('[1]Link Out Forecast'!$E$6:$E$250,MATCH($J84,'[1]Link Out Forecast'!$C$6:$C$250,0),1),"")</f>
        <v/>
      </c>
      <c r="M84" s="31" t="str">
        <f>IFERROR(INDEX('[1]Link Out Forecast'!$F$6:$F$250,MATCH($J84,'[1]Link Out Forecast'!$C$6:$C$250,0),1),"")</f>
        <v/>
      </c>
      <c r="N84" s="31" t="str">
        <f>IFERROR(INDEX('[1]Link Out Forecast'!$G$6:$G$250,MATCH($J84,'[1]Link Out Forecast'!$C$6:$C$250,0),1),"")</f>
        <v/>
      </c>
      <c r="O84" s="31" t="str">
        <f>IFERROR(INDEX('[1]Link Out Forecast'!$H$6:$H$250,MATCH($J84,'[1]Link Out Forecast'!$C$6:$C$250,0),1),"")</f>
        <v/>
      </c>
      <c r="P84" s="31" t="str">
        <f>IFERROR(INDEX('[1]Link Out Forecast'!$I$6:$I$250,MATCH($J84,'[1]Link Out Forecast'!$C$6:$C$250,0),1),"")</f>
        <v/>
      </c>
      <c r="Q84" s="31" t="str">
        <f>IFERROR(INDEX('[1]Link Out Forecast'!$J$6:$J$250,MATCH($J84,'[1]Link Out Forecast'!$C$6:$C$250,0),1),"")</f>
        <v/>
      </c>
      <c r="R84" s="31" t="str">
        <f>IFERROR(INDEX('[1]Link Out Forecast'!$K$6:$K$250,MATCH($J84,'[1]Link Out Forecast'!$C$6:$C$250,0),1),"")</f>
        <v/>
      </c>
      <c r="S84" s="31" t="str">
        <f>IFERROR(INDEX('[1]Link Out Forecast'!$L$6:$L$250,MATCH($J84,'[1]Link Out Forecast'!$C$6:$C$250,0),1),"")</f>
        <v/>
      </c>
      <c r="T84" s="31" t="str">
        <f>IFERROR(INDEX('[1]Link Out Forecast'!$M$6:$M$250,MATCH($J84,'[1]Link Out Forecast'!$C$6:$C$250,0),1),"")</f>
        <v/>
      </c>
      <c r="U84" s="31" t="str">
        <f>IFERROR(INDEX('[1]Link Out Forecast'!$N$6:$N$250,MATCH($J84,'[1]Link Out Forecast'!$C$6:$C$250,0),1),"")</f>
        <v/>
      </c>
      <c r="V84" s="31" t="str">
        <f>IFERROR(INDEX('[1]Link Out Forecast'!$O$6:$O$250,MATCH($J84,'[1]Link Out Forecast'!$C$6:$C$250,0),1),"")</f>
        <v/>
      </c>
      <c r="W84" s="31" t="str">
        <f>IFERROR(INDEX('[1]Link Out Forecast'!$P$6:$P$250,MATCH($J84,'[1]Link Out Forecast'!$C$6:$C$250,0),1),"")</f>
        <v/>
      </c>
      <c r="X84" s="31" t="str">
        <f>IFERROR(INDEX('[1]Link Out Forecast'!$Q$6:$Q$250,MATCH($J84,'[1]Link Out Forecast'!$C$6:$C$250,0),1),"")</f>
        <v/>
      </c>
      <c r="Y84" s="31" t="str">
        <f>IFERROR(INDEX('[1]Link Out Forecast'!$R$6:$R$250,MATCH($J84,'[1]Link Out Forecast'!$C$6:$C$250,0),1),"")</f>
        <v/>
      </c>
      <c r="Z84" s="10"/>
      <c r="AA84" s="10"/>
    </row>
    <row r="85" spans="1:27">
      <c r="H85" s="2" t="str">
        <f>IFERROR(INDEX('[1]Link Out Forecast'!$A$6:$A$250,MATCH($J85,'[1]Link Out Forecast'!$C$6:$C$250,0),1),"")</f>
        <v/>
      </c>
      <c r="I85" s="2" t="str">
        <f>IFERROR(INDEX('[1]Link Out Forecast'!$B$6:$B$250,MATCH($J85,'[1]Link Out Forecast'!$C$6:$C$250,0),1),"")</f>
        <v/>
      </c>
      <c r="J85" s="60">
        <v>52583013</v>
      </c>
      <c r="K85" s="2" t="str">
        <f>IFERROR(INDEX('[1]Link Out Forecast'!$D$6:$D$250,MATCH($J85,'[1]Link Out Forecast'!$C$6:$C$250,0),1),"")</f>
        <v/>
      </c>
      <c r="L85" s="2" t="str">
        <f>IFERROR(INDEX('[1]Link Out Forecast'!$E$6:$E$250,MATCH($J85,'[1]Link Out Forecast'!$C$6:$C$250,0),1),"")</f>
        <v/>
      </c>
      <c r="M85" s="31" t="str">
        <f>IFERROR(INDEX('[1]Link Out Forecast'!$F$6:$F$250,MATCH($J85,'[1]Link Out Forecast'!$C$6:$C$250,0),1),"")</f>
        <v/>
      </c>
      <c r="N85" s="31" t="str">
        <f>IFERROR(INDEX('[1]Link Out Forecast'!$G$6:$G$250,MATCH($J85,'[1]Link Out Forecast'!$C$6:$C$250,0),1),"")</f>
        <v/>
      </c>
      <c r="O85" s="31" t="str">
        <f>IFERROR(INDEX('[1]Link Out Forecast'!$H$6:$H$250,MATCH($J85,'[1]Link Out Forecast'!$C$6:$C$250,0),1),"")</f>
        <v/>
      </c>
      <c r="P85" s="31" t="str">
        <f>IFERROR(INDEX('[1]Link Out Forecast'!$I$6:$I$250,MATCH($J85,'[1]Link Out Forecast'!$C$6:$C$250,0),1),"")</f>
        <v/>
      </c>
      <c r="Q85" s="31" t="str">
        <f>IFERROR(INDEX('[1]Link Out Forecast'!$J$6:$J$250,MATCH($J85,'[1]Link Out Forecast'!$C$6:$C$250,0),1),"")</f>
        <v/>
      </c>
      <c r="R85" s="31" t="str">
        <f>IFERROR(INDEX('[1]Link Out Forecast'!$K$6:$K$250,MATCH($J85,'[1]Link Out Forecast'!$C$6:$C$250,0),1),"")</f>
        <v/>
      </c>
      <c r="S85" s="31" t="str">
        <f>IFERROR(INDEX('[1]Link Out Forecast'!$L$6:$L$250,MATCH($J85,'[1]Link Out Forecast'!$C$6:$C$250,0),1),"")</f>
        <v/>
      </c>
      <c r="T85" s="31" t="str">
        <f>IFERROR(INDEX('[1]Link Out Forecast'!$M$6:$M$250,MATCH($J85,'[1]Link Out Forecast'!$C$6:$C$250,0),1),"")</f>
        <v/>
      </c>
      <c r="U85" s="31" t="str">
        <f>IFERROR(INDEX('[1]Link Out Forecast'!$N$6:$N$250,MATCH($J85,'[1]Link Out Forecast'!$C$6:$C$250,0),1),"")</f>
        <v/>
      </c>
      <c r="V85" s="31" t="str">
        <f>IFERROR(INDEX('[1]Link Out Forecast'!$O$6:$O$250,MATCH($J85,'[1]Link Out Forecast'!$C$6:$C$250,0),1),"")</f>
        <v/>
      </c>
      <c r="W85" s="31" t="str">
        <f>IFERROR(INDEX('[1]Link Out Forecast'!$P$6:$P$250,MATCH($J85,'[1]Link Out Forecast'!$C$6:$C$250,0),1),"")</f>
        <v/>
      </c>
      <c r="X85" s="31" t="str">
        <f>IFERROR(INDEX('[1]Link Out Forecast'!$Q$6:$Q$250,MATCH($J85,'[1]Link Out Forecast'!$C$6:$C$250,0),1),"")</f>
        <v/>
      </c>
      <c r="Y85" s="31" t="str">
        <f>IFERROR(INDEX('[1]Link Out Forecast'!$R$6:$R$250,MATCH($J85,'[1]Link Out Forecast'!$C$6:$C$250,0),1),"")</f>
        <v/>
      </c>
      <c r="Z85" s="10"/>
      <c r="AA85" s="10"/>
    </row>
    <row r="86" spans="1:27">
      <c r="H86" s="2" t="str">
        <f>IFERROR(INDEX('[1]Link Out Forecast'!$A$6:$A$250,MATCH($J86,'[1]Link Out Forecast'!$C$6:$C$250,0),1),"")</f>
        <v/>
      </c>
      <c r="I86" s="2" t="str">
        <f>IFERROR(INDEX('[1]Link Out Forecast'!$B$6:$B$250,MATCH($J86,'[1]Link Out Forecast'!$C$6:$C$250,0),1),"")</f>
        <v/>
      </c>
      <c r="J86" s="60">
        <v>52583014</v>
      </c>
      <c r="K86" s="2" t="str">
        <f>IFERROR(INDEX('[1]Link Out Forecast'!$D$6:$D$250,MATCH($J86,'[1]Link Out Forecast'!$C$6:$C$250,0),1),"")</f>
        <v/>
      </c>
      <c r="L86" s="2" t="str">
        <f>IFERROR(INDEX('[1]Link Out Forecast'!$E$6:$E$250,MATCH($J86,'[1]Link Out Forecast'!$C$6:$C$250,0),1),"")</f>
        <v/>
      </c>
      <c r="M86" s="31" t="str">
        <f>IFERROR(INDEX('[1]Link Out Forecast'!$F$6:$F$250,MATCH($J86,'[1]Link Out Forecast'!$C$6:$C$250,0),1),"")</f>
        <v/>
      </c>
      <c r="N86" s="31" t="str">
        <f>IFERROR(INDEX('[1]Link Out Forecast'!$G$6:$G$250,MATCH($J86,'[1]Link Out Forecast'!$C$6:$C$250,0),1),"")</f>
        <v/>
      </c>
      <c r="O86" s="31" t="str">
        <f>IFERROR(INDEX('[1]Link Out Forecast'!$H$6:$H$250,MATCH($J86,'[1]Link Out Forecast'!$C$6:$C$250,0),1),"")</f>
        <v/>
      </c>
      <c r="P86" s="31" t="str">
        <f>IFERROR(INDEX('[1]Link Out Forecast'!$I$6:$I$250,MATCH($J86,'[1]Link Out Forecast'!$C$6:$C$250,0),1),"")</f>
        <v/>
      </c>
      <c r="Q86" s="31" t="str">
        <f>IFERROR(INDEX('[1]Link Out Forecast'!$J$6:$J$250,MATCH($J86,'[1]Link Out Forecast'!$C$6:$C$250,0),1),"")</f>
        <v/>
      </c>
      <c r="R86" s="31" t="str">
        <f>IFERROR(INDEX('[1]Link Out Forecast'!$K$6:$K$250,MATCH($J86,'[1]Link Out Forecast'!$C$6:$C$250,0),1),"")</f>
        <v/>
      </c>
      <c r="S86" s="31" t="str">
        <f>IFERROR(INDEX('[1]Link Out Forecast'!$L$6:$L$250,MATCH($J86,'[1]Link Out Forecast'!$C$6:$C$250,0),1),"")</f>
        <v/>
      </c>
      <c r="T86" s="31" t="str">
        <f>IFERROR(INDEX('[1]Link Out Forecast'!$M$6:$M$250,MATCH($J86,'[1]Link Out Forecast'!$C$6:$C$250,0),1),"")</f>
        <v/>
      </c>
      <c r="U86" s="31" t="str">
        <f>IFERROR(INDEX('[1]Link Out Forecast'!$N$6:$N$250,MATCH($J86,'[1]Link Out Forecast'!$C$6:$C$250,0),1),"")</f>
        <v/>
      </c>
      <c r="V86" s="31" t="str">
        <f>IFERROR(INDEX('[1]Link Out Forecast'!$O$6:$O$250,MATCH($J86,'[1]Link Out Forecast'!$C$6:$C$250,0),1),"")</f>
        <v/>
      </c>
      <c r="W86" s="31" t="str">
        <f>IFERROR(INDEX('[1]Link Out Forecast'!$P$6:$P$250,MATCH($J86,'[1]Link Out Forecast'!$C$6:$C$250,0),1),"")</f>
        <v/>
      </c>
      <c r="X86" s="31" t="str">
        <f>IFERROR(INDEX('[1]Link Out Forecast'!$Q$6:$Q$250,MATCH($J86,'[1]Link Out Forecast'!$C$6:$C$250,0),1),"")</f>
        <v/>
      </c>
      <c r="Y86" s="31" t="str">
        <f>IFERROR(INDEX('[1]Link Out Forecast'!$R$6:$R$250,MATCH($J86,'[1]Link Out Forecast'!$C$6:$C$250,0),1),"")</f>
        <v/>
      </c>
      <c r="Z86" s="10"/>
      <c r="AA86" s="10"/>
    </row>
    <row r="87" spans="1:27">
      <c r="H87" s="2" t="str">
        <f>IFERROR(INDEX('[1]Link Out Forecast'!$A$6:$A$250,MATCH($J87,'[1]Link Out Forecast'!$C$6:$C$250,0),1),"")</f>
        <v/>
      </c>
      <c r="I87" s="2" t="str">
        <f>IFERROR(INDEX('[1]Link Out Forecast'!$B$6:$B$250,MATCH($J87,'[1]Link Out Forecast'!$C$6:$C$250,0),1),"")</f>
        <v/>
      </c>
      <c r="J87" s="59">
        <v>52583016</v>
      </c>
      <c r="K87" s="2" t="str">
        <f>IFERROR(INDEX('[1]Link Out Forecast'!$D$6:$D$250,MATCH($J87,'[1]Link Out Forecast'!$C$6:$C$250,0),1),"")</f>
        <v/>
      </c>
      <c r="L87" s="2" t="str">
        <f>IFERROR(INDEX('[1]Link Out Forecast'!$E$6:$E$250,MATCH($J87,'[1]Link Out Forecast'!$C$6:$C$250,0),1),"")</f>
        <v/>
      </c>
      <c r="M87" s="31" t="str">
        <f>IFERROR(INDEX('[1]Link Out Forecast'!$F$6:$F$250,MATCH($J87,'[1]Link Out Forecast'!$C$6:$C$250,0),1),"")</f>
        <v/>
      </c>
      <c r="N87" s="31" t="str">
        <f>IFERROR(INDEX('[1]Link Out Forecast'!$G$6:$G$250,MATCH($J87,'[1]Link Out Forecast'!$C$6:$C$250,0),1),"")</f>
        <v/>
      </c>
      <c r="O87" s="31" t="str">
        <f>IFERROR(INDEX('[1]Link Out Forecast'!$H$6:$H$250,MATCH($J87,'[1]Link Out Forecast'!$C$6:$C$250,0),1),"")</f>
        <v/>
      </c>
      <c r="P87" s="31" t="str">
        <f>IFERROR(INDEX('[1]Link Out Forecast'!$I$6:$I$250,MATCH($J87,'[1]Link Out Forecast'!$C$6:$C$250,0),1),"")</f>
        <v/>
      </c>
      <c r="Q87" s="31" t="str">
        <f>IFERROR(INDEX('[1]Link Out Forecast'!$J$6:$J$250,MATCH($J87,'[1]Link Out Forecast'!$C$6:$C$250,0),1),"")</f>
        <v/>
      </c>
      <c r="R87" s="31" t="str">
        <f>IFERROR(INDEX('[1]Link Out Forecast'!$K$6:$K$250,MATCH($J87,'[1]Link Out Forecast'!$C$6:$C$250,0),1),"")</f>
        <v/>
      </c>
      <c r="S87" s="31" t="str">
        <f>IFERROR(INDEX('[1]Link Out Forecast'!$L$6:$L$250,MATCH($J87,'[1]Link Out Forecast'!$C$6:$C$250,0),1),"")</f>
        <v/>
      </c>
      <c r="T87" s="31" t="str">
        <f>IFERROR(INDEX('[1]Link Out Forecast'!$M$6:$M$250,MATCH($J87,'[1]Link Out Forecast'!$C$6:$C$250,0),1),"")</f>
        <v/>
      </c>
      <c r="U87" s="31" t="str">
        <f>IFERROR(INDEX('[1]Link Out Forecast'!$N$6:$N$250,MATCH($J87,'[1]Link Out Forecast'!$C$6:$C$250,0),1),"")</f>
        <v/>
      </c>
      <c r="V87" s="31" t="str">
        <f>IFERROR(INDEX('[1]Link Out Forecast'!$O$6:$O$250,MATCH($J87,'[1]Link Out Forecast'!$C$6:$C$250,0),1),"")</f>
        <v/>
      </c>
      <c r="W87" s="31" t="str">
        <f>IFERROR(INDEX('[1]Link Out Forecast'!$P$6:$P$250,MATCH($J87,'[1]Link Out Forecast'!$C$6:$C$250,0),1),"")</f>
        <v/>
      </c>
      <c r="X87" s="31" t="str">
        <f>IFERROR(INDEX('[1]Link Out Forecast'!$Q$6:$Q$250,MATCH($J87,'[1]Link Out Forecast'!$C$6:$C$250,0),1),"")</f>
        <v/>
      </c>
      <c r="Y87" s="31" t="str">
        <f>IFERROR(INDEX('[1]Link Out Forecast'!$R$6:$R$250,MATCH($J87,'[1]Link Out Forecast'!$C$6:$C$250,0),1),"")</f>
        <v/>
      </c>
      <c r="Z87" s="10"/>
      <c r="AA87" s="10"/>
    </row>
    <row r="88" spans="1:27"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10"/>
      <c r="AA88" s="10"/>
    </row>
    <row r="89" spans="1:27" ht="15" thickBot="1">
      <c r="K89" s="2" t="s">
        <v>26</v>
      </c>
      <c r="M89" s="34">
        <f>SUM(M56:M88)</f>
        <v>55233</v>
      </c>
      <c r="N89" s="34">
        <f t="shared" ref="N89:Y89" si="4">SUM(N56:N88)</f>
        <v>48335</v>
      </c>
      <c r="O89" s="34">
        <f t="shared" si="4"/>
        <v>63261</v>
      </c>
      <c r="P89" s="34">
        <f t="shared" si="4"/>
        <v>55855</v>
      </c>
      <c r="Q89" s="34">
        <f t="shared" si="4"/>
        <v>47531</v>
      </c>
      <c r="R89" s="34">
        <f t="shared" si="4"/>
        <v>63734</v>
      </c>
      <c r="S89" s="34">
        <f t="shared" si="4"/>
        <v>57519</v>
      </c>
      <c r="T89" s="34">
        <f t="shared" si="4"/>
        <v>79861</v>
      </c>
      <c r="U89" s="34">
        <f t="shared" si="4"/>
        <v>61020</v>
      </c>
      <c r="V89" s="34">
        <f t="shared" si="4"/>
        <v>52849</v>
      </c>
      <c r="W89" s="34">
        <f t="shared" si="4"/>
        <v>60563</v>
      </c>
      <c r="X89" s="34">
        <f t="shared" si="4"/>
        <v>63109</v>
      </c>
      <c r="Y89" s="34">
        <f t="shared" si="4"/>
        <v>708870</v>
      </c>
      <c r="Z89" s="54"/>
      <c r="AA89" s="74"/>
    </row>
    <row r="90" spans="1:27" ht="15" thickTop="1"/>
    <row r="91" spans="1:27">
      <c r="R91" s="10"/>
      <c r="S91" s="10"/>
      <c r="T91" s="10"/>
      <c r="U91" s="10"/>
      <c r="V91" s="10"/>
      <c r="W91" s="10"/>
      <c r="X91" s="10"/>
      <c r="Y91" s="75"/>
      <c r="Z91" s="10"/>
    </row>
    <row r="92" spans="1:27">
      <c r="R92" s="10"/>
      <c r="S92" s="10"/>
      <c r="T92" s="10"/>
      <c r="U92" s="10"/>
      <c r="V92" s="10"/>
      <c r="W92" s="10"/>
      <c r="X92" s="10"/>
      <c r="Y92" s="76"/>
      <c r="Z92" s="10"/>
    </row>
    <row r="93" spans="1:27">
      <c r="R93" s="10"/>
      <c r="S93" s="10"/>
      <c r="T93" s="10"/>
      <c r="U93" s="10"/>
      <c r="V93" s="10"/>
      <c r="W93" s="10"/>
      <c r="X93" s="10"/>
      <c r="Y93" s="76"/>
      <c r="Z93" s="10"/>
    </row>
    <row r="95" spans="1:27">
      <c r="A95" s="67"/>
      <c r="B95" s="68"/>
      <c r="R95" s="10"/>
      <c r="S95" s="10"/>
      <c r="T95" s="10"/>
      <c r="U95" s="10"/>
      <c r="V95" s="10"/>
      <c r="W95" s="10"/>
      <c r="X95" s="10"/>
    </row>
    <row r="96" spans="1:27">
      <c r="A96" s="61"/>
      <c r="B96" s="62"/>
      <c r="R96" s="10"/>
      <c r="S96" s="10"/>
      <c r="T96" s="10"/>
      <c r="U96" s="10"/>
      <c r="V96" s="10"/>
      <c r="W96" s="10"/>
      <c r="X96" s="10"/>
    </row>
    <row r="97" spans="1:2">
      <c r="A97" s="63"/>
      <c r="B97" s="62"/>
    </row>
    <row r="98" spans="1:2">
      <c r="A98" s="67"/>
    </row>
    <row r="99" spans="1:2">
      <c r="A99" s="63"/>
    </row>
    <row r="100" spans="1:2">
      <c r="A100" s="63"/>
      <c r="B100" s="62"/>
    </row>
  </sheetData>
  <printOptions horizontalCentered="1" verticalCentered="1"/>
  <pageMargins left="0.75" right="0.75" top="0.75" bottom="0.75" header="0.3" footer="0.3"/>
  <pageSetup scale="28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Normal="100" workbookViewId="0">
      <selection activeCell="E3" sqref="E3"/>
    </sheetView>
  </sheetViews>
  <sheetFormatPr defaultColWidth="9.10937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109375" style="2"/>
  </cols>
  <sheetData>
    <row r="1" spans="1:6" ht="55.2" customHeight="1">
      <c r="A1" s="7" t="s">
        <v>18</v>
      </c>
      <c r="B1" s="7" t="s">
        <v>1</v>
      </c>
      <c r="C1" s="7" t="s">
        <v>17</v>
      </c>
      <c r="D1" s="13" t="str">
        <f>'Link In'!C7</f>
        <v>Base Year for the 12 Months Ended 2/28/19</v>
      </c>
      <c r="E1" s="14" t="s">
        <v>19</v>
      </c>
      <c r="F1" s="14" t="s">
        <v>20</v>
      </c>
    </row>
    <row r="2" spans="1:6">
      <c r="A2" s="8"/>
    </row>
    <row r="3" spans="1:6" ht="15" thickBot="1">
      <c r="A3" s="8" t="str">
        <f>'Link In'!H12</f>
        <v>P24</v>
      </c>
      <c r="B3" s="2" t="str">
        <f>'Link In'!A22</f>
        <v>Building Maintenance and Services</v>
      </c>
      <c r="C3" s="2" t="str">
        <f>'Link In'!A26</f>
        <v>Schedule D-2.3</v>
      </c>
      <c r="D3" s="58">
        <f>ROUND(Exhibit!C15,0)</f>
        <v>693169</v>
      </c>
      <c r="E3" s="58">
        <f>ROUND(Exhibit!E22,0)</f>
        <v>15701</v>
      </c>
      <c r="F3" s="58">
        <f>ROUND(Exhibit!E25,0)</f>
        <v>708870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9</v>
      </c>
      <c r="D7" s="11" t="s">
        <v>23</v>
      </c>
    </row>
    <row r="8" spans="1:6">
      <c r="A8" s="16">
        <f>'Summary by Account'!A14</f>
        <v>52532000</v>
      </c>
      <c r="B8" s="17" t="str">
        <f>'Summary by Account'!B14</f>
        <v>Electricity</v>
      </c>
      <c r="C8" s="8"/>
      <c r="D8" s="77">
        <f>ROUND('Summary by Account'!E14,2)</f>
        <v>0</v>
      </c>
    </row>
    <row r="9" spans="1:6">
      <c r="A9" s="16">
        <f>'Summary by Account'!A15</f>
        <v>52532011</v>
      </c>
      <c r="B9" s="17" t="str">
        <f>'Summary by Account'!B15</f>
        <v>Electricity SS</v>
      </c>
      <c r="C9" s="8"/>
      <c r="D9" s="78">
        <f>ROUND('Summary by Account'!E15,2)</f>
        <v>0</v>
      </c>
    </row>
    <row r="10" spans="1:6">
      <c r="A10" s="16">
        <f>'Summary by Account'!A16</f>
        <v>52532013</v>
      </c>
      <c r="B10" s="17" t="str">
        <f>'Summary by Account'!B16</f>
        <v>Electricity WT</v>
      </c>
      <c r="C10" s="8"/>
      <c r="D10" s="78">
        <f>ROUND('Summary by Account'!E16,2)</f>
        <v>6985</v>
      </c>
    </row>
    <row r="11" spans="1:6">
      <c r="A11" s="16">
        <f>'Summary by Account'!A17</f>
        <v>52532014</v>
      </c>
      <c r="B11" s="17" t="str">
        <f>'Summary by Account'!B17</f>
        <v>Electricity TD</v>
      </c>
      <c r="C11" s="8"/>
      <c r="D11" s="78">
        <f>ROUND('Summary by Account'!E17,2)</f>
        <v>76593</v>
      </c>
    </row>
    <row r="12" spans="1:6">
      <c r="A12" s="16">
        <f>'Summary by Account'!A18</f>
        <v>52532016</v>
      </c>
      <c r="B12" s="17" t="str">
        <f>'Summary by Account'!B18</f>
        <v>Electricity AG</v>
      </c>
      <c r="C12" s="8"/>
      <c r="D12" s="78">
        <f>ROUND('Summary by Account'!E18,2)</f>
        <v>69659</v>
      </c>
    </row>
    <row r="13" spans="1:6">
      <c r="A13" s="16">
        <f>'Summary by Account'!A19</f>
        <v>52546000</v>
      </c>
      <c r="B13" s="17" t="str">
        <f>'Summary by Account'!B19</f>
        <v>Grounds Keeping</v>
      </c>
      <c r="C13" s="8"/>
      <c r="D13" s="78">
        <f>ROUND('Summary by Account'!E19,2)</f>
        <v>0</v>
      </c>
    </row>
    <row r="14" spans="1:6">
      <c r="A14" s="16">
        <f>'Summary by Account'!A20</f>
        <v>52546011</v>
      </c>
      <c r="B14" s="17" t="str">
        <f>'Summary by Account'!B20</f>
        <v>Grounds Keeping SS</v>
      </c>
      <c r="C14" s="8"/>
      <c r="D14" s="78">
        <f>ROUND('Summary by Account'!E20,2)</f>
        <v>9283</v>
      </c>
    </row>
    <row r="15" spans="1:6">
      <c r="A15" s="16">
        <f>'Summary by Account'!A21</f>
        <v>52546013</v>
      </c>
      <c r="B15" s="17" t="str">
        <f>'Summary by Account'!B21</f>
        <v>Grounds Keeping WT</v>
      </c>
      <c r="C15" s="8"/>
      <c r="D15" s="78">
        <f>ROUND('Summary by Account'!E21,2)</f>
        <v>40942</v>
      </c>
    </row>
    <row r="16" spans="1:6">
      <c r="A16" s="16">
        <f>'Summary by Account'!A22</f>
        <v>52546014</v>
      </c>
      <c r="B16" s="17" t="str">
        <f>'Summary by Account'!B22</f>
        <v>Grounds Keeping TD</v>
      </c>
      <c r="C16" s="8"/>
      <c r="D16" s="78">
        <f>ROUND('Summary by Account'!E22,2)</f>
        <v>41206</v>
      </c>
    </row>
    <row r="17" spans="1:4">
      <c r="A17" s="16">
        <f>'Summary by Account'!A23</f>
        <v>52546016</v>
      </c>
      <c r="B17" s="17" t="str">
        <f>'Summary by Account'!B23</f>
        <v>Grounds Keeping AG</v>
      </c>
      <c r="C17" s="8"/>
      <c r="D17" s="78">
        <f>ROUND('Summary by Account'!E23,2)</f>
        <v>174143</v>
      </c>
    </row>
    <row r="18" spans="1:4">
      <c r="A18" s="16">
        <f>'Summary by Account'!A24</f>
        <v>52548000</v>
      </c>
      <c r="B18" s="17" t="str">
        <f>'Summary by Account'!B24</f>
        <v>Heating Oil/Gas</v>
      </c>
      <c r="C18" s="8"/>
      <c r="D18" s="78">
        <f>ROUND('Summary by Account'!E24,2)</f>
        <v>0</v>
      </c>
    </row>
    <row r="19" spans="1:4">
      <c r="A19" s="16">
        <f>'Summary by Account'!A25</f>
        <v>52548013</v>
      </c>
      <c r="B19" s="17" t="str">
        <f>'Summary by Account'!B25</f>
        <v>Heating Oil/Gas WT</v>
      </c>
      <c r="C19" s="8"/>
      <c r="D19" s="78">
        <f>ROUND('Summary by Account'!E25,2)</f>
        <v>12999</v>
      </c>
    </row>
    <row r="20" spans="1:4">
      <c r="A20" s="16">
        <f>'Summary by Account'!A26</f>
        <v>52548014</v>
      </c>
      <c r="B20" s="17" t="str">
        <f>'Summary by Account'!B26</f>
        <v>Heating Oil/Gas TD</v>
      </c>
      <c r="C20" s="8"/>
      <c r="D20" s="78">
        <f>ROUND('Summary by Account'!E26,2)</f>
        <v>0</v>
      </c>
    </row>
    <row r="21" spans="1:4">
      <c r="A21" s="16">
        <f>'Summary by Account'!A27</f>
        <v>52548016</v>
      </c>
      <c r="B21" s="17" t="str">
        <f>'Summary by Account'!B27</f>
        <v>Heating Oil/Gas AG</v>
      </c>
      <c r="C21" s="8"/>
      <c r="D21" s="78">
        <f>ROUND('Summary by Account'!E27,2)</f>
        <v>4468</v>
      </c>
    </row>
    <row r="22" spans="1:4">
      <c r="A22" s="16">
        <f>'Summary by Account'!A28</f>
        <v>52550000</v>
      </c>
      <c r="B22" s="17" t="str">
        <f>'Summary by Account'!B28</f>
        <v>Janitorial</v>
      </c>
      <c r="C22" s="8"/>
      <c r="D22" s="78">
        <f>ROUND('Summary by Account'!E28,2)</f>
        <v>0</v>
      </c>
    </row>
    <row r="23" spans="1:4">
      <c r="A23" s="16">
        <f>'Summary by Account'!A29</f>
        <v>52550013</v>
      </c>
      <c r="B23" s="17" t="str">
        <f>'Summary by Account'!B29</f>
        <v>Janitorial WT</v>
      </c>
      <c r="C23" s="8"/>
      <c r="D23" s="78">
        <f>ROUND('Summary by Account'!E29,2)</f>
        <v>2923</v>
      </c>
    </row>
    <row r="24" spans="1:4">
      <c r="A24" s="16">
        <f>'Summary by Account'!A30</f>
        <v>52550014</v>
      </c>
      <c r="B24" s="17" t="str">
        <f>'Summary by Account'!B30</f>
        <v>Janitorial TD</v>
      </c>
      <c r="C24" s="8"/>
      <c r="D24" s="78">
        <f>ROUND('Summary by Account'!E30,2)</f>
        <v>14391</v>
      </c>
    </row>
    <row r="25" spans="1:4">
      <c r="A25" s="16">
        <f>'Summary by Account'!A31</f>
        <v>52550016</v>
      </c>
      <c r="B25" s="17" t="str">
        <f>'Summary by Account'!B31</f>
        <v>Janitorial AG</v>
      </c>
      <c r="C25" s="8"/>
      <c r="D25" s="78">
        <f>ROUND('Summary by Account'!E31,2)</f>
        <v>61891</v>
      </c>
    </row>
    <row r="26" spans="1:4">
      <c r="A26" s="16">
        <f>'Summary by Account'!A32</f>
        <v>52571000</v>
      </c>
      <c r="B26" s="17" t="str">
        <f>'Summary by Account'!B32</f>
        <v>Security Svc</v>
      </c>
      <c r="C26" s="8"/>
      <c r="D26" s="78">
        <f>ROUND('Summary by Account'!E32,2)</f>
        <v>0</v>
      </c>
    </row>
    <row r="27" spans="1:4">
      <c r="A27" s="16">
        <f>'Summary by Account'!A33</f>
        <v>52571011</v>
      </c>
      <c r="B27" s="17" t="str">
        <f>'Summary by Account'!B33</f>
        <v>Security Svc SS</v>
      </c>
      <c r="C27" s="8"/>
      <c r="D27" s="78">
        <f>ROUND('Summary by Account'!E33,2)</f>
        <v>27305</v>
      </c>
    </row>
    <row r="28" spans="1:4">
      <c r="A28" s="16">
        <f>'Summary by Account'!A34</f>
        <v>52571014</v>
      </c>
      <c r="B28" s="17" t="str">
        <f>'Summary by Account'!B34</f>
        <v>Security Svc TD</v>
      </c>
      <c r="C28" s="8"/>
      <c r="D28" s="78">
        <f>ROUND('Summary by Account'!E34,2)</f>
        <v>575</v>
      </c>
    </row>
    <row r="29" spans="1:4">
      <c r="A29" s="16">
        <f>'Summary by Account'!A35</f>
        <v>52571016</v>
      </c>
      <c r="B29" s="17" t="str">
        <f>'Summary by Account'!B35</f>
        <v>Security Svc AG</v>
      </c>
      <c r="C29" s="8"/>
      <c r="D29" s="78">
        <f>ROUND('Summary by Account'!E35,2)</f>
        <v>0</v>
      </c>
    </row>
    <row r="30" spans="1:4">
      <c r="A30" s="16">
        <f>'Summary by Account'!A36</f>
        <v>52571100</v>
      </c>
      <c r="B30" s="17" t="str">
        <f>'Summary by Account'!B36</f>
        <v>Add'l Security Costs</v>
      </c>
      <c r="C30" s="8"/>
      <c r="D30" s="78">
        <f>ROUND('Summary by Account'!E36,2)</f>
        <v>59487</v>
      </c>
    </row>
    <row r="31" spans="1:4">
      <c r="A31" s="16">
        <f>'Summary by Account'!A37</f>
        <v>52578000</v>
      </c>
      <c r="B31" s="17" t="str">
        <f>'Summary by Account'!B37</f>
        <v>Trash Removal</v>
      </c>
      <c r="C31" s="8"/>
      <c r="D31" s="78">
        <f>ROUND('Summary by Account'!E37,2)</f>
        <v>0</v>
      </c>
    </row>
    <row r="32" spans="1:4">
      <c r="A32" s="16">
        <f>'Summary by Account'!A38</f>
        <v>52578013</v>
      </c>
      <c r="B32" s="17" t="str">
        <f>'Summary by Account'!B38</f>
        <v>Trash Removal WT</v>
      </c>
      <c r="C32" s="8"/>
      <c r="D32" s="78">
        <f>ROUND('Summary by Account'!E38,2)</f>
        <v>7884</v>
      </c>
    </row>
    <row r="33" spans="1:4">
      <c r="A33" s="16">
        <f>'Summary by Account'!A39</f>
        <v>52578014</v>
      </c>
      <c r="B33" s="17" t="str">
        <f>'Summary by Account'!B39</f>
        <v>Trash Removal TD</v>
      </c>
      <c r="C33" s="8"/>
      <c r="D33" s="78">
        <f>ROUND('Summary by Account'!E39,2)</f>
        <v>6365</v>
      </c>
    </row>
    <row r="34" spans="1:4">
      <c r="A34" s="16">
        <f>'Summary by Account'!A40</f>
        <v>52578016</v>
      </c>
      <c r="B34" s="17" t="str">
        <f>'Summary by Account'!B40</f>
        <v>Trash Removal AG</v>
      </c>
      <c r="C34" s="8"/>
      <c r="D34" s="78">
        <f>ROUND('Summary by Account'!E40,2)</f>
        <v>11956</v>
      </c>
    </row>
    <row r="35" spans="1:4">
      <c r="A35" s="16">
        <f>'Summary by Account'!A41</f>
        <v>52583000</v>
      </c>
      <c r="B35" s="17" t="str">
        <f>'Summary by Account'!B41</f>
        <v>Water &amp; WW</v>
      </c>
      <c r="C35" s="8"/>
      <c r="D35" s="78">
        <f>ROUND('Summary by Account'!E41,2)</f>
        <v>0</v>
      </c>
    </row>
    <row r="36" spans="1:4">
      <c r="A36" s="16">
        <f>'Summary by Account'!A42</f>
        <v>52583011</v>
      </c>
      <c r="B36" s="17" t="str">
        <f>'Summary by Account'!B42</f>
        <v>Water &amp; WW SS</v>
      </c>
      <c r="C36" s="8"/>
      <c r="D36" s="78">
        <f>ROUND('Summary by Account'!E42,2)</f>
        <v>52137</v>
      </c>
    </row>
    <row r="37" spans="1:4">
      <c r="A37" s="16">
        <f>'Summary by Account'!A43</f>
        <v>52583013</v>
      </c>
      <c r="B37" s="17" t="str">
        <f>'Summary by Account'!B43</f>
        <v>Water &amp; WW WT</v>
      </c>
      <c r="C37" s="8"/>
      <c r="D37" s="78">
        <f>ROUND('Summary by Account'!E43,2)</f>
        <v>10901</v>
      </c>
    </row>
    <row r="38" spans="1:4">
      <c r="A38" s="16">
        <f>'Summary by Account'!A44</f>
        <v>52583014</v>
      </c>
      <c r="B38" s="17" t="str">
        <f>'Summary by Account'!B44</f>
        <v>Water &amp; WW TD</v>
      </c>
      <c r="C38" s="8"/>
      <c r="D38" s="78">
        <f>ROUND('Summary by Account'!E44,2)</f>
        <v>0</v>
      </c>
    </row>
    <row r="39" spans="1:4">
      <c r="A39" s="16">
        <f>'Summary by Account'!A45</f>
        <v>52583016</v>
      </c>
      <c r="B39" s="17" t="str">
        <f>'Summary by Account'!B45</f>
        <v>Water &amp; WW AG</v>
      </c>
      <c r="C39" s="8"/>
      <c r="D39" s="78">
        <f>ROUND('Summary by Account'!E45,2)</f>
        <v>16777</v>
      </c>
    </row>
    <row r="40" spans="1:4">
      <c r="A40" s="16"/>
      <c r="B40" s="17"/>
      <c r="C40" s="8"/>
      <c r="D40" s="18"/>
    </row>
    <row r="41" spans="1:4" ht="15" thickBot="1">
      <c r="A41" s="8"/>
      <c r="B41" s="19"/>
      <c r="C41" s="8"/>
      <c r="D41" s="79">
        <f>SUM(D8:D40)</f>
        <v>708870</v>
      </c>
    </row>
    <row r="42" spans="1:4" ht="15" thickTop="1">
      <c r="A42" s="8"/>
      <c r="B42" s="8"/>
      <c r="C42" s="8"/>
      <c r="D42" s="8"/>
    </row>
    <row r="43" spans="1:4">
      <c r="A43" s="15" t="s">
        <v>12</v>
      </c>
      <c r="B43" s="8"/>
      <c r="C43" s="8"/>
      <c r="D43" s="8"/>
    </row>
    <row r="45" spans="1:4">
      <c r="A45" s="2" t="str">
        <f>'Link In'!A25</f>
        <v>W/P - 3-12</v>
      </c>
    </row>
    <row r="46" spans="1:4">
      <c r="A46" s="2" t="str">
        <f ca="1">Exhibit!F2</f>
        <v>O&amp;M\[KAWC 2018 Rate Case - Building Maintenance &amp; Services Exhibit.xlsx]Exhibit</v>
      </c>
    </row>
    <row r="50" spans="1:4">
      <c r="A50" s="6"/>
    </row>
    <row r="51" spans="1:4">
      <c r="D51" s="36"/>
    </row>
    <row r="52" spans="1:4">
      <c r="D52" s="36"/>
    </row>
  </sheetData>
  <printOptions horizontalCentered="1" verticalCentered="1"/>
  <pageMargins left="0.75" right="0.75" top="0.75" bottom="0.75" header="0.3" footer="0.3"/>
  <pageSetup scale="70" orientation="landscape" blackAndWhite="1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>
      <selection activeCell="F12" sqref="F12"/>
    </sheetView>
  </sheetViews>
  <sheetFormatPr defaultColWidth="9.109375" defaultRowHeight="14.4"/>
  <cols>
    <col min="1" max="1" width="5.6640625" style="2" customWidth="1"/>
    <col min="2" max="2" width="41.5546875" style="2" bestFit="1" customWidth="1"/>
    <col min="3" max="4" width="12.6640625" style="2" customWidth="1"/>
    <col min="5" max="5" width="14" style="2" customWidth="1"/>
    <col min="6" max="6" width="42.5546875" style="2" customWidth="1"/>
    <col min="7" max="16384" width="9.109375" style="2"/>
  </cols>
  <sheetData>
    <row r="1" spans="1:6">
      <c r="A1" s="1" t="s">
        <v>10</v>
      </c>
      <c r="B1" s="1"/>
      <c r="C1" s="1"/>
      <c r="D1" s="1"/>
      <c r="F1" s="4" t="str">
        <f>'Link In'!A25</f>
        <v>W/P - 3-12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Building Maintenance &amp; Services Exhibit.xlsx]Exhibit</v>
      </c>
    </row>
    <row r="4" spans="1:6">
      <c r="A4" s="80" t="str">
        <f>'Link In'!A1</f>
        <v>Kentucky American Water Company</v>
      </c>
      <c r="B4" s="80"/>
      <c r="C4" s="80"/>
      <c r="D4" s="80"/>
      <c r="E4" s="80"/>
      <c r="F4" s="80"/>
    </row>
    <row r="5" spans="1:6">
      <c r="A5" s="80" t="str">
        <f>'Link In'!A3</f>
        <v>Case No. 2018-00358</v>
      </c>
      <c r="B5" s="80"/>
      <c r="C5" s="80"/>
      <c r="D5" s="80"/>
      <c r="E5" s="80"/>
      <c r="F5" s="80"/>
    </row>
    <row r="6" spans="1:6">
      <c r="A6" s="80" t="str">
        <f>'Link In'!A23</f>
        <v>Base Year Adjustment Building Maintenance and Services</v>
      </c>
      <c r="B6" s="80"/>
      <c r="C6" s="80"/>
      <c r="D6" s="80"/>
      <c r="E6" s="80"/>
      <c r="F6" s="80"/>
    </row>
    <row r="7" spans="1:6">
      <c r="A7" s="81" t="str">
        <f>'Link In'!A6</f>
        <v>For the 12 Months Ending June 30, 2020</v>
      </c>
      <c r="B7" s="81"/>
      <c r="C7" s="81"/>
      <c r="D7" s="81"/>
      <c r="E7" s="81"/>
      <c r="F7" s="81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6">
        <f>ROUND('Link In'!Y45,0)</f>
        <v>693169</v>
      </c>
      <c r="D15" s="47">
        <v>0</v>
      </c>
      <c r="E15" s="47">
        <f>C15</f>
        <v>693169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 ht="28.8">
      <c r="A19" s="8">
        <v>5</v>
      </c>
      <c r="B19" s="69" t="s">
        <v>36</v>
      </c>
      <c r="C19" s="35"/>
      <c r="D19" s="40">
        <f>ROUND('Summary by Account'!D47,0)</f>
        <v>15701</v>
      </c>
      <c r="E19" s="35"/>
      <c r="F19" s="10" t="str">
        <f>'Link In'!A26</f>
        <v>Schedule D-2.3</v>
      </c>
    </row>
    <row r="20" spans="1:6">
      <c r="A20" s="8">
        <v>6</v>
      </c>
      <c r="B20" s="69"/>
      <c r="C20" s="35"/>
      <c r="D20" s="40"/>
      <c r="E20" s="35"/>
      <c r="F20" s="10"/>
    </row>
    <row r="21" spans="1:6">
      <c r="A21" s="8">
        <v>7</v>
      </c>
      <c r="B21" s="9"/>
      <c r="C21" s="35"/>
      <c r="D21" s="40"/>
      <c r="E21" s="35"/>
    </row>
    <row r="22" spans="1:6">
      <c r="A22" s="8">
        <v>8</v>
      </c>
      <c r="B22" s="6" t="s">
        <v>5</v>
      </c>
      <c r="C22" s="35"/>
      <c r="D22" s="57">
        <f>SUM(D19:D21)</f>
        <v>15701</v>
      </c>
      <c r="E22" s="57">
        <f>D22</f>
        <v>15701</v>
      </c>
    </row>
    <row r="23" spans="1:6">
      <c r="A23" s="8">
        <v>9</v>
      </c>
      <c r="C23" s="35"/>
      <c r="D23" s="35"/>
      <c r="E23" s="35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48">
        <f>E15+E22</f>
        <v>708870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0.75" bottom="0.75" header="0.3" footer="0.3"/>
  <pageSetup scale="93"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workbookViewId="0"/>
  </sheetViews>
  <sheetFormatPr defaultColWidth="9.109375" defaultRowHeight="14.4"/>
  <cols>
    <col min="1" max="1" width="18.5546875" style="2" customWidth="1"/>
    <col min="2" max="2" width="23" style="2" customWidth="1"/>
    <col min="3" max="5" width="14.6640625" style="2" customWidth="1"/>
    <col min="6" max="16384" width="9.109375" style="2"/>
  </cols>
  <sheetData>
    <row r="1" spans="1:5">
      <c r="A1" s="1" t="s">
        <v>10</v>
      </c>
      <c r="B1" s="1"/>
      <c r="C1" s="1"/>
      <c r="D1" s="1"/>
      <c r="E1" s="4" t="str">
        <f>'Link In'!A25</f>
        <v>W/P - 3-12</v>
      </c>
    </row>
    <row r="2" spans="1:5">
      <c r="A2" s="1" t="s">
        <v>11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Building Maintenance &amp; Services Exhibit.xlsx]Summary by Account</v>
      </c>
    </row>
    <row r="4" spans="1:5">
      <c r="A4" s="80" t="str">
        <f>'Link In'!A1</f>
        <v>Kentucky American Water Company</v>
      </c>
      <c r="B4" s="80"/>
      <c r="C4" s="80"/>
      <c r="D4" s="80"/>
      <c r="E4" s="80"/>
    </row>
    <row r="5" spans="1:5">
      <c r="A5" s="80" t="str">
        <f>'Link In'!A3</f>
        <v>Case No. 2018-00358</v>
      </c>
      <c r="B5" s="80"/>
      <c r="C5" s="80"/>
      <c r="D5" s="80"/>
      <c r="E5" s="80"/>
    </row>
    <row r="6" spans="1:5">
      <c r="A6" s="80" t="str">
        <f>'Link In'!A23</f>
        <v>Base Year Adjustment Building Maintenance and Services</v>
      </c>
      <c r="B6" s="80"/>
      <c r="C6" s="80"/>
      <c r="D6" s="80"/>
      <c r="E6" s="80"/>
    </row>
    <row r="7" spans="1:5">
      <c r="A7" s="81" t="str">
        <f>'Link In'!A6</f>
        <v>For the 12 Months Ending June 30, 2020</v>
      </c>
      <c r="B7" s="81"/>
      <c r="C7" s="81"/>
      <c r="D7" s="81"/>
      <c r="E7" s="81"/>
    </row>
    <row r="9" spans="1:5">
      <c r="A9" s="6" t="str">
        <f>'Link In'!A20</f>
        <v>Witness Responsible:   James Pellock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21</v>
      </c>
      <c r="B12" s="11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5">
      <c r="A14" s="2">
        <f>'Link In'!J12</f>
        <v>52532000</v>
      </c>
      <c r="B14" s="12" t="str">
        <f>'Link In'!K12</f>
        <v>Electricity</v>
      </c>
      <c r="C14" s="36">
        <f>'Link In'!Y12</f>
        <v>73193</v>
      </c>
      <c r="D14" s="36">
        <f t="shared" ref="D14:D15" si="0">E14-C14</f>
        <v>-73193</v>
      </c>
      <c r="E14" s="36">
        <f>ROUND(SUM(VLOOKUP(A14,'Link In'!J:AA,18,FALSE)*$E$47),0)</f>
        <v>0</v>
      </c>
    </row>
    <row r="15" spans="1:5">
      <c r="A15" s="2">
        <f>'Link In'!J13</f>
        <v>52532011</v>
      </c>
      <c r="B15" s="12" t="str">
        <f>'Link In'!K13</f>
        <v>Electricity SS</v>
      </c>
      <c r="C15" s="37">
        <f>'Link In'!Y13</f>
        <v>0</v>
      </c>
      <c r="D15" s="37">
        <f t="shared" si="0"/>
        <v>0</v>
      </c>
      <c r="E15" s="37">
        <f>ROUND(SUM(VLOOKUP(A15,'Link In'!J:AA,18,FALSE)*$E$47),0)</f>
        <v>0</v>
      </c>
    </row>
    <row r="16" spans="1:5">
      <c r="A16" s="2">
        <f>'Link In'!J14</f>
        <v>52532013</v>
      </c>
      <c r="B16" s="12" t="str">
        <f>'Link In'!K14</f>
        <v>Electricity WT</v>
      </c>
      <c r="C16" s="37">
        <f>'Link In'!Y14</f>
        <v>3707</v>
      </c>
      <c r="D16" s="37">
        <f t="shared" ref="D16" si="1">E16-C16</f>
        <v>3278</v>
      </c>
      <c r="E16" s="37">
        <f>ROUND(SUM(VLOOKUP(A16,'Link In'!J:AA,18,FALSE)*$E$47),0)</f>
        <v>6985</v>
      </c>
    </row>
    <row r="17" spans="1:5">
      <c r="A17" s="2">
        <f>'Link In'!J15</f>
        <v>52532014</v>
      </c>
      <c r="B17" s="12" t="str">
        <f>'Link In'!K15</f>
        <v>Electricity TD</v>
      </c>
      <c r="C17" s="37">
        <f>'Link In'!Y15</f>
        <v>40646</v>
      </c>
      <c r="D17" s="37">
        <f t="shared" ref="D17:D45" si="2">E17-C17</f>
        <v>35947</v>
      </c>
      <c r="E17" s="37">
        <f>ROUND(SUM(VLOOKUP(A17,'Link In'!J:AA,18,FALSE)*$E$47),0)</f>
        <v>76593</v>
      </c>
    </row>
    <row r="18" spans="1:5">
      <c r="A18" s="2">
        <f>'Link In'!J16</f>
        <v>52532016</v>
      </c>
      <c r="B18" s="12" t="str">
        <f>'Link In'!K16</f>
        <v>Electricity AG</v>
      </c>
      <c r="C18" s="37">
        <f>'Link In'!Y16</f>
        <v>36966</v>
      </c>
      <c r="D18" s="37">
        <f t="shared" si="2"/>
        <v>32693</v>
      </c>
      <c r="E18" s="37">
        <f>ROUND(SUM(VLOOKUP(A18,'Link In'!J:AA,18,FALSE)*$E$47),0)</f>
        <v>69659</v>
      </c>
    </row>
    <row r="19" spans="1:5">
      <c r="A19" s="2">
        <f>'Link In'!J17</f>
        <v>52546000</v>
      </c>
      <c r="B19" s="12" t="str">
        <f>'Link In'!K17</f>
        <v>Grounds Keeping</v>
      </c>
      <c r="C19" s="37">
        <f>'Link In'!Y17</f>
        <v>86401</v>
      </c>
      <c r="D19" s="37">
        <f t="shared" si="2"/>
        <v>-86401</v>
      </c>
      <c r="E19" s="37">
        <f>ROUND(SUM(VLOOKUP(A19,'Link In'!J:AA,18,FALSE)*$E$47),0)</f>
        <v>0</v>
      </c>
    </row>
    <row r="20" spans="1:5">
      <c r="A20" s="2">
        <f>'Link In'!J18</f>
        <v>52546011</v>
      </c>
      <c r="B20" s="12" t="str">
        <f>'Link In'!K18</f>
        <v>Grounds Keeping SS</v>
      </c>
      <c r="C20" s="37">
        <f>'Link In'!Y18</f>
        <v>4926</v>
      </c>
      <c r="D20" s="37">
        <f t="shared" si="2"/>
        <v>4357</v>
      </c>
      <c r="E20" s="37">
        <f>ROUND(SUM(VLOOKUP(A20,'Link In'!J:AA,18,FALSE)*$E$47),0)</f>
        <v>9283</v>
      </c>
    </row>
    <row r="21" spans="1:5">
      <c r="A21" s="2">
        <f>'Link In'!J19</f>
        <v>52546013</v>
      </c>
      <c r="B21" s="12" t="str">
        <f>'Link In'!K19</f>
        <v>Grounds Keeping WT</v>
      </c>
      <c r="C21" s="37">
        <f>'Link In'!Y19</f>
        <v>21727</v>
      </c>
      <c r="D21" s="37">
        <f t="shared" si="2"/>
        <v>19215</v>
      </c>
      <c r="E21" s="37">
        <f>ROUND(SUM(VLOOKUP(A21,'Link In'!J:AA,18,FALSE)*$E$47),0)</f>
        <v>40942</v>
      </c>
    </row>
    <row r="22" spans="1:5">
      <c r="A22" s="2">
        <f>'Link In'!J20</f>
        <v>52546014</v>
      </c>
      <c r="B22" s="12" t="str">
        <f>'Link In'!K20</f>
        <v>Grounds Keeping TD</v>
      </c>
      <c r="C22" s="37">
        <f>'Link In'!Y20</f>
        <v>21867</v>
      </c>
      <c r="D22" s="37">
        <f t="shared" si="2"/>
        <v>19339</v>
      </c>
      <c r="E22" s="37">
        <f>ROUND(SUM(VLOOKUP(A22,'Link In'!J:AA,18,FALSE)*$E$47),0)</f>
        <v>41206</v>
      </c>
    </row>
    <row r="23" spans="1:5">
      <c r="A23" s="2">
        <f>'Link In'!J21</f>
        <v>52546016</v>
      </c>
      <c r="B23" s="12" t="str">
        <f>'Link In'!K21</f>
        <v>Grounds Keeping AG</v>
      </c>
      <c r="C23" s="37">
        <f>'Link In'!Y21</f>
        <v>92413</v>
      </c>
      <c r="D23" s="37">
        <f t="shared" si="2"/>
        <v>81730</v>
      </c>
      <c r="E23" s="37">
        <f>ROUND(SUM(VLOOKUP(A23,'Link In'!J:AA,18,FALSE)*$E$47),0)</f>
        <v>174143</v>
      </c>
    </row>
    <row r="24" spans="1:5">
      <c r="A24" s="2">
        <f>'Link In'!J22</f>
        <v>52548000</v>
      </c>
      <c r="B24" s="12" t="str">
        <f>'Link In'!K22</f>
        <v>Heating Oil/Gas</v>
      </c>
      <c r="C24" s="37">
        <f>'Link In'!Y22</f>
        <v>13095</v>
      </c>
      <c r="D24" s="37">
        <f t="shared" si="2"/>
        <v>-13095</v>
      </c>
      <c r="E24" s="37">
        <f>ROUND(SUM(VLOOKUP(A24,'Link In'!J:AA,18,FALSE)*$E$47),0)</f>
        <v>0</v>
      </c>
    </row>
    <row r="25" spans="1:5">
      <c r="A25" s="2">
        <f>'Link In'!J23</f>
        <v>52548013</v>
      </c>
      <c r="B25" s="12" t="str">
        <f>'Link In'!K23</f>
        <v>Heating Oil/Gas WT</v>
      </c>
      <c r="C25" s="37">
        <f>'Link In'!Y23</f>
        <v>6898</v>
      </c>
      <c r="D25" s="37">
        <f t="shared" si="2"/>
        <v>6101</v>
      </c>
      <c r="E25" s="37">
        <f>ROUND(SUM(VLOOKUP(A25,'Link In'!J:AA,18,FALSE)*$E$47),0)</f>
        <v>12999</v>
      </c>
    </row>
    <row r="26" spans="1:5">
      <c r="A26" s="2">
        <f>'Link In'!J24</f>
        <v>52548014</v>
      </c>
      <c r="B26" s="12" t="str">
        <f>'Link In'!K24</f>
        <v>Heating Oil/Gas TD</v>
      </c>
      <c r="C26" s="37">
        <f>'Link In'!Y24</f>
        <v>0</v>
      </c>
      <c r="D26" s="37">
        <f t="shared" si="2"/>
        <v>0</v>
      </c>
      <c r="E26" s="37">
        <f>ROUND(SUM(VLOOKUP(A26,'Link In'!J:AA,18,FALSE)*$E$47),0)</f>
        <v>0</v>
      </c>
    </row>
    <row r="27" spans="1:5">
      <c r="A27" s="2">
        <f>'Link In'!J25</f>
        <v>52548016</v>
      </c>
      <c r="B27" s="12" t="str">
        <f>'Link In'!K25</f>
        <v>Heating Oil/Gas AG</v>
      </c>
      <c r="C27" s="37">
        <f>'Link In'!Y25</f>
        <v>2371</v>
      </c>
      <c r="D27" s="37">
        <f t="shared" si="2"/>
        <v>2097</v>
      </c>
      <c r="E27" s="37">
        <f>ROUND(SUM(VLOOKUP(A27,'Link In'!J:AA,18,FALSE)*$E$47),0)</f>
        <v>4468</v>
      </c>
    </row>
    <row r="28" spans="1:5">
      <c r="A28" s="2">
        <f>'Link In'!J26</f>
        <v>52550000</v>
      </c>
      <c r="B28" s="12" t="str">
        <f>'Link In'!K26</f>
        <v>Janitorial</v>
      </c>
      <c r="C28" s="37">
        <f>'Link In'!Y26</f>
        <v>45117</v>
      </c>
      <c r="D28" s="37">
        <f t="shared" si="2"/>
        <v>-45117</v>
      </c>
      <c r="E28" s="37">
        <f>ROUND(SUM(VLOOKUP(A28,'Link In'!J:AA,18,FALSE)*$E$47),0)</f>
        <v>0</v>
      </c>
    </row>
    <row r="29" spans="1:5">
      <c r="A29" s="2">
        <f>'Link In'!J27</f>
        <v>52550013</v>
      </c>
      <c r="B29" s="12" t="str">
        <f>'Link In'!K27</f>
        <v>Janitorial WT</v>
      </c>
      <c r="C29" s="37">
        <f>'Link In'!Y27</f>
        <v>1551</v>
      </c>
      <c r="D29" s="37">
        <f t="shared" si="2"/>
        <v>1372</v>
      </c>
      <c r="E29" s="37">
        <f>ROUND(SUM(VLOOKUP(A29,'Link In'!J:AA,18,FALSE)*$E$47),0)</f>
        <v>2923</v>
      </c>
    </row>
    <row r="30" spans="1:5">
      <c r="A30" s="2">
        <f>'Link In'!J28</f>
        <v>52550014</v>
      </c>
      <c r="B30" s="12" t="str">
        <f>'Link In'!K28</f>
        <v>Janitorial TD</v>
      </c>
      <c r="C30" s="37">
        <f>'Link In'!Y28</f>
        <v>7637</v>
      </c>
      <c r="D30" s="37">
        <f t="shared" si="2"/>
        <v>6754</v>
      </c>
      <c r="E30" s="37">
        <f>ROUND(SUM(VLOOKUP(A30,'Link In'!J:AA,18,FALSE)*$E$47),0)</f>
        <v>14391</v>
      </c>
    </row>
    <row r="31" spans="1:5">
      <c r="A31" s="2">
        <f>'Link In'!J29</f>
        <v>52550016</v>
      </c>
      <c r="B31" s="12" t="str">
        <f>'Link In'!K29</f>
        <v>Janitorial AG</v>
      </c>
      <c r="C31" s="37">
        <f>'Link In'!Y29</f>
        <v>32844</v>
      </c>
      <c r="D31" s="37">
        <f t="shared" si="2"/>
        <v>29047</v>
      </c>
      <c r="E31" s="37">
        <f>ROUND(SUM(VLOOKUP(A31,'Link In'!J:AA,18,FALSE)*$E$47),0)</f>
        <v>61891</v>
      </c>
    </row>
    <row r="32" spans="1:5">
      <c r="A32" s="2">
        <f>'Link In'!J30</f>
        <v>52571000</v>
      </c>
      <c r="B32" s="12" t="str">
        <f>'Link In'!K30</f>
        <v>Security Svc</v>
      </c>
      <c r="C32" s="37">
        <f>'Link In'!Y30</f>
        <v>14487</v>
      </c>
      <c r="D32" s="37">
        <f t="shared" si="2"/>
        <v>-14487</v>
      </c>
      <c r="E32" s="37">
        <f>ROUND(SUM(VLOOKUP(A32,'Link In'!J:AA,18,FALSE)*$E$47),0)</f>
        <v>0</v>
      </c>
    </row>
    <row r="33" spans="1:5">
      <c r="A33" s="2">
        <f>'Link In'!J31</f>
        <v>52571011</v>
      </c>
      <c r="B33" s="12" t="str">
        <f>'Link In'!K31</f>
        <v>Security Svc SS</v>
      </c>
      <c r="C33" s="37">
        <f>'Link In'!Y31</f>
        <v>14490</v>
      </c>
      <c r="D33" s="37">
        <f t="shared" si="2"/>
        <v>12815</v>
      </c>
      <c r="E33" s="37">
        <f>ROUND(SUM(VLOOKUP(A33,'Link In'!J:AA,18,FALSE)*$E$47),0)</f>
        <v>27305</v>
      </c>
    </row>
    <row r="34" spans="1:5">
      <c r="A34" s="2">
        <f>'Link In'!J32</f>
        <v>52571014</v>
      </c>
      <c r="B34" s="12" t="str">
        <f>'Link In'!K32</f>
        <v>Security Svc TD</v>
      </c>
      <c r="C34" s="37">
        <f>'Link In'!Y32</f>
        <v>305</v>
      </c>
      <c r="D34" s="37">
        <f t="shared" si="2"/>
        <v>270</v>
      </c>
      <c r="E34" s="37">
        <f>ROUND(SUM(VLOOKUP(A34,'Link In'!J:AA,18,FALSE)*$E$47),0)</f>
        <v>575</v>
      </c>
    </row>
    <row r="35" spans="1:5">
      <c r="A35" s="2">
        <f>'Link In'!J33</f>
        <v>52571016</v>
      </c>
      <c r="B35" s="12" t="str">
        <f>'Link In'!K33</f>
        <v>Security Svc AG</v>
      </c>
      <c r="C35" s="37">
        <f>'Link In'!Y33</f>
        <v>0</v>
      </c>
      <c r="D35" s="37">
        <f t="shared" si="2"/>
        <v>0</v>
      </c>
      <c r="E35" s="37">
        <f>ROUND(SUM(VLOOKUP(A35,'Link In'!J:AA,18,FALSE)*$E$47),0)</f>
        <v>0</v>
      </c>
    </row>
    <row r="36" spans="1:5">
      <c r="A36" s="2">
        <f>'Link In'!J34</f>
        <v>52571100</v>
      </c>
      <c r="B36" s="12" t="str">
        <f>'Link In'!K34</f>
        <v>Add'l Security Costs</v>
      </c>
      <c r="C36" s="37">
        <f>'Link In'!Y34</f>
        <v>60566</v>
      </c>
      <c r="D36" s="37">
        <f t="shared" si="2"/>
        <v>-1079</v>
      </c>
      <c r="E36" s="37">
        <f>ROUND(SUM(VLOOKUP(A36,'Link In'!J:AA,18,FALSE)*$E$47),0)</f>
        <v>59487</v>
      </c>
    </row>
    <row r="37" spans="1:5">
      <c r="A37" s="2">
        <f>'Link In'!J35</f>
        <v>52578000</v>
      </c>
      <c r="B37" s="12" t="str">
        <f>'Link In'!K35</f>
        <v>Trash Removal</v>
      </c>
      <c r="C37" s="37">
        <f>'Link In'!Y35</f>
        <v>12192</v>
      </c>
      <c r="D37" s="37">
        <f t="shared" si="2"/>
        <v>-12192</v>
      </c>
      <c r="E37" s="37">
        <f>ROUND(SUM(VLOOKUP(A37,'Link In'!J:AA,18,FALSE)*$E$47),0)</f>
        <v>0</v>
      </c>
    </row>
    <row r="38" spans="1:5">
      <c r="A38" s="2">
        <f>'Link In'!J36</f>
        <v>52578013</v>
      </c>
      <c r="B38" s="12" t="str">
        <f>'Link In'!K36</f>
        <v>Trash Removal WT</v>
      </c>
      <c r="C38" s="37">
        <f>'Link In'!Y36</f>
        <v>4184</v>
      </c>
      <c r="D38" s="37">
        <f t="shared" si="2"/>
        <v>3700</v>
      </c>
      <c r="E38" s="37">
        <f>ROUND(SUM(VLOOKUP(A38,'Link In'!J:AA,18,FALSE)*$E$47),0)</f>
        <v>7884</v>
      </c>
    </row>
    <row r="39" spans="1:5">
      <c r="A39" s="2">
        <f>'Link In'!J37</f>
        <v>52578014</v>
      </c>
      <c r="B39" s="12" t="str">
        <f>'Link In'!K37</f>
        <v>Trash Removal TD</v>
      </c>
      <c r="C39" s="37">
        <f>'Link In'!Y37</f>
        <v>3378</v>
      </c>
      <c r="D39" s="37">
        <f t="shared" si="2"/>
        <v>2987</v>
      </c>
      <c r="E39" s="37">
        <f>ROUND(SUM(VLOOKUP(A39,'Link In'!J:AA,18,FALSE)*$E$47),0)</f>
        <v>6365</v>
      </c>
    </row>
    <row r="40" spans="1:5">
      <c r="A40" s="2">
        <f>'Link In'!J38</f>
        <v>52578016</v>
      </c>
      <c r="B40" s="12" t="str">
        <f>'Link In'!K38</f>
        <v>Trash Removal AG</v>
      </c>
      <c r="C40" s="37">
        <f>'Link In'!Y38</f>
        <v>6345</v>
      </c>
      <c r="D40" s="37">
        <f t="shared" si="2"/>
        <v>5611</v>
      </c>
      <c r="E40" s="37">
        <f>ROUND(SUM(VLOOKUP(A40,'Link In'!J:AA,18,FALSE)*$E$47),0)</f>
        <v>11956</v>
      </c>
    </row>
    <row r="41" spans="1:5">
      <c r="A41" s="2">
        <f>'Link In'!J39</f>
        <v>52583000</v>
      </c>
      <c r="B41" s="12" t="str">
        <f>'Link In'!K39</f>
        <v>Water &amp; WW</v>
      </c>
      <c r="C41" s="37">
        <f>'Link In'!Y39</f>
        <v>43507</v>
      </c>
      <c r="D41" s="37">
        <f t="shared" si="2"/>
        <v>-43507</v>
      </c>
      <c r="E41" s="37">
        <f>ROUND(SUM(VLOOKUP(A41,'Link In'!J:AA,18,FALSE)*$E$47),0)</f>
        <v>0</v>
      </c>
    </row>
    <row r="42" spans="1:5">
      <c r="A42" s="2">
        <f>'Link In'!J40</f>
        <v>52583011</v>
      </c>
      <c r="B42" s="12" t="str">
        <f>'Link In'!K40</f>
        <v>Water &amp; WW SS</v>
      </c>
      <c r="C42" s="37">
        <f>'Link In'!Y40</f>
        <v>27668</v>
      </c>
      <c r="D42" s="37">
        <f t="shared" si="2"/>
        <v>24469</v>
      </c>
      <c r="E42" s="37">
        <f>ROUND(SUM(VLOOKUP(A42,'Link In'!J:AA,18,FALSE)*$E$47),0)</f>
        <v>52137</v>
      </c>
    </row>
    <row r="43" spans="1:5">
      <c r="A43" s="2">
        <f>'Link In'!J41</f>
        <v>52583013</v>
      </c>
      <c r="B43" s="12" t="str">
        <f>'Link In'!K41</f>
        <v>Water &amp; WW WT</v>
      </c>
      <c r="C43" s="37">
        <f>'Link In'!Y41</f>
        <v>5785</v>
      </c>
      <c r="D43" s="37">
        <f t="shared" si="2"/>
        <v>5116</v>
      </c>
      <c r="E43" s="37">
        <f>ROUND(SUM(VLOOKUP(A43,'Link In'!J:AA,18,FALSE)*$E$47),0)</f>
        <v>10901</v>
      </c>
    </row>
    <row r="44" spans="1:5">
      <c r="A44" s="2">
        <f>'Link In'!J42</f>
        <v>52583014</v>
      </c>
      <c r="B44" s="12" t="str">
        <f>'Link In'!K42</f>
        <v>Water &amp; WW TD</v>
      </c>
      <c r="C44" s="37">
        <f>'Link In'!Y42</f>
        <v>0</v>
      </c>
      <c r="D44" s="37">
        <f t="shared" si="2"/>
        <v>0</v>
      </c>
      <c r="E44" s="37">
        <f>ROUND(SUM(VLOOKUP(A44,'Link In'!J:AA,18,FALSE)*$E$47),0)</f>
        <v>0</v>
      </c>
    </row>
    <row r="45" spans="1:5">
      <c r="A45" s="2">
        <f>'Link In'!J43</f>
        <v>52583016</v>
      </c>
      <c r="B45" s="12" t="str">
        <f>'Link In'!K43</f>
        <v>Water &amp; WW AG</v>
      </c>
      <c r="C45" s="37">
        <f>'Link In'!Y43</f>
        <v>8903</v>
      </c>
      <c r="D45" s="37">
        <f t="shared" si="2"/>
        <v>7874</v>
      </c>
      <c r="E45" s="37">
        <f>ROUND(SUM(VLOOKUP(A45,'Link In'!J:AA,18,FALSE)*$E$47),0)</f>
        <v>16777</v>
      </c>
    </row>
    <row r="46" spans="1:5">
      <c r="B46" s="12"/>
      <c r="C46" s="37"/>
      <c r="D46" s="37"/>
      <c r="E46" s="40"/>
    </row>
    <row r="47" spans="1:5" ht="15" thickBot="1">
      <c r="C47" s="38">
        <f>SUM(C14:C46)</f>
        <v>693169</v>
      </c>
      <c r="D47" s="38">
        <f>SUM(D14:D46)</f>
        <v>15701</v>
      </c>
      <c r="E47" s="38">
        <f>'Base &amp; Forecast Detail'!O61</f>
        <v>708870</v>
      </c>
    </row>
    <row r="48" spans="1:5" ht="15" thickTop="1"/>
    <row r="49" spans="5:5">
      <c r="E49" s="44"/>
    </row>
  </sheetData>
  <mergeCells count="4">
    <mergeCell ref="A4:E4"/>
    <mergeCell ref="A5:E5"/>
    <mergeCell ref="A6:E6"/>
    <mergeCell ref="A7:E7"/>
  </mergeCells>
  <printOptions horizontalCentered="1" verticalCentered="1"/>
  <pageMargins left="0.75" right="0.75" top="0.75" bottom="0.75" header="0.3" footer="0.3"/>
  <pageSetup scale="64" orientation="landscape" blackAndWhite="1" verticalDpi="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/>
  </sheetViews>
  <sheetFormatPr defaultColWidth="9.109375" defaultRowHeight="14.4"/>
  <cols>
    <col min="1" max="1" width="12" style="2" customWidth="1"/>
    <col min="2" max="2" width="21.33203125" style="2" customWidth="1"/>
    <col min="3" max="14" width="10.6640625" style="2" customWidth="1"/>
    <col min="15" max="15" width="12.88671875" style="2" bestFit="1" customWidth="1"/>
    <col min="16" max="16" width="8.109375" style="2" bestFit="1" customWidth="1"/>
    <col min="17" max="16384" width="9.109375" style="2"/>
  </cols>
  <sheetData>
    <row r="1" spans="1:15">
      <c r="A1" s="1" t="s">
        <v>10</v>
      </c>
      <c r="B1" s="1"/>
      <c r="C1" s="1"/>
      <c r="D1" s="1"/>
      <c r="O1" s="4" t="str">
        <f>'Link In'!A25</f>
        <v>W/P - 3-12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Building Maintenance &amp; Services Exhibit.xlsx]Base &amp; Forecast Detail</v>
      </c>
    </row>
    <row r="3" spans="1:15">
      <c r="A3" s="80" t="s">
        <v>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>
      <c r="A4" s="80" t="str">
        <f>'Link In'!A3</f>
        <v>Case No. 2018-00358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>
      <c r="A5" s="80" t="str">
        <f>'Link In'!A7</f>
        <v>Base Year for the 12 Months Ended February 28, 2019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>
      <c r="A6" s="80" t="str">
        <f>'Link In'!A9</f>
        <v>Forecast Year for the 12 Months Ended June 30, 2020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 t="str">
        <f>'Link In'!A22</f>
        <v>Building Maintenance and Services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>
      <c r="A8" s="6" t="str">
        <f>'Link In'!A20</f>
        <v>Witness Responsible:   James Pellock</v>
      </c>
    </row>
    <row r="9" spans="1:15">
      <c r="A9" s="26" t="str">
        <f>'Link In'!A15</f>
        <v>Type of Filing: __X__ Original  _____ Updated  _____ Revised</v>
      </c>
    </row>
    <row r="10" spans="1:15">
      <c r="A10" s="26"/>
    </row>
    <row r="11" spans="1:15">
      <c r="C11" s="82" t="str">
        <f>'Link In'!A7</f>
        <v>Base Year for the 12 Months Ended February 28, 2019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>
      <c r="A12" s="56" t="s">
        <v>14</v>
      </c>
      <c r="B12" s="56" t="s">
        <v>6</v>
      </c>
      <c r="C12" s="33">
        <f>+'Link In'!M10</f>
        <v>43160</v>
      </c>
      <c r="D12" s="33">
        <f>+'Link In'!N10</f>
        <v>43191</v>
      </c>
      <c r="E12" s="33">
        <f>+'Link In'!O10</f>
        <v>43221</v>
      </c>
      <c r="F12" s="33">
        <f>+'Link In'!P10</f>
        <v>43252</v>
      </c>
      <c r="G12" s="33">
        <f>+'Link In'!Q10</f>
        <v>43282</v>
      </c>
      <c r="H12" s="33">
        <f>+'Link In'!R10</f>
        <v>43313</v>
      </c>
      <c r="I12" s="33">
        <f>+'Link In'!S10</f>
        <v>43344</v>
      </c>
      <c r="J12" s="33">
        <f>+'Link In'!T10</f>
        <v>43374</v>
      </c>
      <c r="K12" s="33">
        <f>+'Link In'!U10</f>
        <v>43405</v>
      </c>
      <c r="L12" s="33">
        <f>+'Link In'!V10</f>
        <v>43435</v>
      </c>
      <c r="M12" s="33">
        <f>+'Link In'!W10</f>
        <v>43466</v>
      </c>
      <c r="N12" s="33">
        <f>+'Link In'!X10</f>
        <v>43497</v>
      </c>
      <c r="O12" s="56" t="s">
        <v>7</v>
      </c>
    </row>
    <row r="13" spans="1:15">
      <c r="A13" s="42"/>
      <c r="B13" s="42"/>
      <c r="C13" s="42"/>
    </row>
    <row r="14" spans="1:15">
      <c r="A14" s="2">
        <f>'Link In'!J12</f>
        <v>52532000</v>
      </c>
      <c r="B14" s="12" t="str">
        <f>'Link In'!K12</f>
        <v>Electricity</v>
      </c>
      <c r="C14" s="44">
        <f>'Link In'!M12</f>
        <v>0</v>
      </c>
      <c r="D14" s="44">
        <f>'Link In'!N12</f>
        <v>0</v>
      </c>
      <c r="E14" s="44">
        <f>'Link In'!O12</f>
        <v>0</v>
      </c>
      <c r="F14" s="44">
        <f>'Link In'!P12</f>
        <v>0</v>
      </c>
      <c r="G14" s="44">
        <f>'Link In'!Q12</f>
        <v>0</v>
      </c>
      <c r="H14" s="44">
        <f>'Link In'!R12</f>
        <v>0</v>
      </c>
      <c r="I14" s="44">
        <f>'Link In'!S12</f>
        <v>12378</v>
      </c>
      <c r="J14" s="44">
        <f>'Link In'!T12</f>
        <v>15588</v>
      </c>
      <c r="K14" s="44">
        <f>'Link In'!U12</f>
        <v>10411</v>
      </c>
      <c r="L14" s="44">
        <f>'Link In'!V12</f>
        <v>11664</v>
      </c>
      <c r="M14" s="44">
        <f>'Link In'!W12</f>
        <v>11576</v>
      </c>
      <c r="N14" s="44">
        <f>'Link In'!X12</f>
        <v>11576</v>
      </c>
      <c r="O14" s="36">
        <f t="shared" ref="O14:O19" si="0">SUM(C14:N14)</f>
        <v>73193</v>
      </c>
    </row>
    <row r="15" spans="1:15">
      <c r="A15" s="2">
        <f>'Link In'!J13</f>
        <v>52532011</v>
      </c>
      <c r="B15" s="12" t="str">
        <f>'Link In'!K13</f>
        <v>Electricity SS</v>
      </c>
      <c r="C15" s="40">
        <f>'Link In'!M13</f>
        <v>0</v>
      </c>
      <c r="D15" s="40">
        <f>'Link In'!N13</f>
        <v>0</v>
      </c>
      <c r="E15" s="40">
        <f>'Link In'!O13</f>
        <v>0</v>
      </c>
      <c r="F15" s="40">
        <f>'Link In'!P13</f>
        <v>0</v>
      </c>
      <c r="G15" s="40">
        <f>'Link In'!Q13</f>
        <v>0</v>
      </c>
      <c r="H15" s="40">
        <f>'Link In'!R13</f>
        <v>0</v>
      </c>
      <c r="I15" s="40">
        <f>'Link In'!S13</f>
        <v>0</v>
      </c>
      <c r="J15" s="40">
        <f>'Link In'!T13</f>
        <v>0</v>
      </c>
      <c r="K15" s="40">
        <f>'Link In'!U13</f>
        <v>0</v>
      </c>
      <c r="L15" s="40">
        <f>'Link In'!V13</f>
        <v>0</v>
      </c>
      <c r="M15" s="40">
        <f>'Link In'!W13</f>
        <v>0</v>
      </c>
      <c r="N15" s="40">
        <f>'Link In'!X13</f>
        <v>0</v>
      </c>
      <c r="O15" s="37">
        <f t="shared" si="0"/>
        <v>0</v>
      </c>
    </row>
    <row r="16" spans="1:15">
      <c r="A16" s="2">
        <f>'Link In'!J14</f>
        <v>52532013</v>
      </c>
      <c r="B16" s="12" t="str">
        <f>'Link In'!K14</f>
        <v>Electricity WT</v>
      </c>
      <c r="C16" s="40">
        <f>'Link In'!M14</f>
        <v>1143</v>
      </c>
      <c r="D16" s="40">
        <f>'Link In'!N14</f>
        <v>1105</v>
      </c>
      <c r="E16" s="40">
        <f>'Link In'!O14</f>
        <v>126</v>
      </c>
      <c r="F16" s="40">
        <f>'Link In'!P14</f>
        <v>437</v>
      </c>
      <c r="G16" s="40">
        <f>'Link In'!Q14</f>
        <v>465</v>
      </c>
      <c r="H16" s="40">
        <f>'Link In'!R14</f>
        <v>431</v>
      </c>
      <c r="I16" s="40">
        <f>'Link In'!S14</f>
        <v>0</v>
      </c>
      <c r="J16" s="40">
        <f>'Link In'!T14</f>
        <v>0</v>
      </c>
      <c r="K16" s="40">
        <f>'Link In'!U14</f>
        <v>0</v>
      </c>
      <c r="L16" s="40">
        <f>'Link In'!V14</f>
        <v>0</v>
      </c>
      <c r="M16" s="40">
        <f>'Link In'!W14</f>
        <v>0</v>
      </c>
      <c r="N16" s="40">
        <f>'Link In'!X14</f>
        <v>0</v>
      </c>
      <c r="O16" s="37">
        <f t="shared" si="0"/>
        <v>3707</v>
      </c>
    </row>
    <row r="17" spans="1:15">
      <c r="A17" s="2">
        <f>'Link In'!J15</f>
        <v>52532014</v>
      </c>
      <c r="B17" s="12" t="str">
        <f>'Link In'!K15</f>
        <v>Electricity TD</v>
      </c>
      <c r="C17" s="40">
        <f>'Link In'!M15</f>
        <v>5228</v>
      </c>
      <c r="D17" s="40">
        <f>'Link In'!N15</f>
        <v>10940</v>
      </c>
      <c r="E17" s="40">
        <f>'Link In'!O15</f>
        <v>6805</v>
      </c>
      <c r="F17" s="40">
        <f>'Link In'!P15</f>
        <v>5739</v>
      </c>
      <c r="G17" s="40">
        <f>'Link In'!Q15</f>
        <v>5763</v>
      </c>
      <c r="H17" s="40">
        <f>'Link In'!R15</f>
        <v>6171</v>
      </c>
      <c r="I17" s="40">
        <f>'Link In'!S15</f>
        <v>0</v>
      </c>
      <c r="J17" s="40">
        <f>'Link In'!T15</f>
        <v>0</v>
      </c>
      <c r="K17" s="40">
        <f>'Link In'!U15</f>
        <v>0</v>
      </c>
      <c r="L17" s="40">
        <f>'Link In'!V15</f>
        <v>0</v>
      </c>
      <c r="M17" s="40">
        <f>'Link In'!W15</f>
        <v>0</v>
      </c>
      <c r="N17" s="40">
        <f>'Link In'!X15</f>
        <v>0</v>
      </c>
      <c r="O17" s="37">
        <f t="shared" si="0"/>
        <v>40646</v>
      </c>
    </row>
    <row r="18" spans="1:15">
      <c r="A18" s="2">
        <f>'Link In'!J16</f>
        <v>52532016</v>
      </c>
      <c r="B18" s="12" t="str">
        <f>'Link In'!K16</f>
        <v>Electricity AG</v>
      </c>
      <c r="C18" s="40">
        <f>'Link In'!M16</f>
        <v>6675</v>
      </c>
      <c r="D18" s="40">
        <f>'Link In'!N16</f>
        <v>6568</v>
      </c>
      <c r="E18" s="40">
        <f>'Link In'!O16</f>
        <v>4396</v>
      </c>
      <c r="F18" s="40">
        <f>'Link In'!P16</f>
        <v>6384</v>
      </c>
      <c r="G18" s="40">
        <f>'Link In'!Q16</f>
        <v>6614</v>
      </c>
      <c r="H18" s="40">
        <f>'Link In'!R16</f>
        <v>6329</v>
      </c>
      <c r="I18" s="40">
        <f>'Link In'!S16</f>
        <v>0</v>
      </c>
      <c r="J18" s="40">
        <f>'Link In'!T16</f>
        <v>0</v>
      </c>
      <c r="K18" s="40">
        <f>'Link In'!U16</f>
        <v>0</v>
      </c>
      <c r="L18" s="40">
        <f>'Link In'!V16</f>
        <v>0</v>
      </c>
      <c r="M18" s="40">
        <f>'Link In'!W16</f>
        <v>0</v>
      </c>
      <c r="N18" s="40">
        <f>'Link In'!X16</f>
        <v>0</v>
      </c>
      <c r="O18" s="37">
        <f t="shared" si="0"/>
        <v>36966</v>
      </c>
    </row>
    <row r="19" spans="1:15">
      <c r="A19" s="2">
        <f>'Link In'!J17</f>
        <v>52546000</v>
      </c>
      <c r="B19" s="12" t="str">
        <f>'Link In'!K17</f>
        <v>Grounds Keeping</v>
      </c>
      <c r="C19" s="40">
        <f>'Link In'!M17</f>
        <v>0</v>
      </c>
      <c r="D19" s="40">
        <f>'Link In'!N17</f>
        <v>0</v>
      </c>
      <c r="E19" s="40">
        <f>'Link In'!O17</f>
        <v>0</v>
      </c>
      <c r="F19" s="40">
        <f>'Link In'!P17</f>
        <v>0</v>
      </c>
      <c r="G19" s="40">
        <f>'Link In'!Q17</f>
        <v>0</v>
      </c>
      <c r="H19" s="40">
        <f>'Link In'!R17</f>
        <v>0</v>
      </c>
      <c r="I19" s="40">
        <f>'Link In'!S17</f>
        <v>13716</v>
      </c>
      <c r="J19" s="40">
        <f>'Link In'!T17</f>
        <v>10979</v>
      </c>
      <c r="K19" s="40">
        <f>'Link In'!U17</f>
        <v>9053</v>
      </c>
      <c r="L19" s="40">
        <f>'Link In'!V17</f>
        <v>8467</v>
      </c>
      <c r="M19" s="40">
        <f>'Link In'!W17</f>
        <v>7645</v>
      </c>
      <c r="N19" s="40">
        <f>'Link In'!X17</f>
        <v>36541</v>
      </c>
      <c r="O19" s="37">
        <f t="shared" si="0"/>
        <v>86401</v>
      </c>
    </row>
    <row r="20" spans="1:15">
      <c r="A20" s="2">
        <f>'Link In'!J18</f>
        <v>52546011</v>
      </c>
      <c r="B20" s="12" t="str">
        <f>'Link In'!K18</f>
        <v>Grounds Keeping SS</v>
      </c>
      <c r="C20" s="40">
        <f>'Link In'!M18</f>
        <v>0</v>
      </c>
      <c r="D20" s="40">
        <f>'Link In'!N18</f>
        <v>0</v>
      </c>
      <c r="E20" s="40">
        <f>'Link In'!O18</f>
        <v>2000</v>
      </c>
      <c r="F20" s="40">
        <f>'Link In'!P18</f>
        <v>0</v>
      </c>
      <c r="G20" s="40">
        <f>'Link In'!Q18</f>
        <v>0</v>
      </c>
      <c r="H20" s="40">
        <f>'Link In'!R18</f>
        <v>2926</v>
      </c>
      <c r="I20" s="40">
        <f>'Link In'!S18</f>
        <v>0</v>
      </c>
      <c r="J20" s="40">
        <f>'Link In'!T18</f>
        <v>0</v>
      </c>
      <c r="K20" s="40">
        <f>'Link In'!U18</f>
        <v>0</v>
      </c>
      <c r="L20" s="40">
        <f>'Link In'!V18</f>
        <v>0</v>
      </c>
      <c r="M20" s="40">
        <f>'Link In'!W18</f>
        <v>0</v>
      </c>
      <c r="N20" s="40">
        <f>'Link In'!X18</f>
        <v>0</v>
      </c>
      <c r="O20" s="37">
        <f t="shared" ref="O20:O28" si="1">SUM(C20:N20)</f>
        <v>4926</v>
      </c>
    </row>
    <row r="21" spans="1:15">
      <c r="A21" s="2">
        <f>'Link In'!J19</f>
        <v>52546013</v>
      </c>
      <c r="B21" s="12" t="str">
        <f>'Link In'!K19</f>
        <v>Grounds Keeping WT</v>
      </c>
      <c r="C21" s="40">
        <f>'Link In'!M19</f>
        <v>0</v>
      </c>
      <c r="D21" s="40">
        <f>'Link In'!N19</f>
        <v>7537</v>
      </c>
      <c r="E21" s="40">
        <f>'Link In'!O19</f>
        <v>3683</v>
      </c>
      <c r="F21" s="40">
        <f>'Link In'!P19</f>
        <v>0</v>
      </c>
      <c r="G21" s="40">
        <f>'Link In'!Q19</f>
        <v>1944</v>
      </c>
      <c r="H21" s="40">
        <f>'Link In'!R19</f>
        <v>8563</v>
      </c>
      <c r="I21" s="40">
        <f>'Link In'!S19</f>
        <v>0</v>
      </c>
      <c r="J21" s="40">
        <f>'Link In'!T19</f>
        <v>0</v>
      </c>
      <c r="K21" s="40">
        <f>'Link In'!U19</f>
        <v>0</v>
      </c>
      <c r="L21" s="40">
        <f>'Link In'!V19</f>
        <v>0</v>
      </c>
      <c r="M21" s="40">
        <f>'Link In'!W19</f>
        <v>0</v>
      </c>
      <c r="N21" s="40">
        <f>'Link In'!X19</f>
        <v>0</v>
      </c>
      <c r="O21" s="37">
        <f t="shared" si="1"/>
        <v>21727</v>
      </c>
    </row>
    <row r="22" spans="1:15">
      <c r="A22" s="2">
        <f>'Link In'!J20</f>
        <v>52546014</v>
      </c>
      <c r="B22" s="12" t="str">
        <f>'Link In'!K20</f>
        <v>Grounds Keeping TD</v>
      </c>
      <c r="C22" s="40">
        <f>'Link In'!M20</f>
        <v>289</v>
      </c>
      <c r="D22" s="40">
        <f>'Link In'!N20</f>
        <v>3068</v>
      </c>
      <c r="E22" s="40">
        <f>'Link In'!O20</f>
        <v>1907</v>
      </c>
      <c r="F22" s="40">
        <f>'Link In'!P20</f>
        <v>6878</v>
      </c>
      <c r="G22" s="40">
        <f>'Link In'!Q20</f>
        <v>4280</v>
      </c>
      <c r="H22" s="40">
        <f>'Link In'!R20</f>
        <v>5445</v>
      </c>
      <c r="I22" s="40">
        <f>'Link In'!S20</f>
        <v>0</v>
      </c>
      <c r="J22" s="40">
        <f>'Link In'!T20</f>
        <v>0</v>
      </c>
      <c r="K22" s="40">
        <f>'Link In'!U20</f>
        <v>0</v>
      </c>
      <c r="L22" s="40">
        <f>'Link In'!V20</f>
        <v>0</v>
      </c>
      <c r="M22" s="40">
        <f>'Link In'!W20</f>
        <v>0</v>
      </c>
      <c r="N22" s="40">
        <f>'Link In'!X20</f>
        <v>0</v>
      </c>
      <c r="O22" s="37">
        <f t="shared" si="1"/>
        <v>21867</v>
      </c>
    </row>
    <row r="23" spans="1:15">
      <c r="A23" s="2">
        <f>'Link In'!J21</f>
        <v>52546016</v>
      </c>
      <c r="B23" s="12" t="str">
        <f>'Link In'!K21</f>
        <v>Grounds Keeping AG</v>
      </c>
      <c r="C23" s="40">
        <f>'Link In'!M21</f>
        <v>11195</v>
      </c>
      <c r="D23" s="40">
        <f>'Link In'!N21</f>
        <v>4305</v>
      </c>
      <c r="E23" s="40">
        <f>'Link In'!O21</f>
        <v>28855</v>
      </c>
      <c r="F23" s="40">
        <f>'Link In'!P21</f>
        <v>14220</v>
      </c>
      <c r="G23" s="40">
        <f>'Link In'!Q21</f>
        <v>11486</v>
      </c>
      <c r="H23" s="40">
        <f>'Link In'!R21</f>
        <v>22352</v>
      </c>
      <c r="I23" s="40">
        <f>'Link In'!S21</f>
        <v>0</v>
      </c>
      <c r="J23" s="40">
        <f>'Link In'!T21</f>
        <v>0</v>
      </c>
      <c r="K23" s="40">
        <f>'Link In'!U21</f>
        <v>0</v>
      </c>
      <c r="L23" s="40">
        <f>'Link In'!V21</f>
        <v>0</v>
      </c>
      <c r="M23" s="40">
        <f>'Link In'!W21</f>
        <v>0</v>
      </c>
      <c r="N23" s="40">
        <f>'Link In'!X21</f>
        <v>0</v>
      </c>
      <c r="O23" s="37">
        <f t="shared" si="1"/>
        <v>92413</v>
      </c>
    </row>
    <row r="24" spans="1:15">
      <c r="A24" s="2">
        <f>'Link In'!J22</f>
        <v>52548000</v>
      </c>
      <c r="B24" s="12" t="str">
        <f>'Link In'!K22</f>
        <v>Heating Oil/Gas</v>
      </c>
      <c r="C24" s="40">
        <f>'Link In'!M22</f>
        <v>0</v>
      </c>
      <c r="D24" s="40">
        <f>'Link In'!N22</f>
        <v>0</v>
      </c>
      <c r="E24" s="40">
        <f>'Link In'!O22</f>
        <v>0</v>
      </c>
      <c r="F24" s="40">
        <f>'Link In'!P22</f>
        <v>0</v>
      </c>
      <c r="G24" s="40">
        <f>'Link In'!Q22</f>
        <v>0</v>
      </c>
      <c r="H24" s="40">
        <f>'Link In'!R22</f>
        <v>0</v>
      </c>
      <c r="I24" s="40">
        <f>'Link In'!S22</f>
        <v>246</v>
      </c>
      <c r="J24" s="40">
        <f>'Link In'!T22</f>
        <v>429</v>
      </c>
      <c r="K24" s="40">
        <f>'Link In'!U22</f>
        <v>1769</v>
      </c>
      <c r="L24" s="40">
        <f>'Link In'!V22</f>
        <v>5317</v>
      </c>
      <c r="M24" s="40">
        <f>'Link In'!W22</f>
        <v>2667</v>
      </c>
      <c r="N24" s="40">
        <f>'Link In'!X22</f>
        <v>2667</v>
      </c>
      <c r="O24" s="37">
        <f t="shared" si="1"/>
        <v>13095</v>
      </c>
    </row>
    <row r="25" spans="1:15">
      <c r="A25" s="2">
        <f>'Link In'!J23</f>
        <v>52548013</v>
      </c>
      <c r="B25" s="12" t="str">
        <f>'Link In'!K23</f>
        <v>Heating Oil/Gas WT</v>
      </c>
      <c r="C25" s="40">
        <f>'Link In'!M23</f>
        <v>3344</v>
      </c>
      <c r="D25" s="40">
        <f>'Link In'!N23</f>
        <v>3131</v>
      </c>
      <c r="E25" s="40">
        <f>'Link In'!O23</f>
        <v>188</v>
      </c>
      <c r="F25" s="40">
        <f>'Link In'!P23</f>
        <v>23</v>
      </c>
      <c r="G25" s="40">
        <f>'Link In'!Q23</f>
        <v>120</v>
      </c>
      <c r="H25" s="40">
        <f>'Link In'!R23</f>
        <v>92</v>
      </c>
      <c r="I25" s="40">
        <f>'Link In'!S23</f>
        <v>0</v>
      </c>
      <c r="J25" s="40">
        <f>'Link In'!T23</f>
        <v>0</v>
      </c>
      <c r="K25" s="40">
        <f>'Link In'!U23</f>
        <v>0</v>
      </c>
      <c r="L25" s="40">
        <f>'Link In'!V23</f>
        <v>0</v>
      </c>
      <c r="M25" s="40">
        <f>'Link In'!W23</f>
        <v>0</v>
      </c>
      <c r="N25" s="40">
        <f>'Link In'!X23</f>
        <v>0</v>
      </c>
      <c r="O25" s="37">
        <f t="shared" si="1"/>
        <v>6898</v>
      </c>
    </row>
    <row r="26" spans="1:15">
      <c r="A26" s="2">
        <f>'Link In'!J24</f>
        <v>52548014</v>
      </c>
      <c r="B26" s="12" t="str">
        <f>'Link In'!K24</f>
        <v>Heating Oil/Gas TD</v>
      </c>
      <c r="C26" s="40">
        <f>'Link In'!M24</f>
        <v>0</v>
      </c>
      <c r="D26" s="40">
        <f>'Link In'!N24</f>
        <v>0</v>
      </c>
      <c r="E26" s="40">
        <f>'Link In'!O24</f>
        <v>0</v>
      </c>
      <c r="F26" s="40">
        <f>'Link In'!P24</f>
        <v>0</v>
      </c>
      <c r="G26" s="40">
        <f>'Link In'!Q24</f>
        <v>0</v>
      </c>
      <c r="H26" s="40">
        <f>'Link In'!R24</f>
        <v>0</v>
      </c>
      <c r="I26" s="40">
        <f>'Link In'!S24</f>
        <v>0</v>
      </c>
      <c r="J26" s="40">
        <f>'Link In'!T24</f>
        <v>0</v>
      </c>
      <c r="K26" s="40">
        <f>'Link In'!U24</f>
        <v>0</v>
      </c>
      <c r="L26" s="40">
        <f>'Link In'!V24</f>
        <v>0</v>
      </c>
      <c r="M26" s="40">
        <f>'Link In'!W24</f>
        <v>0</v>
      </c>
      <c r="N26" s="40">
        <f>'Link In'!X24</f>
        <v>0</v>
      </c>
      <c r="O26" s="37">
        <f t="shared" si="1"/>
        <v>0</v>
      </c>
    </row>
    <row r="27" spans="1:15">
      <c r="A27" s="2">
        <f>'Link In'!J25</f>
        <v>52548016</v>
      </c>
      <c r="B27" s="12" t="str">
        <f>'Link In'!K25</f>
        <v>Heating Oil/Gas AG</v>
      </c>
      <c r="C27" s="40">
        <f>'Link In'!M25</f>
        <v>1126</v>
      </c>
      <c r="D27" s="40">
        <f>'Link In'!N25</f>
        <v>519</v>
      </c>
      <c r="E27" s="40">
        <f>'Link In'!O25</f>
        <v>187</v>
      </c>
      <c r="F27" s="40">
        <f>'Link In'!P25</f>
        <v>152</v>
      </c>
      <c r="G27" s="40">
        <f>'Link In'!Q25</f>
        <v>209</v>
      </c>
      <c r="H27" s="40">
        <f>'Link In'!R25</f>
        <v>178</v>
      </c>
      <c r="I27" s="40">
        <f>'Link In'!S25</f>
        <v>0</v>
      </c>
      <c r="J27" s="40">
        <f>'Link In'!T25</f>
        <v>0</v>
      </c>
      <c r="K27" s="40">
        <f>'Link In'!U25</f>
        <v>0</v>
      </c>
      <c r="L27" s="40">
        <f>'Link In'!V25</f>
        <v>0</v>
      </c>
      <c r="M27" s="40">
        <f>'Link In'!W25</f>
        <v>0</v>
      </c>
      <c r="N27" s="40">
        <f>'Link In'!X25</f>
        <v>0</v>
      </c>
      <c r="O27" s="37">
        <f t="shared" si="1"/>
        <v>2371</v>
      </c>
    </row>
    <row r="28" spans="1:15">
      <c r="A28" s="2">
        <f>'Link In'!J26</f>
        <v>52550000</v>
      </c>
      <c r="B28" s="12" t="str">
        <f>'Link In'!K26</f>
        <v>Janitorial</v>
      </c>
      <c r="C28" s="40">
        <f>'Link In'!M26</f>
        <v>0</v>
      </c>
      <c r="D28" s="40">
        <f>'Link In'!N26</f>
        <v>0</v>
      </c>
      <c r="E28" s="40">
        <f>'Link In'!O26</f>
        <v>0</v>
      </c>
      <c r="F28" s="40">
        <f>'Link In'!P26</f>
        <v>0</v>
      </c>
      <c r="G28" s="40">
        <f>'Link In'!Q26</f>
        <v>0</v>
      </c>
      <c r="H28" s="40">
        <f>'Link In'!R26</f>
        <v>0</v>
      </c>
      <c r="I28" s="40">
        <f>'Link In'!S26</f>
        <v>7654</v>
      </c>
      <c r="J28" s="40">
        <f>'Link In'!T26</f>
        <v>2052</v>
      </c>
      <c r="K28" s="40">
        <f>'Link In'!U26</f>
        <v>10398</v>
      </c>
      <c r="L28" s="40">
        <f>'Link In'!V26</f>
        <v>10110</v>
      </c>
      <c r="M28" s="40">
        <f>'Link In'!W26</f>
        <v>12322</v>
      </c>
      <c r="N28" s="40">
        <f>'Link In'!X26</f>
        <v>2581</v>
      </c>
      <c r="O28" s="37">
        <f t="shared" si="1"/>
        <v>45117</v>
      </c>
    </row>
    <row r="29" spans="1:15">
      <c r="A29" s="2">
        <f>'Link In'!J27</f>
        <v>52550013</v>
      </c>
      <c r="B29" s="12" t="str">
        <f>'Link In'!K27</f>
        <v>Janitorial WT</v>
      </c>
      <c r="C29" s="40">
        <f>'Link In'!M27</f>
        <v>1025</v>
      </c>
      <c r="D29" s="40">
        <f>'Link In'!N27</f>
        <v>172</v>
      </c>
      <c r="E29" s="40">
        <f>'Link In'!O27</f>
        <v>88</v>
      </c>
      <c r="F29" s="40">
        <f>'Link In'!P27</f>
        <v>88</v>
      </c>
      <c r="G29" s="40">
        <f>'Link In'!Q27</f>
        <v>89</v>
      </c>
      <c r="H29" s="40">
        <f>'Link In'!R27</f>
        <v>89</v>
      </c>
      <c r="I29" s="40">
        <f>'Link In'!S27</f>
        <v>0</v>
      </c>
      <c r="J29" s="40">
        <f>'Link In'!T27</f>
        <v>0</v>
      </c>
      <c r="K29" s="40">
        <f>'Link In'!U27</f>
        <v>0</v>
      </c>
      <c r="L29" s="40">
        <f>'Link In'!V27</f>
        <v>0</v>
      </c>
      <c r="M29" s="40">
        <f>'Link In'!W27</f>
        <v>0</v>
      </c>
      <c r="N29" s="40">
        <f>'Link In'!X27</f>
        <v>0</v>
      </c>
      <c r="O29" s="37">
        <f t="shared" ref="O29:O45" si="2">SUM(C29:N29)</f>
        <v>1551</v>
      </c>
    </row>
    <row r="30" spans="1:15">
      <c r="A30" s="2">
        <f>'Link In'!J28</f>
        <v>52550014</v>
      </c>
      <c r="B30" s="12" t="str">
        <f>'Link In'!K28</f>
        <v>Janitorial TD</v>
      </c>
      <c r="C30" s="40">
        <f>'Link In'!M28</f>
        <v>1559</v>
      </c>
      <c r="D30" s="40">
        <f>'Link In'!N28</f>
        <v>1026</v>
      </c>
      <c r="E30" s="40">
        <f>'Link In'!O28</f>
        <v>1532</v>
      </c>
      <c r="F30" s="40">
        <f>'Link In'!P28</f>
        <v>1295</v>
      </c>
      <c r="G30" s="40">
        <f>'Link In'!Q28</f>
        <v>562</v>
      </c>
      <c r="H30" s="40">
        <f>'Link In'!R28</f>
        <v>1663</v>
      </c>
      <c r="I30" s="40">
        <f>'Link In'!S28</f>
        <v>0</v>
      </c>
      <c r="J30" s="40">
        <f>'Link In'!T28</f>
        <v>0</v>
      </c>
      <c r="K30" s="40">
        <f>'Link In'!U28</f>
        <v>0</v>
      </c>
      <c r="L30" s="40">
        <f>'Link In'!V28</f>
        <v>0</v>
      </c>
      <c r="M30" s="40">
        <f>'Link In'!W28</f>
        <v>0</v>
      </c>
      <c r="N30" s="40">
        <f>'Link In'!X28</f>
        <v>0</v>
      </c>
      <c r="O30" s="37">
        <f t="shared" si="2"/>
        <v>7637</v>
      </c>
    </row>
    <row r="31" spans="1:15">
      <c r="A31" s="2">
        <f>'Link In'!J29</f>
        <v>52550016</v>
      </c>
      <c r="B31" s="12" t="str">
        <f>'Link In'!K29</f>
        <v>Janitorial AG</v>
      </c>
      <c r="C31" s="40">
        <f>'Link In'!M29</f>
        <v>5239</v>
      </c>
      <c r="D31" s="40">
        <f>'Link In'!N29</f>
        <v>5131</v>
      </c>
      <c r="E31" s="40">
        <f>'Link In'!O29</f>
        <v>5195</v>
      </c>
      <c r="F31" s="40">
        <f>'Link In'!P29</f>
        <v>5178</v>
      </c>
      <c r="G31" s="40">
        <f>'Link In'!Q29</f>
        <v>5591</v>
      </c>
      <c r="H31" s="40">
        <f>'Link In'!R29</f>
        <v>6510</v>
      </c>
      <c r="I31" s="40">
        <f>'Link In'!S29</f>
        <v>0</v>
      </c>
      <c r="J31" s="40">
        <f>'Link In'!T29</f>
        <v>0</v>
      </c>
      <c r="K31" s="40">
        <f>'Link In'!U29</f>
        <v>0</v>
      </c>
      <c r="L31" s="40">
        <f>'Link In'!V29</f>
        <v>0</v>
      </c>
      <c r="M31" s="40">
        <f>'Link In'!W29</f>
        <v>0</v>
      </c>
      <c r="N31" s="40">
        <f>'Link In'!X29</f>
        <v>0</v>
      </c>
      <c r="O31" s="37">
        <f t="shared" si="2"/>
        <v>32844</v>
      </c>
    </row>
    <row r="32" spans="1:15">
      <c r="A32" s="2">
        <f>'Link In'!J30</f>
        <v>52571000</v>
      </c>
      <c r="B32" s="12" t="str">
        <f>'Link In'!K30</f>
        <v>Security Svc</v>
      </c>
      <c r="C32" s="40">
        <f>'Link In'!M30</f>
        <v>0</v>
      </c>
      <c r="D32" s="40">
        <f>'Link In'!N30</f>
        <v>0</v>
      </c>
      <c r="E32" s="40">
        <f>'Link In'!O30</f>
        <v>0</v>
      </c>
      <c r="F32" s="40">
        <f>'Link In'!P30</f>
        <v>0</v>
      </c>
      <c r="G32" s="40">
        <f>'Link In'!Q30</f>
        <v>0</v>
      </c>
      <c r="H32" s="40">
        <f>'Link In'!R30</f>
        <v>0</v>
      </c>
      <c r="I32" s="40">
        <f>'Link In'!S30</f>
        <v>1787</v>
      </c>
      <c r="J32" s="40">
        <f>'Link In'!T30</f>
        <v>1899</v>
      </c>
      <c r="K32" s="40">
        <f>'Link In'!U30</f>
        <v>1739</v>
      </c>
      <c r="L32" s="40">
        <f>'Link In'!V30</f>
        <v>1787</v>
      </c>
      <c r="M32" s="40">
        <f>'Link In'!W30</f>
        <v>2968</v>
      </c>
      <c r="N32" s="40">
        <f>'Link In'!X30</f>
        <v>4307</v>
      </c>
      <c r="O32" s="37">
        <f t="shared" si="2"/>
        <v>14487</v>
      </c>
    </row>
    <row r="33" spans="1:15">
      <c r="A33" s="2">
        <f>'Link In'!J31</f>
        <v>52571011</v>
      </c>
      <c r="B33" s="12" t="str">
        <f>'Link In'!K31</f>
        <v>Security Svc SS</v>
      </c>
      <c r="C33" s="40">
        <f>'Link In'!M31</f>
        <v>2415</v>
      </c>
      <c r="D33" s="40">
        <f>'Link In'!N31</f>
        <v>2415</v>
      </c>
      <c r="E33" s="40">
        <f>'Link In'!O31</f>
        <v>2415</v>
      </c>
      <c r="F33" s="40">
        <f>'Link In'!P31</f>
        <v>2415</v>
      </c>
      <c r="G33" s="40">
        <f>'Link In'!Q31</f>
        <v>2415</v>
      </c>
      <c r="H33" s="40">
        <f>'Link In'!R31</f>
        <v>2415</v>
      </c>
      <c r="I33" s="40">
        <f>'Link In'!S31</f>
        <v>0</v>
      </c>
      <c r="J33" s="40">
        <f>'Link In'!T31</f>
        <v>0</v>
      </c>
      <c r="K33" s="40">
        <f>'Link In'!U31</f>
        <v>0</v>
      </c>
      <c r="L33" s="40">
        <f>'Link In'!V31</f>
        <v>0</v>
      </c>
      <c r="M33" s="40">
        <f>'Link In'!W31</f>
        <v>0</v>
      </c>
      <c r="N33" s="40">
        <f>'Link In'!X31</f>
        <v>0</v>
      </c>
      <c r="O33" s="37">
        <f t="shared" si="2"/>
        <v>14490</v>
      </c>
    </row>
    <row r="34" spans="1:15">
      <c r="A34" s="2">
        <f>'Link In'!J32</f>
        <v>52571014</v>
      </c>
      <c r="B34" s="12" t="str">
        <f>'Link In'!K32</f>
        <v>Security Svc TD</v>
      </c>
      <c r="C34" s="40">
        <f>'Link In'!M32</f>
        <v>0</v>
      </c>
      <c r="D34" s="40">
        <f>'Link In'!N32</f>
        <v>0</v>
      </c>
      <c r="E34" s="40">
        <f>'Link In'!O32</f>
        <v>0</v>
      </c>
      <c r="F34" s="40">
        <f>'Link In'!P32</f>
        <v>0</v>
      </c>
      <c r="G34" s="40">
        <f>'Link In'!Q32</f>
        <v>222</v>
      </c>
      <c r="H34" s="40">
        <f>'Link In'!R32</f>
        <v>83</v>
      </c>
      <c r="I34" s="40">
        <f>'Link In'!S32</f>
        <v>0</v>
      </c>
      <c r="J34" s="40">
        <f>'Link In'!T32</f>
        <v>0</v>
      </c>
      <c r="K34" s="40">
        <f>'Link In'!U32</f>
        <v>0</v>
      </c>
      <c r="L34" s="40">
        <f>'Link In'!V32</f>
        <v>0</v>
      </c>
      <c r="M34" s="40">
        <f>'Link In'!W32</f>
        <v>0</v>
      </c>
      <c r="N34" s="40">
        <f>'Link In'!X32</f>
        <v>0</v>
      </c>
      <c r="O34" s="37">
        <f t="shared" si="2"/>
        <v>305</v>
      </c>
    </row>
    <row r="35" spans="1:15">
      <c r="A35" s="2">
        <f>'Link In'!J33</f>
        <v>52571016</v>
      </c>
      <c r="B35" s="12" t="str">
        <f>'Link In'!K33</f>
        <v>Security Svc AG</v>
      </c>
      <c r="C35" s="40">
        <f>'Link In'!M33</f>
        <v>0</v>
      </c>
      <c r="D35" s="40">
        <f>'Link In'!N33</f>
        <v>0</v>
      </c>
      <c r="E35" s="40">
        <f>'Link In'!O33</f>
        <v>0</v>
      </c>
      <c r="F35" s="40">
        <f>'Link In'!P33</f>
        <v>0</v>
      </c>
      <c r="G35" s="40">
        <f>'Link In'!Q33</f>
        <v>0</v>
      </c>
      <c r="H35" s="40">
        <f>'Link In'!R33</f>
        <v>0</v>
      </c>
      <c r="I35" s="40">
        <f>'Link In'!S33</f>
        <v>0</v>
      </c>
      <c r="J35" s="40">
        <f>'Link In'!T33</f>
        <v>0</v>
      </c>
      <c r="K35" s="40">
        <f>'Link In'!U33</f>
        <v>0</v>
      </c>
      <c r="L35" s="40">
        <f>'Link In'!V33</f>
        <v>0</v>
      </c>
      <c r="M35" s="40">
        <f>'Link In'!W33</f>
        <v>0</v>
      </c>
      <c r="N35" s="40">
        <f>'Link In'!X33</f>
        <v>0</v>
      </c>
      <c r="O35" s="37">
        <f t="shared" si="2"/>
        <v>0</v>
      </c>
    </row>
    <row r="36" spans="1:15">
      <c r="A36" s="2">
        <f>'Link In'!J34</f>
        <v>52571100</v>
      </c>
      <c r="B36" s="12" t="str">
        <f>'Link In'!K34</f>
        <v>Add'l Security Costs</v>
      </c>
      <c r="C36" s="40">
        <f>'Link In'!M34</f>
        <v>5809</v>
      </c>
      <c r="D36" s="40">
        <f>'Link In'!N34</f>
        <v>5809</v>
      </c>
      <c r="E36" s="40">
        <f>'Link In'!O34</f>
        <v>3552</v>
      </c>
      <c r="F36" s="40">
        <f>'Link In'!P34</f>
        <v>4647</v>
      </c>
      <c r="G36" s="40">
        <f>'Link In'!Q34</f>
        <v>6971</v>
      </c>
      <c r="H36" s="40">
        <f>'Link In'!R34</f>
        <v>4780</v>
      </c>
      <c r="I36" s="40">
        <f>'Link In'!S34</f>
        <v>4333</v>
      </c>
      <c r="J36" s="40">
        <f>'Link In'!T34</f>
        <v>4333</v>
      </c>
      <c r="K36" s="40">
        <f>'Link In'!U34</f>
        <v>4333</v>
      </c>
      <c r="L36" s="40">
        <f>'Link In'!V34</f>
        <v>4333</v>
      </c>
      <c r="M36" s="40">
        <f>'Link In'!W34</f>
        <v>5833</v>
      </c>
      <c r="N36" s="40">
        <f>'Link In'!X34</f>
        <v>5833</v>
      </c>
      <c r="O36" s="37">
        <f t="shared" si="2"/>
        <v>60566</v>
      </c>
    </row>
    <row r="37" spans="1:15">
      <c r="A37" s="2">
        <f>'Link In'!J35</f>
        <v>52578000</v>
      </c>
      <c r="B37" s="12" t="str">
        <f>'Link In'!K35</f>
        <v>Trash Removal</v>
      </c>
      <c r="C37" s="40">
        <f>'Link In'!M35</f>
        <v>0</v>
      </c>
      <c r="D37" s="40">
        <f>'Link In'!N35</f>
        <v>0</v>
      </c>
      <c r="E37" s="40">
        <f>'Link In'!O35</f>
        <v>0</v>
      </c>
      <c r="F37" s="40">
        <f>'Link In'!P35</f>
        <v>0</v>
      </c>
      <c r="G37" s="40">
        <f>'Link In'!Q35</f>
        <v>0</v>
      </c>
      <c r="H37" s="40">
        <f>'Link In'!R35</f>
        <v>0</v>
      </c>
      <c r="I37" s="40">
        <f>'Link In'!S35</f>
        <v>2006</v>
      </c>
      <c r="J37" s="40">
        <f>'Link In'!T35</f>
        <v>2847</v>
      </c>
      <c r="K37" s="40">
        <f>'Link In'!U35</f>
        <v>1992</v>
      </c>
      <c r="L37" s="40">
        <f>'Link In'!V35</f>
        <v>1950</v>
      </c>
      <c r="M37" s="40">
        <f>'Link In'!W35</f>
        <v>1775</v>
      </c>
      <c r="N37" s="40">
        <f>'Link In'!X35</f>
        <v>1622</v>
      </c>
      <c r="O37" s="37">
        <f t="shared" si="2"/>
        <v>12192</v>
      </c>
    </row>
    <row r="38" spans="1:15">
      <c r="A38" s="2">
        <f>'Link In'!J36</f>
        <v>52578013</v>
      </c>
      <c r="B38" s="12" t="str">
        <f>'Link In'!K36</f>
        <v>Trash Removal WT</v>
      </c>
      <c r="C38" s="40">
        <f>'Link In'!M36</f>
        <v>570</v>
      </c>
      <c r="D38" s="40">
        <f>'Link In'!N36</f>
        <v>981</v>
      </c>
      <c r="E38" s="40">
        <f>'Link In'!O36</f>
        <v>601</v>
      </c>
      <c r="F38" s="40">
        <f>'Link In'!P36</f>
        <v>780</v>
      </c>
      <c r="G38" s="40">
        <f>'Link In'!Q36</f>
        <v>504</v>
      </c>
      <c r="H38" s="40">
        <f>'Link In'!R36</f>
        <v>748</v>
      </c>
      <c r="I38" s="40">
        <f>'Link In'!S36</f>
        <v>0</v>
      </c>
      <c r="J38" s="40">
        <f>'Link In'!T36</f>
        <v>0</v>
      </c>
      <c r="K38" s="40">
        <f>'Link In'!U36</f>
        <v>0</v>
      </c>
      <c r="L38" s="40">
        <f>'Link In'!V36</f>
        <v>0</v>
      </c>
      <c r="M38" s="40">
        <f>'Link In'!W36</f>
        <v>0</v>
      </c>
      <c r="N38" s="40">
        <f>'Link In'!X36</f>
        <v>0</v>
      </c>
      <c r="O38" s="37">
        <f t="shared" si="2"/>
        <v>4184</v>
      </c>
    </row>
    <row r="39" spans="1:15">
      <c r="A39" s="2">
        <f>'Link In'!J37</f>
        <v>52578014</v>
      </c>
      <c r="B39" s="12" t="str">
        <f>'Link In'!K37</f>
        <v>Trash Removal TD</v>
      </c>
      <c r="C39" s="40">
        <f>'Link In'!M37</f>
        <v>1500</v>
      </c>
      <c r="D39" s="40">
        <f>'Link In'!N37</f>
        <v>129</v>
      </c>
      <c r="E39" s="40">
        <f>'Link In'!O37</f>
        <v>0</v>
      </c>
      <c r="F39" s="40">
        <f>'Link In'!P37</f>
        <v>0</v>
      </c>
      <c r="G39" s="40">
        <f>'Link In'!Q37</f>
        <v>1749</v>
      </c>
      <c r="H39" s="40">
        <f>'Link In'!R37</f>
        <v>0</v>
      </c>
      <c r="I39" s="40">
        <f>'Link In'!S37</f>
        <v>0</v>
      </c>
      <c r="J39" s="40">
        <f>'Link In'!T37</f>
        <v>0</v>
      </c>
      <c r="K39" s="40">
        <f>'Link In'!U37</f>
        <v>0</v>
      </c>
      <c r="L39" s="40">
        <f>'Link In'!V37</f>
        <v>0</v>
      </c>
      <c r="M39" s="40">
        <f>'Link In'!W37</f>
        <v>0</v>
      </c>
      <c r="N39" s="40">
        <f>'Link In'!X37</f>
        <v>0</v>
      </c>
      <c r="O39" s="37">
        <f t="shared" si="2"/>
        <v>3378</v>
      </c>
    </row>
    <row r="40" spans="1:15">
      <c r="A40" s="2">
        <f>'Link In'!J38</f>
        <v>52578016</v>
      </c>
      <c r="B40" s="12" t="str">
        <f>'Link In'!K38</f>
        <v>Trash Removal AG</v>
      </c>
      <c r="C40" s="40">
        <f>'Link In'!M38</f>
        <v>1230</v>
      </c>
      <c r="D40" s="40">
        <f>'Link In'!N38</f>
        <v>1199</v>
      </c>
      <c r="E40" s="40">
        <f>'Link In'!O38</f>
        <v>577</v>
      </c>
      <c r="F40" s="40">
        <f>'Link In'!P38</f>
        <v>1584</v>
      </c>
      <c r="G40" s="40">
        <f>'Link In'!Q38</f>
        <v>192</v>
      </c>
      <c r="H40" s="40">
        <f>'Link In'!R38</f>
        <v>1563</v>
      </c>
      <c r="I40" s="40">
        <f>'Link In'!S38</f>
        <v>0</v>
      </c>
      <c r="J40" s="40">
        <f>'Link In'!T38</f>
        <v>0</v>
      </c>
      <c r="K40" s="40">
        <f>'Link In'!U38</f>
        <v>0</v>
      </c>
      <c r="L40" s="40">
        <f>'Link In'!V38</f>
        <v>0</v>
      </c>
      <c r="M40" s="40">
        <f>'Link In'!W38</f>
        <v>0</v>
      </c>
      <c r="N40" s="40">
        <f>'Link In'!X38</f>
        <v>0</v>
      </c>
      <c r="O40" s="37">
        <f t="shared" si="2"/>
        <v>6345</v>
      </c>
    </row>
    <row r="41" spans="1:15">
      <c r="A41" s="2">
        <f>'Link In'!J39</f>
        <v>52583000</v>
      </c>
      <c r="B41" s="12" t="str">
        <f>'Link In'!K39</f>
        <v>Water &amp; WW</v>
      </c>
      <c r="C41" s="40">
        <f>'Link In'!M39</f>
        <v>0</v>
      </c>
      <c r="D41" s="40">
        <f>'Link In'!N39</f>
        <v>0</v>
      </c>
      <c r="E41" s="40">
        <f>'Link In'!O39</f>
        <v>0</v>
      </c>
      <c r="F41" s="40">
        <f>'Link In'!P39</f>
        <v>0</v>
      </c>
      <c r="G41" s="40">
        <f>'Link In'!Q39</f>
        <v>0</v>
      </c>
      <c r="H41" s="40">
        <f>'Link In'!R39</f>
        <v>0</v>
      </c>
      <c r="I41" s="40">
        <f>'Link In'!S39</f>
        <v>7134</v>
      </c>
      <c r="J41" s="40">
        <f>'Link In'!T39</f>
        <v>7909</v>
      </c>
      <c r="K41" s="40">
        <f>'Link In'!U39</f>
        <v>5094</v>
      </c>
      <c r="L41" s="40">
        <f>'Link In'!V39</f>
        <v>7973</v>
      </c>
      <c r="M41" s="40">
        <f>'Link In'!W39</f>
        <v>7371</v>
      </c>
      <c r="N41" s="40">
        <f>'Link In'!X39</f>
        <v>8026</v>
      </c>
      <c r="O41" s="37">
        <f t="shared" si="2"/>
        <v>43507</v>
      </c>
    </row>
    <row r="42" spans="1:15">
      <c r="A42" s="2">
        <f>'Link In'!J40</f>
        <v>52583011</v>
      </c>
      <c r="B42" s="12" t="str">
        <f>'Link In'!K40</f>
        <v>Water &amp; WW SS</v>
      </c>
      <c r="C42" s="40">
        <f>'Link In'!M40</f>
        <v>6095</v>
      </c>
      <c r="D42" s="40">
        <f>'Link In'!N40</f>
        <v>5459</v>
      </c>
      <c r="E42" s="40">
        <f>'Link In'!O40</f>
        <v>6038</v>
      </c>
      <c r="F42" s="40">
        <f>'Link In'!P40</f>
        <v>4896</v>
      </c>
      <c r="G42" s="40">
        <f>'Link In'!Q40</f>
        <v>5184</v>
      </c>
      <c r="H42" s="40">
        <f>'Link In'!R40</f>
        <v>-4</v>
      </c>
      <c r="I42" s="40">
        <f>'Link In'!S40</f>
        <v>0</v>
      </c>
      <c r="J42" s="40">
        <f>'Link In'!T40</f>
        <v>0</v>
      </c>
      <c r="K42" s="40">
        <f>'Link In'!U40</f>
        <v>0</v>
      </c>
      <c r="L42" s="40">
        <f>'Link In'!V40</f>
        <v>0</v>
      </c>
      <c r="M42" s="40">
        <f>'Link In'!W40</f>
        <v>0</v>
      </c>
      <c r="N42" s="40">
        <f>'Link In'!X40</f>
        <v>0</v>
      </c>
      <c r="O42" s="37">
        <f t="shared" si="2"/>
        <v>27668</v>
      </c>
    </row>
    <row r="43" spans="1:15">
      <c r="A43" s="2">
        <f>'Link In'!J41</f>
        <v>52583013</v>
      </c>
      <c r="B43" s="12" t="str">
        <f>'Link In'!K41</f>
        <v>Water &amp; WW WT</v>
      </c>
      <c r="C43" s="40">
        <f>'Link In'!M41</f>
        <v>2032</v>
      </c>
      <c r="D43" s="40">
        <f>'Link In'!N41</f>
        <v>-1025</v>
      </c>
      <c r="E43" s="40">
        <f>'Link In'!O41</f>
        <v>58</v>
      </c>
      <c r="F43" s="40">
        <f>'Link In'!P41</f>
        <v>-1875</v>
      </c>
      <c r="G43" s="40">
        <f>'Link In'!Q41</f>
        <v>965</v>
      </c>
      <c r="H43" s="40">
        <f>'Link In'!R41</f>
        <v>5630</v>
      </c>
      <c r="I43" s="40">
        <f>'Link In'!S41</f>
        <v>0</v>
      </c>
      <c r="J43" s="40">
        <f>'Link In'!T41</f>
        <v>0</v>
      </c>
      <c r="K43" s="40">
        <f>'Link In'!U41</f>
        <v>0</v>
      </c>
      <c r="L43" s="40">
        <f>'Link In'!V41</f>
        <v>0</v>
      </c>
      <c r="M43" s="40">
        <f>'Link In'!W41</f>
        <v>0</v>
      </c>
      <c r="N43" s="40">
        <f>'Link In'!X41</f>
        <v>0</v>
      </c>
      <c r="O43" s="37">
        <f t="shared" si="2"/>
        <v>5785</v>
      </c>
    </row>
    <row r="44" spans="1:15">
      <c r="A44" s="2">
        <f>'Link In'!J42</f>
        <v>52583014</v>
      </c>
      <c r="B44" s="12" t="str">
        <f>'Link In'!K42</f>
        <v>Water &amp; WW TD</v>
      </c>
      <c r="C44" s="40">
        <f>'Link In'!M42</f>
        <v>23</v>
      </c>
      <c r="D44" s="40">
        <f>'Link In'!N42</f>
        <v>-21</v>
      </c>
      <c r="E44" s="40">
        <f>'Link In'!O42</f>
        <v>-21</v>
      </c>
      <c r="F44" s="40">
        <f>'Link In'!P42</f>
        <v>21</v>
      </c>
      <c r="G44" s="40">
        <f>'Link In'!Q42</f>
        <v>-3</v>
      </c>
      <c r="H44" s="40">
        <f>'Link In'!R42</f>
        <v>1</v>
      </c>
      <c r="I44" s="40">
        <f>'Link In'!S42</f>
        <v>0</v>
      </c>
      <c r="J44" s="40">
        <f>'Link In'!T42</f>
        <v>0</v>
      </c>
      <c r="K44" s="40">
        <f>'Link In'!U42</f>
        <v>0</v>
      </c>
      <c r="L44" s="40">
        <f>'Link In'!V42</f>
        <v>0</v>
      </c>
      <c r="M44" s="40">
        <f>'Link In'!W42</f>
        <v>0</v>
      </c>
      <c r="N44" s="40">
        <f>'Link In'!X42</f>
        <v>0</v>
      </c>
      <c r="O44" s="37">
        <f t="shared" si="2"/>
        <v>0</v>
      </c>
    </row>
    <row r="45" spans="1:15">
      <c r="A45" s="2">
        <f>'Link In'!J43</f>
        <v>52583016</v>
      </c>
      <c r="B45" s="12" t="str">
        <f>'Link In'!K43</f>
        <v>Water &amp; WW AG</v>
      </c>
      <c r="C45" s="40">
        <f>'Link In'!M43</f>
        <v>2334</v>
      </c>
      <c r="D45" s="40">
        <f>'Link In'!N43</f>
        <v>2005</v>
      </c>
      <c r="E45" s="40">
        <f>'Link In'!O43</f>
        <v>896</v>
      </c>
      <c r="F45" s="40">
        <f>'Link In'!P43</f>
        <v>2250</v>
      </c>
      <c r="G45" s="40">
        <f>'Link In'!Q43</f>
        <v>1079</v>
      </c>
      <c r="H45" s="40">
        <f>'Link In'!R43</f>
        <v>339</v>
      </c>
      <c r="I45" s="40">
        <f>'Link In'!S43</f>
        <v>0</v>
      </c>
      <c r="J45" s="40">
        <f>'Link In'!T43</f>
        <v>0</v>
      </c>
      <c r="K45" s="40">
        <f>'Link In'!U43</f>
        <v>0</v>
      </c>
      <c r="L45" s="40">
        <f>'Link In'!V43</f>
        <v>0</v>
      </c>
      <c r="M45" s="40">
        <f>'Link In'!W43</f>
        <v>0</v>
      </c>
      <c r="N45" s="40">
        <f>'Link In'!X43</f>
        <v>0</v>
      </c>
      <c r="O45" s="37">
        <f t="shared" si="2"/>
        <v>8903</v>
      </c>
    </row>
    <row r="46" spans="1:15">
      <c r="A46" s="42"/>
      <c r="B46" s="42"/>
      <c r="C46" s="39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>
      <c r="A47" s="42"/>
      <c r="B47" s="42"/>
      <c r="C47" s="43"/>
      <c r="O47" s="45">
        <f>SUM(O14:O46)</f>
        <v>693169</v>
      </c>
    </row>
    <row r="48" spans="1:15">
      <c r="A48" s="42"/>
      <c r="B48" s="42"/>
      <c r="C48" s="43"/>
    </row>
    <row r="49" spans="1:16">
      <c r="C49" s="82" t="str">
        <f>'Link In'!A9</f>
        <v>Forecast Year for the 12 Months Ended June 30, 2020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6">
      <c r="A50" s="56" t="s">
        <v>14</v>
      </c>
      <c r="B50" s="56" t="s">
        <v>6</v>
      </c>
      <c r="C50" s="33">
        <f>+'Link In'!M54</f>
        <v>43647</v>
      </c>
      <c r="D50" s="33">
        <f>+'Link In'!N54</f>
        <v>43678</v>
      </c>
      <c r="E50" s="33">
        <f>+'Link In'!O54</f>
        <v>43709</v>
      </c>
      <c r="F50" s="33">
        <f>+'Link In'!P54</f>
        <v>43739</v>
      </c>
      <c r="G50" s="33">
        <f>+'Link In'!Q54</f>
        <v>43770</v>
      </c>
      <c r="H50" s="33">
        <f>+'Link In'!R54</f>
        <v>43800</v>
      </c>
      <c r="I50" s="33">
        <f>+'Link In'!S54</f>
        <v>43831</v>
      </c>
      <c r="J50" s="33">
        <f>+'Link In'!T54</f>
        <v>43862</v>
      </c>
      <c r="K50" s="33">
        <f>+'Link In'!U54</f>
        <v>43891</v>
      </c>
      <c r="L50" s="33">
        <f>+'Link In'!V54</f>
        <v>43922</v>
      </c>
      <c r="M50" s="33">
        <f>+'Link In'!W54</f>
        <v>43952</v>
      </c>
      <c r="N50" s="33">
        <f>+'Link In'!X54</f>
        <v>43983</v>
      </c>
      <c r="O50" s="56" t="s">
        <v>27</v>
      </c>
      <c r="P50" s="64"/>
    </row>
    <row r="52" spans="1:16">
      <c r="A52" s="2">
        <f>'Link In'!J56</f>
        <v>52532000</v>
      </c>
      <c r="B52" s="2" t="str">
        <f>'Link In'!K56</f>
        <v>Electricity</v>
      </c>
      <c r="C52" s="44">
        <f>'Link In'!M56</f>
        <v>12171</v>
      </c>
      <c r="D52" s="44">
        <f>'Link In'!N56</f>
        <v>12812</v>
      </c>
      <c r="E52" s="44">
        <f>'Link In'!O56</f>
        <v>12078</v>
      </c>
      <c r="F52" s="44">
        <f>'Link In'!P56</f>
        <v>9367</v>
      </c>
      <c r="G52" s="44">
        <f>'Link In'!Q56</f>
        <v>10835</v>
      </c>
      <c r="H52" s="44">
        <f>'Link In'!R56</f>
        <v>10835</v>
      </c>
      <c r="I52" s="44">
        <f>'Link In'!S56</f>
        <v>57519</v>
      </c>
      <c r="J52" s="44">
        <f>'Link In'!T56</f>
        <v>79861</v>
      </c>
      <c r="K52" s="44">
        <f>'Link In'!U56</f>
        <v>61020</v>
      </c>
      <c r="L52" s="44">
        <f>'Link In'!V56</f>
        <v>52849</v>
      </c>
      <c r="M52" s="44">
        <f>'Link In'!W56</f>
        <v>60563</v>
      </c>
      <c r="N52" s="44">
        <f>'Link In'!X56</f>
        <v>63109</v>
      </c>
      <c r="O52" s="44">
        <f>SUM(C52:N52)</f>
        <v>443019</v>
      </c>
      <c r="P52" s="65"/>
    </row>
    <row r="53" spans="1:16">
      <c r="A53" s="2">
        <f>'Link In'!J61</f>
        <v>52546000</v>
      </c>
      <c r="B53" s="2" t="str">
        <f>'Link In'!K61</f>
        <v>Grounds Keeping</v>
      </c>
      <c r="C53" s="44">
        <f>'Link In'!M61</f>
        <v>16353</v>
      </c>
      <c r="D53" s="44">
        <f>'Link In'!N61</f>
        <v>7945</v>
      </c>
      <c r="E53" s="44">
        <f>'Link In'!O61</f>
        <v>12502</v>
      </c>
      <c r="F53" s="44">
        <f>'Link In'!P61</f>
        <v>19292</v>
      </c>
      <c r="G53" s="44">
        <f>'Link In'!Q61</f>
        <v>9773</v>
      </c>
      <c r="H53" s="44">
        <f>'Link In'!R61</f>
        <v>37416</v>
      </c>
      <c r="I53" s="44">
        <f>'Link In'!S61</f>
        <v>0</v>
      </c>
      <c r="J53" s="44">
        <f>'Link In'!T61</f>
        <v>0</v>
      </c>
      <c r="K53" s="44">
        <f>'Link In'!U61</f>
        <v>0</v>
      </c>
      <c r="L53" s="44">
        <f>'Link In'!V61</f>
        <v>0</v>
      </c>
      <c r="M53" s="44">
        <f>'Link In'!W61</f>
        <v>0</v>
      </c>
      <c r="N53" s="44">
        <f>'Link In'!X61</f>
        <v>0</v>
      </c>
      <c r="O53" s="44">
        <f t="shared" ref="O53:O59" si="3">SUM(C53:N53)</f>
        <v>103281</v>
      </c>
      <c r="P53" s="65"/>
    </row>
    <row r="54" spans="1:16">
      <c r="A54" s="2">
        <f>'Link In'!J66</f>
        <v>52548000</v>
      </c>
      <c r="B54" s="2" t="str">
        <f>'Link In'!K66</f>
        <v>Heating Oil/Gas</v>
      </c>
      <c r="C54" s="44">
        <f>'Link In'!M66</f>
        <v>2667</v>
      </c>
      <c r="D54" s="44">
        <f>'Link In'!N66</f>
        <v>2667</v>
      </c>
      <c r="E54" s="44">
        <f>'Link In'!O66</f>
        <v>2667</v>
      </c>
      <c r="F54" s="44">
        <f>'Link In'!P66</f>
        <v>2667</v>
      </c>
      <c r="G54" s="44">
        <f>'Link In'!Q66</f>
        <v>2667</v>
      </c>
      <c r="H54" s="44">
        <f>'Link In'!R66</f>
        <v>2667</v>
      </c>
      <c r="I54" s="44">
        <f>'Link In'!S66</f>
        <v>0</v>
      </c>
      <c r="J54" s="44">
        <f>'Link In'!T66</f>
        <v>0</v>
      </c>
      <c r="K54" s="44">
        <f>'Link In'!U66</f>
        <v>0</v>
      </c>
      <c r="L54" s="44">
        <f>'Link In'!V66</f>
        <v>0</v>
      </c>
      <c r="M54" s="44">
        <f>'Link In'!W66</f>
        <v>0</v>
      </c>
      <c r="N54" s="44">
        <f>'Link In'!X66</f>
        <v>0</v>
      </c>
      <c r="O54" s="44">
        <f t="shared" si="3"/>
        <v>16002</v>
      </c>
      <c r="P54" s="65"/>
    </row>
    <row r="55" spans="1:16">
      <c r="A55" s="2">
        <f>'Link In'!J70</f>
        <v>52550000</v>
      </c>
      <c r="B55" s="2" t="str">
        <f>'Link In'!K70</f>
        <v>Janitorial</v>
      </c>
      <c r="C55" s="44">
        <f>'Link In'!M70</f>
        <v>6262</v>
      </c>
      <c r="D55" s="44">
        <f>'Link In'!N70</f>
        <v>7137</v>
      </c>
      <c r="E55" s="44">
        <f>'Link In'!O70</f>
        <v>8778</v>
      </c>
      <c r="F55" s="44">
        <f>'Link In'!P70</f>
        <v>7452</v>
      </c>
      <c r="G55" s="44">
        <f>'Link In'!Q70</f>
        <v>7137</v>
      </c>
      <c r="H55" s="44">
        <f>'Link In'!R70</f>
        <v>-2782</v>
      </c>
      <c r="I55" s="44">
        <f>'Link In'!S70</f>
        <v>0</v>
      </c>
      <c r="J55" s="44">
        <f>'Link In'!T70</f>
        <v>0</v>
      </c>
      <c r="K55" s="44">
        <f>'Link In'!U70</f>
        <v>0</v>
      </c>
      <c r="L55" s="44">
        <f>'Link In'!V70</f>
        <v>0</v>
      </c>
      <c r="M55" s="44">
        <f>'Link In'!W70</f>
        <v>0</v>
      </c>
      <c r="N55" s="44">
        <f>'Link In'!X70</f>
        <v>0</v>
      </c>
      <c r="O55" s="44">
        <f t="shared" si="3"/>
        <v>33984</v>
      </c>
      <c r="P55" s="65"/>
    </row>
    <row r="56" spans="1:16">
      <c r="A56" s="2">
        <f>'Link In'!J74</f>
        <v>52571000</v>
      </c>
      <c r="B56" s="2" t="str">
        <f>'Link In'!K74</f>
        <v>Security Svc</v>
      </c>
      <c r="C56" s="44">
        <f>'Link In'!M74</f>
        <v>2968</v>
      </c>
      <c r="D56" s="44">
        <f>'Link In'!N74</f>
        <v>2968</v>
      </c>
      <c r="E56" s="44">
        <f>'Link In'!O74</f>
        <v>4435</v>
      </c>
      <c r="F56" s="44">
        <f>'Link In'!P74</f>
        <v>2968</v>
      </c>
      <c r="G56" s="44">
        <f>'Link In'!Q74</f>
        <v>2968</v>
      </c>
      <c r="H56" s="44">
        <f>'Link In'!R74</f>
        <v>2968</v>
      </c>
      <c r="I56" s="44">
        <f>'Link In'!S74</f>
        <v>0</v>
      </c>
      <c r="J56" s="44">
        <f>'Link In'!T74</f>
        <v>0</v>
      </c>
      <c r="K56" s="44">
        <f>'Link In'!U74</f>
        <v>0</v>
      </c>
      <c r="L56" s="44">
        <f>'Link In'!V74</f>
        <v>0</v>
      </c>
      <c r="M56" s="44">
        <f>'Link In'!W74</f>
        <v>0</v>
      </c>
      <c r="N56" s="44">
        <f>'Link In'!X74</f>
        <v>0</v>
      </c>
      <c r="O56" s="44">
        <f t="shared" si="3"/>
        <v>19275</v>
      </c>
      <c r="P56" s="65"/>
    </row>
    <row r="57" spans="1:16">
      <c r="A57" s="2">
        <f>'Link In'!J78</f>
        <v>52571100</v>
      </c>
      <c r="B57" s="2" t="str">
        <f>'Link In'!K78</f>
        <v>Additional Security Costs</v>
      </c>
      <c r="C57" s="44">
        <f>'Link In'!M78</f>
        <v>5833</v>
      </c>
      <c r="D57" s="44">
        <f>'Link In'!N78</f>
        <v>5833</v>
      </c>
      <c r="E57" s="44">
        <f>'Link In'!O78</f>
        <v>5833</v>
      </c>
      <c r="F57" s="44">
        <f>'Link In'!P78</f>
        <v>5833</v>
      </c>
      <c r="G57" s="44">
        <f>'Link In'!Q78</f>
        <v>5833</v>
      </c>
      <c r="H57" s="44">
        <f>'Link In'!R78</f>
        <v>5833</v>
      </c>
      <c r="I57" s="44">
        <f>'Link In'!S78</f>
        <v>0</v>
      </c>
      <c r="J57" s="44">
        <f>'Link In'!T78</f>
        <v>0</v>
      </c>
      <c r="K57" s="44">
        <f>'Link In'!U78</f>
        <v>0</v>
      </c>
      <c r="L57" s="44">
        <f>'Link In'!V78</f>
        <v>0</v>
      </c>
      <c r="M57" s="44">
        <f>'Link In'!W78</f>
        <v>0</v>
      </c>
      <c r="N57" s="44">
        <f>'Link In'!X78</f>
        <v>0</v>
      </c>
      <c r="O57" s="44">
        <f t="shared" si="3"/>
        <v>34998</v>
      </c>
      <c r="P57" s="65"/>
    </row>
    <row r="58" spans="1:16">
      <c r="A58" s="2">
        <f>'Link In'!J79</f>
        <v>52578000</v>
      </c>
      <c r="B58" s="2" t="str">
        <f>'Link In'!K79</f>
        <v>Trash Removal</v>
      </c>
      <c r="C58" s="44">
        <f>'Link In'!M79</f>
        <v>1785</v>
      </c>
      <c r="D58" s="44">
        <f>'Link In'!N79</f>
        <v>2012</v>
      </c>
      <c r="E58" s="44">
        <f>'Link In'!O79</f>
        <v>1573</v>
      </c>
      <c r="F58" s="44">
        <f>'Link In'!P79</f>
        <v>1673</v>
      </c>
      <c r="G58" s="44">
        <f>'Link In'!Q79</f>
        <v>1649</v>
      </c>
      <c r="H58" s="44">
        <f>'Link In'!R79</f>
        <v>1868</v>
      </c>
      <c r="I58" s="44">
        <f>'Link In'!S79</f>
        <v>0</v>
      </c>
      <c r="J58" s="44">
        <f>'Link In'!T79</f>
        <v>0</v>
      </c>
      <c r="K58" s="44">
        <f>'Link In'!U79</f>
        <v>0</v>
      </c>
      <c r="L58" s="44">
        <f>'Link In'!V79</f>
        <v>0</v>
      </c>
      <c r="M58" s="44">
        <f>'Link In'!W79</f>
        <v>0</v>
      </c>
      <c r="N58" s="44">
        <f>'Link In'!X79</f>
        <v>0</v>
      </c>
      <c r="O58" s="44">
        <f t="shared" si="3"/>
        <v>10560</v>
      </c>
      <c r="P58" s="65"/>
    </row>
    <row r="59" spans="1:16">
      <c r="A59" s="2">
        <f>'Link In'!J83</f>
        <v>52583000</v>
      </c>
      <c r="B59" s="2" t="str">
        <f>'Link In'!K83</f>
        <v>Water &amp; WW</v>
      </c>
      <c r="C59" s="44">
        <f>'Link In'!M83</f>
        <v>7194</v>
      </c>
      <c r="D59" s="44">
        <f>'Link In'!N83</f>
        <v>6961</v>
      </c>
      <c r="E59" s="44">
        <f>'Link In'!O83</f>
        <v>15395</v>
      </c>
      <c r="F59" s="44">
        <f>'Link In'!P83</f>
        <v>6603</v>
      </c>
      <c r="G59" s="44">
        <f>'Link In'!Q83</f>
        <v>6669</v>
      </c>
      <c r="H59" s="44">
        <f>'Link In'!R83</f>
        <v>4929</v>
      </c>
      <c r="I59" s="44">
        <f>'Link In'!S83</f>
        <v>0</v>
      </c>
      <c r="J59" s="44">
        <f>'Link In'!T83</f>
        <v>0</v>
      </c>
      <c r="K59" s="44">
        <f>'Link In'!U83</f>
        <v>0</v>
      </c>
      <c r="L59" s="44">
        <f>'Link In'!V83</f>
        <v>0</v>
      </c>
      <c r="M59" s="44">
        <f>'Link In'!W83</f>
        <v>0</v>
      </c>
      <c r="N59" s="44">
        <f>'Link In'!X83</f>
        <v>0</v>
      </c>
      <c r="O59" s="44">
        <f t="shared" si="3"/>
        <v>47751</v>
      </c>
      <c r="P59" s="65"/>
    </row>
    <row r="61" spans="1:16">
      <c r="O61" s="45">
        <f>SUM(O52:O60)</f>
        <v>708870</v>
      </c>
      <c r="P61" s="66"/>
    </row>
  </sheetData>
  <mergeCells count="7">
    <mergeCell ref="C49:O49"/>
    <mergeCell ref="A3:O3"/>
    <mergeCell ref="A4:O4"/>
    <mergeCell ref="A5:O5"/>
    <mergeCell ref="A6:O6"/>
    <mergeCell ref="A7:O7"/>
    <mergeCell ref="C11:O11"/>
  </mergeCells>
  <printOptions horizontalCentered="1" verticalCentered="1"/>
  <pageMargins left="0.75" right="0.75" top="0.75" bottom="0.75" header="0.3" footer="0.3"/>
  <pageSetup scale="41" orientation="landscape" blackAndWhite="1" verticalDpi="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zoomScaleNormal="100" workbookViewId="0"/>
  </sheetViews>
  <sheetFormatPr defaultColWidth="9.109375" defaultRowHeight="14.4"/>
  <cols>
    <col min="1" max="16384" width="9.109375" style="2"/>
  </cols>
  <sheetData>
    <row r="1" spans="1:1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- 3-12</v>
      </c>
    </row>
    <row r="2" spans="1:1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Building Maintenance &amp; Services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8</v>
      </c>
    </row>
    <row r="7" spans="1:12">
      <c r="A7" s="6" t="s">
        <v>16</v>
      </c>
      <c r="B7" s="49" t="s">
        <v>33</v>
      </c>
    </row>
    <row r="8" spans="1:12">
      <c r="B8" s="49" t="s">
        <v>30</v>
      </c>
    </row>
    <row r="10" spans="1:12">
      <c r="A10" s="6" t="s">
        <v>31</v>
      </c>
      <c r="B10" s="2" t="s">
        <v>32</v>
      </c>
    </row>
    <row r="11" spans="1:12">
      <c r="B11" s="2" t="s">
        <v>34</v>
      </c>
    </row>
    <row r="12" spans="1:12">
      <c r="B12" s="2" t="s">
        <v>35</v>
      </c>
    </row>
  </sheetData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Link In</vt:lpstr>
      <vt:lpstr>Link Out</vt:lpstr>
      <vt:lpstr>Exhibit</vt:lpstr>
      <vt:lpstr>Summary by Account</vt:lpstr>
      <vt:lpstr>Base &amp; Forecast Detail</vt:lpstr>
      <vt:lpstr>Notes</vt:lpstr>
      <vt:lpstr>'Base &amp; Forecast Detail'!Print_Area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2018-10-19T11:38:13Z</cp:lastPrinted>
  <dcterms:created xsi:type="dcterms:W3CDTF">2012-08-27T14:54:09Z</dcterms:created>
  <dcterms:modified xsi:type="dcterms:W3CDTF">2019-04-11T12:02:19Z</dcterms:modified>
</cp:coreProperties>
</file>