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290792\Desktop\ES 2018-00307\"/>
    </mc:Choice>
  </mc:AlternateContent>
  <bookViews>
    <workbookView xWindow="0" yWindow="0" windowWidth="28800" windowHeight="10800" activeTab="2"/>
  </bookViews>
  <sheets>
    <sheet name="SO2" sheetId="9" r:id="rId1"/>
    <sheet name="SO2 Allocation" sheetId="5" r:id="rId2"/>
    <sheet name="CSAPR SO2 Allocation" sheetId="7" r:id="rId3"/>
  </sheets>
  <calcPr calcId="162913" iterate="1"/>
</workbook>
</file>

<file path=xl/calcChain.xml><?xml version="1.0" encoding="utf-8"?>
<calcChain xmlns="http://schemas.openxmlformats.org/spreadsheetml/2006/main">
  <c r="E6" i="9" l="1"/>
  <c r="I6" i="9"/>
  <c r="E8" i="9"/>
  <c r="I8" i="9"/>
  <c r="C10" i="9"/>
  <c r="D10" i="9"/>
  <c r="E10" i="9" s="1"/>
  <c r="D14" i="9" s="1"/>
  <c r="G10" i="9"/>
  <c r="G17" i="9" s="1"/>
  <c r="G22" i="9" s="1"/>
  <c r="G26" i="9" s="1"/>
  <c r="G32" i="9" s="1"/>
  <c r="G37" i="9" s="1"/>
  <c r="G41" i="9" s="1"/>
  <c r="G47" i="9" s="1"/>
  <c r="G52" i="9" s="1"/>
  <c r="G56" i="9" s="1"/>
  <c r="G62" i="9" s="1"/>
  <c r="G67" i="9" s="1"/>
  <c r="G71" i="9" s="1"/>
  <c r="G77" i="9" s="1"/>
  <c r="G82" i="9" s="1"/>
  <c r="G86" i="9" s="1"/>
  <c r="G92" i="9" s="1"/>
  <c r="G97" i="9" s="1"/>
  <c r="G103" i="9" s="1"/>
  <c r="G109" i="9" s="1"/>
  <c r="G114" i="9" s="1"/>
  <c r="G120" i="9" s="1"/>
  <c r="G126" i="9" s="1"/>
  <c r="G131" i="9" s="1"/>
  <c r="G135" i="9" s="1"/>
  <c r="G141" i="9" s="1"/>
  <c r="G146" i="9" s="1"/>
  <c r="G150" i="9" s="1"/>
  <c r="G156" i="9" s="1"/>
  <c r="G161" i="9" s="1"/>
  <c r="G165" i="9" s="1"/>
  <c r="G171" i="9" s="1"/>
  <c r="G176" i="9" s="1"/>
  <c r="G180" i="9" s="1"/>
  <c r="G186" i="9" s="1"/>
  <c r="G191" i="9" s="1"/>
  <c r="G195" i="9" s="1"/>
  <c r="G201" i="9" s="1"/>
  <c r="G206" i="9" s="1"/>
  <c r="G212" i="9" s="1"/>
  <c r="G218" i="9" s="1"/>
  <c r="G223" i="9" s="1"/>
  <c r="G227" i="9" s="1"/>
  <c r="G233" i="9" s="1"/>
  <c r="G238" i="9" s="1"/>
  <c r="G242" i="9" s="1"/>
  <c r="G248" i="9" s="1"/>
  <c r="G252" i="9" s="1"/>
  <c r="G256" i="9" s="1"/>
  <c r="G262" i="9" s="1"/>
  <c r="G267" i="9" s="1"/>
  <c r="G271" i="9" s="1"/>
  <c r="G279" i="9" s="1"/>
  <c r="G284" i="9" s="1"/>
  <c r="G290" i="9" s="1"/>
  <c r="G296" i="9" s="1"/>
  <c r="G301" i="9" s="1"/>
  <c r="G305" i="9" s="1"/>
  <c r="G311" i="9" s="1"/>
  <c r="G316" i="9" s="1"/>
  <c r="G320" i="9" s="1"/>
  <c r="G326" i="9" s="1"/>
  <c r="G331" i="9" s="1"/>
  <c r="G335" i="9" s="1"/>
  <c r="G341" i="9" s="1"/>
  <c r="H10" i="9"/>
  <c r="H17" i="9" s="1"/>
  <c r="E12" i="9"/>
  <c r="I12" i="9"/>
  <c r="I14" i="9"/>
  <c r="C17" i="9"/>
  <c r="C22" i="9" s="1"/>
  <c r="C26" i="9" s="1"/>
  <c r="C32" i="9" s="1"/>
  <c r="C37" i="9" s="1"/>
  <c r="C41" i="9" s="1"/>
  <c r="C47" i="9" s="1"/>
  <c r="C52" i="9" s="1"/>
  <c r="C56" i="9" s="1"/>
  <c r="C62" i="9" s="1"/>
  <c r="C67" i="9" s="1"/>
  <c r="C71" i="9" s="1"/>
  <c r="C77" i="9" s="1"/>
  <c r="C82" i="9" s="1"/>
  <c r="C86" i="9" s="1"/>
  <c r="C92" i="9" s="1"/>
  <c r="C97" i="9" s="1"/>
  <c r="C103" i="9" s="1"/>
  <c r="C109" i="9" s="1"/>
  <c r="C114" i="9" s="1"/>
  <c r="C120" i="9" s="1"/>
  <c r="C126" i="9" s="1"/>
  <c r="C131" i="9" s="1"/>
  <c r="C135" i="9" s="1"/>
  <c r="C141" i="9" s="1"/>
  <c r="C146" i="9" s="1"/>
  <c r="C150" i="9" s="1"/>
  <c r="C156" i="9" s="1"/>
  <c r="C161" i="9" s="1"/>
  <c r="C165" i="9" s="1"/>
  <c r="C171" i="9" s="1"/>
  <c r="C176" i="9" s="1"/>
  <c r="C180" i="9" s="1"/>
  <c r="C186" i="9" s="1"/>
  <c r="C191" i="9" s="1"/>
  <c r="C195" i="9" s="1"/>
  <c r="C201" i="9" s="1"/>
  <c r="C206" i="9" s="1"/>
  <c r="C212" i="9" s="1"/>
  <c r="C218" i="9" s="1"/>
  <c r="C223" i="9" s="1"/>
  <c r="C227" i="9" s="1"/>
  <c r="C233" i="9" s="1"/>
  <c r="C238" i="9" s="1"/>
  <c r="C242" i="9" s="1"/>
  <c r="C248" i="9" s="1"/>
  <c r="C252" i="9" s="1"/>
  <c r="C256" i="9" s="1"/>
  <c r="C262" i="9" s="1"/>
  <c r="C267" i="9" s="1"/>
  <c r="C271" i="9" s="1"/>
  <c r="C279" i="9" s="1"/>
  <c r="C284" i="9" s="1"/>
  <c r="C290" i="9" s="1"/>
  <c r="C296" i="9" s="1"/>
  <c r="C301" i="9" s="1"/>
  <c r="C305" i="9" s="1"/>
  <c r="C311" i="9" s="1"/>
  <c r="C316" i="9" s="1"/>
  <c r="C320" i="9" s="1"/>
  <c r="C326" i="9" s="1"/>
  <c r="C331" i="9" s="1"/>
  <c r="C335" i="9" s="1"/>
  <c r="C341" i="9" s="1"/>
  <c r="E24" i="9"/>
  <c r="I24" i="9"/>
  <c r="I30" i="9"/>
  <c r="E39" i="9"/>
  <c r="I39" i="9"/>
  <c r="I45" i="9"/>
  <c r="E54" i="9"/>
  <c r="I54" i="9"/>
  <c r="I60" i="9"/>
  <c r="E69" i="9"/>
  <c r="I69" i="9"/>
  <c r="I75" i="9"/>
  <c r="E84" i="9"/>
  <c r="I84" i="9"/>
  <c r="E88" i="9"/>
  <c r="I88" i="9"/>
  <c r="E90" i="9"/>
  <c r="I90" i="9"/>
  <c r="E101" i="9"/>
  <c r="I101" i="9"/>
  <c r="E118" i="9"/>
  <c r="I118" i="9"/>
  <c r="E133" i="9"/>
  <c r="I133" i="9"/>
  <c r="E148" i="9"/>
  <c r="I148" i="9"/>
  <c r="E163" i="9"/>
  <c r="I163" i="9"/>
  <c r="E178" i="9"/>
  <c r="I178" i="9"/>
  <c r="E193" i="9"/>
  <c r="I193" i="9"/>
  <c r="I199" i="9"/>
  <c r="E208" i="9"/>
  <c r="E210" i="9"/>
  <c r="I210" i="9"/>
  <c r="I216" i="9"/>
  <c r="E225" i="9"/>
  <c r="I225" i="9"/>
  <c r="I231" i="9"/>
  <c r="E240" i="9"/>
  <c r="I240" i="9"/>
  <c r="I246" i="9"/>
  <c r="E254" i="9"/>
  <c r="I254" i="9"/>
  <c r="I260" i="9"/>
  <c r="E269" i="9"/>
  <c r="I269" i="9"/>
  <c r="E273" i="9"/>
  <c r="D286" i="9"/>
  <c r="I288" i="9"/>
  <c r="E303" i="9"/>
  <c r="I303" i="9"/>
  <c r="I309" i="9"/>
  <c r="E318" i="9"/>
  <c r="I318" i="9"/>
  <c r="I324" i="9"/>
  <c r="E333" i="9"/>
  <c r="I333" i="9"/>
  <c r="I339" i="9"/>
  <c r="E346" i="9"/>
  <c r="I346" i="9"/>
  <c r="E348" i="9"/>
  <c r="I348" i="9"/>
  <c r="C350" i="9"/>
  <c r="D350" i="9"/>
  <c r="D356" i="9" s="1"/>
  <c r="D361" i="9" s="1"/>
  <c r="E350" i="9"/>
  <c r="G350" i="9"/>
  <c r="G356" i="9" s="1"/>
  <c r="G361" i="9" s="1"/>
  <c r="G365" i="9" s="1"/>
  <c r="G371" i="9" s="1"/>
  <c r="G376" i="9" s="1"/>
  <c r="G380" i="9" s="1"/>
  <c r="G386" i="9" s="1"/>
  <c r="G391" i="9" s="1"/>
  <c r="G395" i="9" s="1"/>
  <c r="G401" i="9" s="1"/>
  <c r="G406" i="9" s="1"/>
  <c r="G410" i="9" s="1"/>
  <c r="G416" i="9" s="1"/>
  <c r="G421" i="9" s="1"/>
  <c r="G425" i="9" s="1"/>
  <c r="G431" i="9" s="1"/>
  <c r="G437" i="9" s="1"/>
  <c r="G441" i="9" s="1"/>
  <c r="G447" i="9" s="1"/>
  <c r="G452" i="9" s="1"/>
  <c r="G456" i="9" s="1"/>
  <c r="G462" i="9" s="1"/>
  <c r="H350" i="9"/>
  <c r="E354" i="9"/>
  <c r="C356" i="9"/>
  <c r="C361" i="9" s="1"/>
  <c r="C365" i="9" s="1"/>
  <c r="C371" i="9" s="1"/>
  <c r="C376" i="9" s="1"/>
  <c r="C380" i="9" s="1"/>
  <c r="C386" i="9" s="1"/>
  <c r="C391" i="9" s="1"/>
  <c r="C395" i="9" s="1"/>
  <c r="C401" i="9" s="1"/>
  <c r="C406" i="9" s="1"/>
  <c r="C410" i="9" s="1"/>
  <c r="C416" i="9" s="1"/>
  <c r="C421" i="9" s="1"/>
  <c r="C425" i="9" s="1"/>
  <c r="C431" i="9" s="1"/>
  <c r="C437" i="9" s="1"/>
  <c r="C441" i="9" s="1"/>
  <c r="C447" i="9" s="1"/>
  <c r="C452" i="9" s="1"/>
  <c r="C456" i="9" s="1"/>
  <c r="C462" i="9" s="1"/>
  <c r="C467" i="9" s="1"/>
  <c r="C473" i="9" s="1"/>
  <c r="C479" i="9" s="1"/>
  <c r="C484" i="9" s="1"/>
  <c r="C490" i="9" s="1"/>
  <c r="C496" i="9" s="1"/>
  <c r="C501" i="9" s="1"/>
  <c r="C505" i="9" s="1"/>
  <c r="C511" i="9" s="1"/>
  <c r="C516" i="9" s="1"/>
  <c r="C520" i="9" s="1"/>
  <c r="C526" i="9" s="1"/>
  <c r="C531" i="9" s="1"/>
  <c r="C535" i="9" s="1"/>
  <c r="C541" i="9" s="1"/>
  <c r="C546" i="9" s="1"/>
  <c r="C550" i="9" s="1"/>
  <c r="C556" i="9" s="1"/>
  <c r="C561" i="9" s="1"/>
  <c r="C565" i="9" s="1"/>
  <c r="C571" i="9" s="1"/>
  <c r="C576" i="9" s="1"/>
  <c r="C580" i="9" s="1"/>
  <c r="C586" i="9" s="1"/>
  <c r="C591" i="9" s="1"/>
  <c r="C595" i="9" s="1"/>
  <c r="C601" i="9" s="1"/>
  <c r="C606" i="9" s="1"/>
  <c r="C610" i="9" s="1"/>
  <c r="C616" i="9" s="1"/>
  <c r="C621" i="9" s="1"/>
  <c r="C625" i="9" s="1"/>
  <c r="C631" i="9" s="1"/>
  <c r="C636" i="9" s="1"/>
  <c r="C640" i="9" s="1"/>
  <c r="C648" i="9" s="1"/>
  <c r="C653" i="9" s="1"/>
  <c r="C659" i="9" s="1"/>
  <c r="C665" i="9" s="1"/>
  <c r="C670" i="9" s="1"/>
  <c r="C674" i="9" s="1"/>
  <c r="C680" i="9" s="1"/>
  <c r="C685" i="9" s="1"/>
  <c r="C689" i="9" s="1"/>
  <c r="C695" i="9" s="1"/>
  <c r="C700" i="9" s="1"/>
  <c r="C704" i="9" s="1"/>
  <c r="C710" i="9" s="1"/>
  <c r="C715" i="9" s="1"/>
  <c r="C719" i="9" s="1"/>
  <c r="C725" i="9" s="1"/>
  <c r="C730" i="9" s="1"/>
  <c r="C734" i="9" s="1"/>
  <c r="C740" i="9" s="1"/>
  <c r="C745" i="9" s="1"/>
  <c r="C749" i="9" s="1"/>
  <c r="C755" i="9" s="1"/>
  <c r="C760" i="9" s="1"/>
  <c r="C764" i="9" s="1"/>
  <c r="C770" i="9" s="1"/>
  <c r="C775" i="9" s="1"/>
  <c r="C779" i="9" s="1"/>
  <c r="C785" i="9" s="1"/>
  <c r="C790" i="9" s="1"/>
  <c r="C794" i="9" s="1"/>
  <c r="C800" i="9" s="1"/>
  <c r="C805" i="9" s="1"/>
  <c r="C809" i="9" s="1"/>
  <c r="C815" i="9" s="1"/>
  <c r="C820" i="9" s="1"/>
  <c r="C824" i="9" s="1"/>
  <c r="C830" i="9" s="1"/>
  <c r="C835" i="9" s="1"/>
  <c r="C841" i="9" s="1"/>
  <c r="C847" i="9" s="1"/>
  <c r="C852" i="9" s="1"/>
  <c r="C858" i="9" s="1"/>
  <c r="C864" i="9" s="1"/>
  <c r="C869" i="9" s="1"/>
  <c r="C873" i="9" s="1"/>
  <c r="C879" i="9" s="1"/>
  <c r="C884" i="9" s="1"/>
  <c r="C888" i="9" s="1"/>
  <c r="C894" i="9" s="1"/>
  <c r="C899" i="9" s="1"/>
  <c r="C903" i="9" s="1"/>
  <c r="C909" i="9" s="1"/>
  <c r="C914" i="9" s="1"/>
  <c r="C918" i="9" s="1"/>
  <c r="C924" i="9" s="1"/>
  <c r="C929" i="9" s="1"/>
  <c r="C933" i="9" s="1"/>
  <c r="C939" i="9" s="1"/>
  <c r="C944" i="9" s="1"/>
  <c r="C948" i="9" s="1"/>
  <c r="C954" i="9" s="1"/>
  <c r="C959" i="9" s="1"/>
  <c r="C963" i="9" s="1"/>
  <c r="C969" i="9" s="1"/>
  <c r="C974" i="9" s="1"/>
  <c r="C978" i="9" s="1"/>
  <c r="C984" i="9" s="1"/>
  <c r="C989" i="9" s="1"/>
  <c r="C993" i="9" s="1"/>
  <c r="C999" i="9" s="1"/>
  <c r="C1004" i="9" s="1"/>
  <c r="C1008" i="9" s="1"/>
  <c r="C1014" i="9" s="1"/>
  <c r="C1019" i="9" s="1"/>
  <c r="C1025" i="9" s="1"/>
  <c r="C1031" i="9" s="1"/>
  <c r="C1036" i="9" s="1"/>
  <c r="C1042" i="9" s="1"/>
  <c r="C1048" i="9" s="1"/>
  <c r="C1053" i="9" s="1"/>
  <c r="C1059" i="9" s="1"/>
  <c r="C1065" i="9" s="1"/>
  <c r="C1070" i="9" s="1"/>
  <c r="C1076" i="9" s="1"/>
  <c r="C1082" i="9" s="1"/>
  <c r="C1087" i="9" s="1"/>
  <c r="C1093" i="9" s="1"/>
  <c r="C1099" i="9" s="1"/>
  <c r="C1104" i="9" s="1"/>
  <c r="C1110" i="9" s="1"/>
  <c r="C1116" i="9" s="1"/>
  <c r="C1121" i="9" s="1"/>
  <c r="C1127" i="9" s="1"/>
  <c r="C1133" i="9" s="1"/>
  <c r="C1138" i="9" s="1"/>
  <c r="C1144" i="9" s="1"/>
  <c r="C1150" i="9" s="1"/>
  <c r="C1155" i="9" s="1"/>
  <c r="C1161" i="9" s="1"/>
  <c r="C1167" i="9" s="1"/>
  <c r="C1172" i="9" s="1"/>
  <c r="C1178" i="9" s="1"/>
  <c r="C1184" i="9" s="1"/>
  <c r="C1189" i="9" s="1"/>
  <c r="C1195" i="9" s="1"/>
  <c r="C1201" i="9" s="1"/>
  <c r="C1206" i="9" s="1"/>
  <c r="C1212" i="9" s="1"/>
  <c r="C1218" i="9" s="1"/>
  <c r="C1223" i="9" s="1"/>
  <c r="C1229" i="9" s="1"/>
  <c r="C1235" i="9" s="1"/>
  <c r="C1240" i="9" s="1"/>
  <c r="C1246" i="9" s="1"/>
  <c r="C1252" i="9" s="1"/>
  <c r="C1257" i="9" s="1"/>
  <c r="C1263" i="9" s="1"/>
  <c r="C1269" i="9" s="1"/>
  <c r="C1274" i="9" s="1"/>
  <c r="C1280" i="9" s="1"/>
  <c r="C1286" i="9" s="1"/>
  <c r="E363" i="9"/>
  <c r="I363" i="9"/>
  <c r="E378" i="9"/>
  <c r="I378" i="9"/>
  <c r="E393" i="9"/>
  <c r="I393" i="9"/>
  <c r="E408" i="9"/>
  <c r="I408" i="9"/>
  <c r="E423" i="9"/>
  <c r="I423" i="9"/>
  <c r="E439" i="9"/>
  <c r="I439" i="9"/>
  <c r="E454" i="9"/>
  <c r="I454" i="9"/>
  <c r="I467" i="9"/>
  <c r="E471" i="9"/>
  <c r="I471" i="9"/>
  <c r="G473" i="9"/>
  <c r="G479" i="9" s="1"/>
  <c r="G484" i="9" s="1"/>
  <c r="G490" i="9" s="1"/>
  <c r="G496" i="9" s="1"/>
  <c r="G501" i="9" s="1"/>
  <c r="G505" i="9" s="1"/>
  <c r="G511" i="9" s="1"/>
  <c r="G516" i="9" s="1"/>
  <c r="G520" i="9" s="1"/>
  <c r="G526" i="9" s="1"/>
  <c r="G531" i="9" s="1"/>
  <c r="G535" i="9" s="1"/>
  <c r="G541" i="9" s="1"/>
  <c r="G546" i="9" s="1"/>
  <c r="G550" i="9" s="1"/>
  <c r="G556" i="9" s="1"/>
  <c r="G561" i="9" s="1"/>
  <c r="G565" i="9" s="1"/>
  <c r="G571" i="9" s="1"/>
  <c r="G576" i="9" s="1"/>
  <c r="G580" i="9" s="1"/>
  <c r="G586" i="9" s="1"/>
  <c r="G591" i="9" s="1"/>
  <c r="G595" i="9" s="1"/>
  <c r="G601" i="9" s="1"/>
  <c r="G606" i="9" s="1"/>
  <c r="G610" i="9" s="1"/>
  <c r="G616" i="9" s="1"/>
  <c r="G621" i="9" s="1"/>
  <c r="G625" i="9" s="1"/>
  <c r="G631" i="9" s="1"/>
  <c r="G636" i="9" s="1"/>
  <c r="G640" i="9" s="1"/>
  <c r="G648" i="9" s="1"/>
  <c r="H473" i="9"/>
  <c r="E488" i="9"/>
  <c r="I488" i="9"/>
  <c r="E503" i="9"/>
  <c r="I503" i="9"/>
  <c r="E518" i="9"/>
  <c r="I518" i="9"/>
  <c r="E533" i="9"/>
  <c r="I533" i="9"/>
  <c r="E548" i="9"/>
  <c r="I548" i="9"/>
  <c r="E563" i="9"/>
  <c r="I563" i="9"/>
  <c r="E578" i="9"/>
  <c r="I578" i="9"/>
  <c r="E593" i="9"/>
  <c r="I593" i="9"/>
  <c r="E608" i="9"/>
  <c r="I608" i="9"/>
  <c r="E623" i="9"/>
  <c r="I623" i="9"/>
  <c r="E638" i="9"/>
  <c r="I638" i="9"/>
  <c r="I646" i="9"/>
  <c r="I655" i="9"/>
  <c r="E657" i="9"/>
  <c r="I657" i="9"/>
  <c r="E672" i="9"/>
  <c r="I672" i="9"/>
  <c r="E687" i="9"/>
  <c r="I687" i="9"/>
  <c r="E702" i="9"/>
  <c r="I702" i="9"/>
  <c r="M715" i="9"/>
  <c r="E717" i="9"/>
  <c r="I717" i="9"/>
  <c r="M717" i="9"/>
  <c r="K719" i="9"/>
  <c r="L719" i="9"/>
  <c r="K725" i="9"/>
  <c r="K730" i="9" s="1"/>
  <c r="K734" i="9" s="1"/>
  <c r="K740" i="9" s="1"/>
  <c r="K745" i="9" s="1"/>
  <c r="K749" i="9" s="1"/>
  <c r="K755" i="9" s="1"/>
  <c r="K760" i="9" s="1"/>
  <c r="K764" i="9" s="1"/>
  <c r="K770" i="9" s="1"/>
  <c r="K775" i="9" s="1"/>
  <c r="K779" i="9" s="1"/>
  <c r="K785" i="9" s="1"/>
  <c r="K790" i="9" s="1"/>
  <c r="K794" i="9" s="1"/>
  <c r="K800" i="9" s="1"/>
  <c r="K805" i="9" s="1"/>
  <c r="K809" i="9" s="1"/>
  <c r="K815" i="9" s="1"/>
  <c r="K820" i="9" s="1"/>
  <c r="K824" i="9" s="1"/>
  <c r="K830" i="9" s="1"/>
  <c r="E732" i="9"/>
  <c r="I732" i="9"/>
  <c r="M732" i="9"/>
  <c r="E747" i="9"/>
  <c r="I747" i="9"/>
  <c r="M747" i="9"/>
  <c r="E762" i="9"/>
  <c r="I762" i="9"/>
  <c r="M762" i="9"/>
  <c r="E777" i="9"/>
  <c r="I777" i="9"/>
  <c r="M777" i="9"/>
  <c r="E792" i="9"/>
  <c r="I792" i="9"/>
  <c r="M792" i="9"/>
  <c r="E807" i="9"/>
  <c r="I807" i="9"/>
  <c r="M807" i="9"/>
  <c r="E822" i="9"/>
  <c r="I822" i="9"/>
  <c r="M822" i="9"/>
  <c r="E839" i="9"/>
  <c r="I839" i="9"/>
  <c r="M839" i="9"/>
  <c r="G841" i="9"/>
  <c r="G847" i="9" s="1"/>
  <c r="G852" i="9" s="1"/>
  <c r="G858" i="9" s="1"/>
  <c r="G864" i="9" s="1"/>
  <c r="G869" i="9" s="1"/>
  <c r="G873" i="9" s="1"/>
  <c r="G879" i="9" s="1"/>
  <c r="G884" i="9" s="1"/>
  <c r="G888" i="9" s="1"/>
  <c r="G894" i="9" s="1"/>
  <c r="G899" i="9" s="1"/>
  <c r="G903" i="9" s="1"/>
  <c r="G909" i="9" s="1"/>
  <c r="G914" i="9" s="1"/>
  <c r="G918" i="9" s="1"/>
  <c r="G924" i="9" s="1"/>
  <c r="G929" i="9" s="1"/>
  <c r="G933" i="9" s="1"/>
  <c r="G939" i="9" s="1"/>
  <c r="G944" i="9" s="1"/>
  <c r="G948" i="9" s="1"/>
  <c r="G954" i="9" s="1"/>
  <c r="G959" i="9" s="1"/>
  <c r="G963" i="9" s="1"/>
  <c r="G969" i="9" s="1"/>
  <c r="G974" i="9" s="1"/>
  <c r="G978" i="9" s="1"/>
  <c r="G984" i="9" s="1"/>
  <c r="G989" i="9" s="1"/>
  <c r="G993" i="9" s="1"/>
  <c r="G999" i="9" s="1"/>
  <c r="G1004" i="9" s="1"/>
  <c r="G1008" i="9" s="1"/>
  <c r="G1014" i="9" s="1"/>
  <c r="K841" i="9"/>
  <c r="K847" i="9"/>
  <c r="K852" i="9" s="1"/>
  <c r="K858" i="9" s="1"/>
  <c r="K864" i="9" s="1"/>
  <c r="K869" i="9" s="1"/>
  <c r="K873" i="9" s="1"/>
  <c r="K879" i="9" s="1"/>
  <c r="K884" i="9" s="1"/>
  <c r="K888" i="9" s="1"/>
  <c r="K894" i="9" s="1"/>
  <c r="K899" i="9" s="1"/>
  <c r="K903" i="9" s="1"/>
  <c r="K909" i="9" s="1"/>
  <c r="K914" i="9" s="1"/>
  <c r="K918" i="9" s="1"/>
  <c r="K924" i="9" s="1"/>
  <c r="K929" i="9" s="1"/>
  <c r="K933" i="9" s="1"/>
  <c r="K939" i="9" s="1"/>
  <c r="K944" i="9" s="1"/>
  <c r="K948" i="9" s="1"/>
  <c r="K954" i="9" s="1"/>
  <c r="K959" i="9" s="1"/>
  <c r="K963" i="9" s="1"/>
  <c r="K969" i="9" s="1"/>
  <c r="K974" i="9" s="1"/>
  <c r="K978" i="9" s="1"/>
  <c r="K984" i="9" s="1"/>
  <c r="K989" i="9" s="1"/>
  <c r="K993" i="9" s="1"/>
  <c r="K999" i="9" s="1"/>
  <c r="K1004" i="9" s="1"/>
  <c r="K1008" i="9" s="1"/>
  <c r="K1014" i="9" s="1"/>
  <c r="K1015" i="9" s="1"/>
  <c r="E856" i="9"/>
  <c r="I856" i="9"/>
  <c r="M856" i="9"/>
  <c r="E871" i="9"/>
  <c r="I871" i="9"/>
  <c r="M871" i="9"/>
  <c r="E886" i="9"/>
  <c r="I886" i="9"/>
  <c r="M886" i="9"/>
  <c r="E901" i="9"/>
  <c r="I901" i="9"/>
  <c r="M901" i="9"/>
  <c r="E916" i="9"/>
  <c r="I916" i="9"/>
  <c r="M916" i="9"/>
  <c r="E931" i="9"/>
  <c r="I931" i="9"/>
  <c r="M931" i="9"/>
  <c r="E946" i="9"/>
  <c r="I946" i="9"/>
  <c r="M946" i="9"/>
  <c r="E961" i="9"/>
  <c r="I961" i="9"/>
  <c r="M961" i="9"/>
  <c r="M965" i="9"/>
  <c r="E976" i="9"/>
  <c r="I976" i="9"/>
  <c r="M976" i="9"/>
  <c r="E991" i="9"/>
  <c r="I991" i="9"/>
  <c r="M991" i="9"/>
  <c r="E1006" i="9"/>
  <c r="I1006" i="9"/>
  <c r="M1006" i="9"/>
  <c r="I1019" i="9"/>
  <c r="E1023" i="9"/>
  <c r="I1023" i="9"/>
  <c r="M1023" i="9"/>
  <c r="G1025" i="9"/>
  <c r="H1025" i="9"/>
  <c r="I1025" i="9" s="1"/>
  <c r="H1027" i="9" s="1"/>
  <c r="K1025" i="9"/>
  <c r="I1029" i="9"/>
  <c r="M1029" i="9"/>
  <c r="G1031" i="9"/>
  <c r="G1036" i="9" s="1"/>
  <c r="G1042" i="9" s="1"/>
  <c r="G1048" i="9" s="1"/>
  <c r="G1053" i="9" s="1"/>
  <c r="G1059" i="9" s="1"/>
  <c r="G1065" i="9" s="1"/>
  <c r="G1070" i="9" s="1"/>
  <c r="G1076" i="9" s="1"/>
  <c r="G1082" i="9" s="1"/>
  <c r="G1087" i="9" s="1"/>
  <c r="G1093" i="9" s="1"/>
  <c r="G1099" i="9" s="1"/>
  <c r="G1104" i="9" s="1"/>
  <c r="G1110" i="9" s="1"/>
  <c r="G1116" i="9" s="1"/>
  <c r="G1121" i="9" s="1"/>
  <c r="G1127" i="9" s="1"/>
  <c r="G1133" i="9" s="1"/>
  <c r="G1138" i="9" s="1"/>
  <c r="G1144" i="9" s="1"/>
  <c r="G1150" i="9" s="1"/>
  <c r="G1155" i="9" s="1"/>
  <c r="G1161" i="9" s="1"/>
  <c r="G1167" i="9" s="1"/>
  <c r="G1172" i="9" s="1"/>
  <c r="G1178" i="9" s="1"/>
  <c r="G1184" i="9" s="1"/>
  <c r="G1189" i="9" s="1"/>
  <c r="G1195" i="9" s="1"/>
  <c r="G1201" i="9" s="1"/>
  <c r="G1206" i="9" s="1"/>
  <c r="G1212" i="9" s="1"/>
  <c r="G1218" i="9" s="1"/>
  <c r="K1031" i="9"/>
  <c r="K1036" i="9" s="1"/>
  <c r="K1042" i="9" s="1"/>
  <c r="K1048" i="9" s="1"/>
  <c r="K1053" i="9" s="1"/>
  <c r="K1059" i="9" s="1"/>
  <c r="K1065" i="9" s="1"/>
  <c r="K1070" i="9" s="1"/>
  <c r="K1076" i="9" s="1"/>
  <c r="K1082" i="9" s="1"/>
  <c r="K1087" i="9" s="1"/>
  <c r="K1093" i="9" s="1"/>
  <c r="K1099" i="9" s="1"/>
  <c r="K1104" i="9" s="1"/>
  <c r="K1110" i="9" s="1"/>
  <c r="K1116" i="9" s="1"/>
  <c r="K1121" i="9" s="1"/>
  <c r="K1127" i="9" s="1"/>
  <c r="K1133" i="9" s="1"/>
  <c r="K1138" i="9" s="1"/>
  <c r="K1144" i="9" s="1"/>
  <c r="K1150" i="9" s="1"/>
  <c r="K1155" i="9" s="1"/>
  <c r="K1161" i="9" s="1"/>
  <c r="K1167" i="9" s="1"/>
  <c r="K1172" i="9" s="1"/>
  <c r="K1178" i="9" s="1"/>
  <c r="K1184" i="9" s="1"/>
  <c r="K1189" i="9" s="1"/>
  <c r="K1195" i="9" s="1"/>
  <c r="K1201" i="9" s="1"/>
  <c r="K1206" i="9" s="1"/>
  <c r="K1212" i="9" s="1"/>
  <c r="K1218" i="9" s="1"/>
  <c r="E1040" i="9"/>
  <c r="I1040" i="9"/>
  <c r="M1040" i="9"/>
  <c r="M1046" i="9"/>
  <c r="E1057" i="9"/>
  <c r="I1057" i="9"/>
  <c r="M1057" i="9"/>
  <c r="I1063" i="9"/>
  <c r="M1063" i="9"/>
  <c r="E1074" i="9"/>
  <c r="I1074" i="9"/>
  <c r="M1074" i="9"/>
  <c r="I1080" i="9"/>
  <c r="M1080" i="9"/>
  <c r="E1091" i="9"/>
  <c r="I1091" i="9"/>
  <c r="M1091" i="9"/>
  <c r="E1108" i="9"/>
  <c r="I1108" i="9"/>
  <c r="M1108" i="9"/>
  <c r="E1125" i="9"/>
  <c r="I1125" i="9"/>
  <c r="M1125" i="9"/>
  <c r="E1142" i="9"/>
  <c r="I1142" i="9"/>
  <c r="M1142" i="9"/>
  <c r="E1159" i="9"/>
  <c r="I1159" i="9"/>
  <c r="M1159" i="9"/>
  <c r="E1176" i="9"/>
  <c r="I1176" i="9"/>
  <c r="M1176" i="9"/>
  <c r="E1193" i="9"/>
  <c r="I1193" i="9"/>
  <c r="M1193" i="9"/>
  <c r="E1210" i="9"/>
  <c r="I1210" i="9"/>
  <c r="M1210" i="9"/>
  <c r="E1227" i="9"/>
  <c r="I1227" i="9"/>
  <c r="M1227" i="9"/>
  <c r="G1229" i="9"/>
  <c r="K1229" i="9"/>
  <c r="G1235" i="9"/>
  <c r="G1240" i="9" s="1"/>
  <c r="G1246" i="9" s="1"/>
  <c r="G1252" i="9" s="1"/>
  <c r="G1257" i="9" s="1"/>
  <c r="G1263" i="9" s="1"/>
  <c r="G1269" i="9" s="1"/>
  <c r="G1274" i="9" s="1"/>
  <c r="G1280" i="9" s="1"/>
  <c r="G1286" i="9" s="1"/>
  <c r="K1235" i="9"/>
  <c r="K1240" i="9"/>
  <c r="K1246" i="9" s="1"/>
  <c r="K1252" i="9" s="1"/>
  <c r="K1257" i="9" s="1"/>
  <c r="K1263" i="9" s="1"/>
  <c r="K1269" i="9" s="1"/>
  <c r="K1274" i="9" s="1"/>
  <c r="K1280" i="9" s="1"/>
  <c r="K1286" i="9" s="1"/>
  <c r="E1244" i="9"/>
  <c r="I1244" i="9"/>
  <c r="M1244" i="9"/>
  <c r="E1261" i="9"/>
  <c r="I1261" i="9"/>
  <c r="M1261" i="9"/>
  <c r="E1278" i="9"/>
  <c r="I1278" i="9"/>
  <c r="M1278" i="9"/>
  <c r="I473" i="9" l="1"/>
  <c r="E356" i="9"/>
  <c r="G650" i="9"/>
  <c r="G653" i="9"/>
  <c r="G659" i="9" s="1"/>
  <c r="G665" i="9" s="1"/>
  <c r="G670" i="9" s="1"/>
  <c r="G674" i="9" s="1"/>
  <c r="G680" i="9" s="1"/>
  <c r="G685" i="9" s="1"/>
  <c r="G689" i="9" s="1"/>
  <c r="G695" i="9" s="1"/>
  <c r="G700" i="9" s="1"/>
  <c r="G704" i="9" s="1"/>
  <c r="G710" i="9" s="1"/>
  <c r="G715" i="9" s="1"/>
  <c r="G719" i="9" s="1"/>
  <c r="G725" i="9" s="1"/>
  <c r="G730" i="9" s="1"/>
  <c r="G734" i="9" s="1"/>
  <c r="G740" i="9" s="1"/>
  <c r="G745" i="9" s="1"/>
  <c r="G749" i="9" s="1"/>
  <c r="G755" i="9" s="1"/>
  <c r="G760" i="9" s="1"/>
  <c r="G764" i="9" s="1"/>
  <c r="G770" i="9" s="1"/>
  <c r="G775" i="9" s="1"/>
  <c r="G779" i="9" s="1"/>
  <c r="G785" i="9" s="1"/>
  <c r="G790" i="9" s="1"/>
  <c r="G794" i="9" s="1"/>
  <c r="G800" i="9" s="1"/>
  <c r="G805" i="9" s="1"/>
  <c r="G809" i="9" s="1"/>
  <c r="G815" i="9" s="1"/>
  <c r="G820" i="9" s="1"/>
  <c r="G824" i="9" s="1"/>
  <c r="G830" i="9" s="1"/>
  <c r="H1031" i="9"/>
  <c r="H475" i="9"/>
  <c r="H477" i="9"/>
  <c r="I477" i="9" s="1"/>
  <c r="M719" i="9"/>
  <c r="L723" i="9" s="1"/>
  <c r="M723" i="9" s="1"/>
  <c r="D365" i="9"/>
  <c r="E361" i="9"/>
  <c r="I350" i="9"/>
  <c r="H354" i="9" s="1"/>
  <c r="D17" i="9"/>
  <c r="E14" i="9"/>
  <c r="I17" i="9"/>
  <c r="H22" i="9"/>
  <c r="I10" i="9"/>
  <c r="H479" i="9" l="1"/>
  <c r="H484" i="9" s="1"/>
  <c r="E17" i="9"/>
  <c r="D22" i="9"/>
  <c r="H26" i="9"/>
  <c r="I22" i="9"/>
  <c r="I354" i="9"/>
  <c r="H356" i="9"/>
  <c r="L725" i="9"/>
  <c r="I1031" i="9"/>
  <c r="H1036" i="9"/>
  <c r="E365" i="9"/>
  <c r="D369" i="9" s="1"/>
  <c r="E369" i="9" s="1"/>
  <c r="I479" i="9" l="1"/>
  <c r="I356" i="9"/>
  <c r="H361" i="9"/>
  <c r="H1042" i="9"/>
  <c r="I1036" i="9"/>
  <c r="D26" i="9"/>
  <c r="E22" i="9"/>
  <c r="D371" i="9"/>
  <c r="M725" i="9"/>
  <c r="L730" i="9"/>
  <c r="I26" i="9"/>
  <c r="H32" i="9"/>
  <c r="I484" i="9"/>
  <c r="H490" i="9"/>
  <c r="I1042" i="9" l="1"/>
  <c r="I361" i="9"/>
  <c r="H365" i="9"/>
  <c r="H37" i="9"/>
  <c r="I32" i="9"/>
  <c r="D376" i="9"/>
  <c r="E371" i="9"/>
  <c r="I490" i="9"/>
  <c r="L734" i="9"/>
  <c r="M730" i="9"/>
  <c r="E26" i="9"/>
  <c r="D30" i="9" s="1"/>
  <c r="E30" i="9" s="1"/>
  <c r="M734" i="9" l="1"/>
  <c r="L738" i="9" s="1"/>
  <c r="M738" i="9" s="1"/>
  <c r="I365" i="9"/>
  <c r="H369" i="9" s="1"/>
  <c r="I369" i="9" s="1"/>
  <c r="H371" i="9"/>
  <c r="D380" i="9"/>
  <c r="E376" i="9"/>
  <c r="D32" i="9"/>
  <c r="H494" i="9"/>
  <c r="I494" i="9" s="1"/>
  <c r="H492" i="9"/>
  <c r="H41" i="9"/>
  <c r="I37" i="9"/>
  <c r="H1046" i="9"/>
  <c r="I1046" i="9" s="1"/>
  <c r="H1044" i="9"/>
  <c r="E32" i="9" l="1"/>
  <c r="D37" i="9"/>
  <c r="I41" i="9"/>
  <c r="H47" i="9"/>
  <c r="L740" i="9"/>
  <c r="I371" i="9"/>
  <c r="H376" i="9"/>
  <c r="H1048" i="9"/>
  <c r="H496" i="9"/>
  <c r="E380" i="9"/>
  <c r="D384" i="9" s="1"/>
  <c r="E384" i="9" s="1"/>
  <c r="D386" i="9" l="1"/>
  <c r="E386" i="9" s="1"/>
  <c r="I1048" i="9"/>
  <c r="H1053" i="9"/>
  <c r="I376" i="9"/>
  <c r="H380" i="9"/>
  <c r="D41" i="9"/>
  <c r="E37" i="9"/>
  <c r="I47" i="9"/>
  <c r="H52" i="9"/>
  <c r="H501" i="9"/>
  <c r="I496" i="9"/>
  <c r="M740" i="9"/>
  <c r="L745" i="9"/>
  <c r="D391" i="9" l="1"/>
  <c r="D395" i="9" s="1"/>
  <c r="H505" i="9"/>
  <c r="I501" i="9"/>
  <c r="E41" i="9"/>
  <c r="D45" i="9" s="1"/>
  <c r="E45" i="9" s="1"/>
  <c r="M745" i="9"/>
  <c r="L749" i="9"/>
  <c r="I52" i="9"/>
  <c r="H56" i="9"/>
  <c r="I380" i="9"/>
  <c r="H384" i="9" s="1"/>
  <c r="I384" i="9" s="1"/>
  <c r="H1059" i="9"/>
  <c r="I1053" i="9"/>
  <c r="H386" i="9" l="1"/>
  <c r="D47" i="9"/>
  <c r="E47" i="9" s="1"/>
  <c r="E391" i="9"/>
  <c r="I386" i="9"/>
  <c r="H391" i="9"/>
  <c r="D52" i="9"/>
  <c r="I56" i="9"/>
  <c r="H62" i="9"/>
  <c r="M749" i="9"/>
  <c r="L753" i="9" s="1"/>
  <c r="M753" i="9" s="1"/>
  <c r="I1059" i="9"/>
  <c r="H1061" i="9" s="1"/>
  <c r="H1065" i="9" s="1"/>
  <c r="E395" i="9"/>
  <c r="D399" i="9" s="1"/>
  <c r="E399" i="9" s="1"/>
  <c r="D401" i="9"/>
  <c r="I505" i="9"/>
  <c r="L755" i="9" l="1"/>
  <c r="I1065" i="9"/>
  <c r="H1070" i="9"/>
  <c r="M755" i="9"/>
  <c r="L760" i="9"/>
  <c r="D56" i="9"/>
  <c r="E52" i="9"/>
  <c r="I62" i="9"/>
  <c r="H67" i="9"/>
  <c r="I391" i="9"/>
  <c r="H395" i="9"/>
  <c r="D406" i="9"/>
  <c r="E401" i="9"/>
  <c r="H509" i="9"/>
  <c r="I509" i="9" s="1"/>
  <c r="H507" i="9"/>
  <c r="H511" i="9" s="1"/>
  <c r="H71" i="9" l="1"/>
  <c r="I67" i="9"/>
  <c r="D410" i="9"/>
  <c r="E406" i="9"/>
  <c r="I511" i="9"/>
  <c r="H516" i="9"/>
  <c r="I395" i="9"/>
  <c r="H399" i="9" s="1"/>
  <c r="I399" i="9" s="1"/>
  <c r="I1070" i="9"/>
  <c r="H1076" i="9"/>
  <c r="L764" i="9"/>
  <c r="M760" i="9"/>
  <c r="E56" i="9"/>
  <c r="D60" i="9" s="1"/>
  <c r="E60" i="9" s="1"/>
  <c r="H401" i="9" l="1"/>
  <c r="D62" i="9"/>
  <c r="E62" i="9" s="1"/>
  <c r="M764" i="9"/>
  <c r="L768" i="9" s="1"/>
  <c r="M768" i="9" s="1"/>
  <c r="E410" i="9"/>
  <c r="D414" i="9" s="1"/>
  <c r="E414" i="9" s="1"/>
  <c r="I1076" i="9"/>
  <c r="H1078" i="9" s="1"/>
  <c r="H1082" i="9" s="1"/>
  <c r="H520" i="9"/>
  <c r="I516" i="9"/>
  <c r="H406" i="9"/>
  <c r="I401" i="9"/>
  <c r="H77" i="9"/>
  <c r="I71" i="9"/>
  <c r="D67" i="9" l="1"/>
  <c r="D71" i="9" s="1"/>
  <c r="D416" i="9"/>
  <c r="D421" i="9" s="1"/>
  <c r="E416" i="9"/>
  <c r="I406" i="9"/>
  <c r="H410" i="9"/>
  <c r="I1082" i="9"/>
  <c r="H1087" i="9"/>
  <c r="I77" i="9"/>
  <c r="H82" i="9"/>
  <c r="I520" i="9"/>
  <c r="L770" i="9"/>
  <c r="E67" i="9" l="1"/>
  <c r="H522" i="9"/>
  <c r="H524" i="9"/>
  <c r="I524" i="9" s="1"/>
  <c r="H86" i="9"/>
  <c r="I82" i="9"/>
  <c r="E71" i="9"/>
  <c r="D75" i="9" s="1"/>
  <c r="E75" i="9" s="1"/>
  <c r="H1093" i="9"/>
  <c r="I1087" i="9"/>
  <c r="I410" i="9"/>
  <c r="H414" i="9" s="1"/>
  <c r="I414" i="9" s="1"/>
  <c r="M770" i="9"/>
  <c r="L775" i="9"/>
  <c r="D425" i="9"/>
  <c r="E421" i="9"/>
  <c r="D77" i="9" l="1"/>
  <c r="D82" i="9" s="1"/>
  <c r="I86" i="9"/>
  <c r="H92" i="9"/>
  <c r="H416" i="9"/>
  <c r="L779" i="9"/>
  <c r="M775" i="9"/>
  <c r="I1093" i="9"/>
  <c r="E425" i="9"/>
  <c r="D429" i="9" s="1"/>
  <c r="E429" i="9" s="1"/>
  <c r="H526" i="9"/>
  <c r="E77" i="9" l="1"/>
  <c r="D431" i="9"/>
  <c r="I526" i="9"/>
  <c r="H531" i="9"/>
  <c r="I416" i="9"/>
  <c r="H421" i="9"/>
  <c r="M779" i="9"/>
  <c r="L783" i="9" s="1"/>
  <c r="M783" i="9" s="1"/>
  <c r="I92" i="9"/>
  <c r="H97" i="9"/>
  <c r="D437" i="9"/>
  <c r="E431" i="9"/>
  <c r="H1097" i="9"/>
  <c r="I1097" i="9" s="1"/>
  <c r="H1095" i="9"/>
  <c r="H1099" i="9" s="1"/>
  <c r="D86" i="9"/>
  <c r="E82" i="9"/>
  <c r="H1104" i="9" l="1"/>
  <c r="I1099" i="9"/>
  <c r="I421" i="9"/>
  <c r="H425" i="9"/>
  <c r="I531" i="9"/>
  <c r="H535" i="9"/>
  <c r="H103" i="9"/>
  <c r="I97" i="9"/>
  <c r="D92" i="9"/>
  <c r="E86" i="9"/>
  <c r="E437" i="9"/>
  <c r="D441" i="9"/>
  <c r="L785" i="9"/>
  <c r="I535" i="9" l="1"/>
  <c r="E441" i="9"/>
  <c r="D445" i="9" s="1"/>
  <c r="E445" i="9" s="1"/>
  <c r="I425" i="9"/>
  <c r="H429" i="9" s="1"/>
  <c r="I429" i="9" s="1"/>
  <c r="H431" i="9"/>
  <c r="I103" i="9"/>
  <c r="H107" i="9" s="1"/>
  <c r="I107" i="9" s="1"/>
  <c r="M785" i="9"/>
  <c r="L790" i="9"/>
  <c r="E92" i="9"/>
  <c r="D97" i="9"/>
  <c r="I1104" i="9"/>
  <c r="H1110" i="9"/>
  <c r="H109" i="9" l="1"/>
  <c r="I109" i="9" s="1"/>
  <c r="D447" i="9"/>
  <c r="D452" i="9" s="1"/>
  <c r="I1110" i="9"/>
  <c r="M790" i="9"/>
  <c r="L794" i="9"/>
  <c r="H437" i="9"/>
  <c r="I431" i="9"/>
  <c r="H537" i="9"/>
  <c r="H539" i="9"/>
  <c r="I539" i="9" s="1"/>
  <c r="D103" i="9"/>
  <c r="E97" i="9"/>
  <c r="E447" i="9" l="1"/>
  <c r="H114" i="9"/>
  <c r="I114" i="9" s="1"/>
  <c r="E103" i="9"/>
  <c r="D107" i="9" s="1"/>
  <c r="E107" i="9" s="1"/>
  <c r="H1112" i="9"/>
  <c r="H1114" i="9"/>
  <c r="I1114" i="9" s="1"/>
  <c r="H120" i="9"/>
  <c r="M794" i="9"/>
  <c r="L798" i="9" s="1"/>
  <c r="M798" i="9" s="1"/>
  <c r="I437" i="9"/>
  <c r="H441" i="9"/>
  <c r="H541" i="9"/>
  <c r="D456" i="9"/>
  <c r="E452" i="9"/>
  <c r="H546" i="9" l="1"/>
  <c r="I541" i="9"/>
  <c r="L800" i="9"/>
  <c r="I441" i="9"/>
  <c r="H445" i="9" s="1"/>
  <c r="I445" i="9" s="1"/>
  <c r="E456" i="9"/>
  <c r="D460" i="9" s="1"/>
  <c r="E460" i="9" s="1"/>
  <c r="H1116" i="9"/>
  <c r="I120" i="9"/>
  <c r="H124" i="9" s="1"/>
  <c r="I124" i="9" s="1"/>
  <c r="H126" i="9"/>
  <c r="D109" i="9"/>
  <c r="D462" i="9" l="1"/>
  <c r="M800" i="9"/>
  <c r="L805" i="9"/>
  <c r="I126" i="9"/>
  <c r="H131" i="9"/>
  <c r="I1116" i="9"/>
  <c r="H1121" i="9"/>
  <c r="E109" i="9"/>
  <c r="D114" i="9"/>
  <c r="E462" i="9"/>
  <c r="D467" i="9"/>
  <c r="H447" i="9"/>
  <c r="I546" i="9"/>
  <c r="H550" i="9"/>
  <c r="D120" i="9" l="1"/>
  <c r="E114" i="9"/>
  <c r="H452" i="9"/>
  <c r="I447" i="9"/>
  <c r="E467" i="9"/>
  <c r="D473" i="9"/>
  <c r="H1127" i="9"/>
  <c r="I1121" i="9"/>
  <c r="L809" i="9"/>
  <c r="M805" i="9"/>
  <c r="H135" i="9"/>
  <c r="I131" i="9"/>
  <c r="I550" i="9"/>
  <c r="I135" i="9" l="1"/>
  <c r="H139" i="9" s="1"/>
  <c r="I139" i="9" s="1"/>
  <c r="I452" i="9"/>
  <c r="H456" i="9"/>
  <c r="E473" i="9"/>
  <c r="D477" i="9" s="1"/>
  <c r="E477" i="9" s="1"/>
  <c r="I1127" i="9"/>
  <c r="H554" i="9"/>
  <c r="I554" i="9" s="1"/>
  <c r="H552" i="9"/>
  <c r="M809" i="9"/>
  <c r="L813" i="9" s="1"/>
  <c r="M813" i="9" s="1"/>
  <c r="E120" i="9"/>
  <c r="D124" i="9" s="1"/>
  <c r="E124" i="9" s="1"/>
  <c r="D126" i="9" l="1"/>
  <c r="E126" i="9" s="1"/>
  <c r="H141" i="9"/>
  <c r="H1131" i="9"/>
  <c r="I1131" i="9" s="1"/>
  <c r="H1129" i="9"/>
  <c r="L815" i="9"/>
  <c r="H556" i="9"/>
  <c r="D479" i="9"/>
  <c r="I141" i="9"/>
  <c r="H146" i="9"/>
  <c r="I456" i="9"/>
  <c r="D131" i="9"/>
  <c r="H1133" i="9" l="1"/>
  <c r="H460" i="9"/>
  <c r="I460" i="9" s="1"/>
  <c r="H458" i="9"/>
  <c r="D135" i="9"/>
  <c r="E131" i="9"/>
  <c r="M815" i="9"/>
  <c r="L820" i="9"/>
  <c r="I1133" i="9"/>
  <c r="H1138" i="9"/>
  <c r="H561" i="9"/>
  <c r="I556" i="9"/>
  <c r="H150" i="9"/>
  <c r="I146" i="9"/>
  <c r="D484" i="9"/>
  <c r="E479" i="9"/>
  <c r="H462" i="9" l="1"/>
  <c r="I462" i="9" s="1"/>
  <c r="I150" i="9"/>
  <c r="H154" i="9" s="1"/>
  <c r="I154" i="9" s="1"/>
  <c r="E135" i="9"/>
  <c r="D139" i="9" s="1"/>
  <c r="E139" i="9" s="1"/>
  <c r="H1144" i="9"/>
  <c r="I1138" i="9"/>
  <c r="L824" i="9"/>
  <c r="M820" i="9"/>
  <c r="D490" i="9"/>
  <c r="E484" i="9"/>
  <c r="H565" i="9"/>
  <c r="I561" i="9"/>
  <c r="E490" i="9" l="1"/>
  <c r="D494" i="9" s="1"/>
  <c r="E494" i="9" s="1"/>
  <c r="I565" i="9"/>
  <c r="M824" i="9"/>
  <c r="L828" i="9" s="1"/>
  <c r="M828" i="9" s="1"/>
  <c r="D141" i="9"/>
  <c r="I1144" i="9"/>
  <c r="H156" i="9"/>
  <c r="L830" i="9" l="1"/>
  <c r="E141" i="9"/>
  <c r="D146" i="9"/>
  <c r="H569" i="9"/>
  <c r="I569" i="9" s="1"/>
  <c r="H567" i="9"/>
  <c r="H1148" i="9"/>
  <c r="I1148" i="9" s="1"/>
  <c r="H1146" i="9"/>
  <c r="I156" i="9"/>
  <c r="H161" i="9"/>
  <c r="D496" i="9"/>
  <c r="L835" i="9"/>
  <c r="M830" i="9"/>
  <c r="H571" i="9" l="1"/>
  <c r="I571" i="9" s="1"/>
  <c r="H165" i="9"/>
  <c r="I161" i="9"/>
  <c r="H576" i="9"/>
  <c r="L841" i="9"/>
  <c r="M835" i="9"/>
  <c r="H1150" i="9"/>
  <c r="D150" i="9"/>
  <c r="E146" i="9"/>
  <c r="E496" i="9"/>
  <c r="D501" i="9"/>
  <c r="H580" i="9" l="1"/>
  <c r="I576" i="9"/>
  <c r="D505" i="9"/>
  <c r="E501" i="9"/>
  <c r="I1150" i="9"/>
  <c r="H1155" i="9"/>
  <c r="E150" i="9"/>
  <c r="D154" i="9" s="1"/>
  <c r="E154" i="9" s="1"/>
  <c r="M841" i="9"/>
  <c r="L845" i="9" s="1"/>
  <c r="M845" i="9" s="1"/>
  <c r="I165" i="9"/>
  <c r="H169" i="9" s="1"/>
  <c r="I169" i="9" s="1"/>
  <c r="H171" i="9"/>
  <c r="L847" i="9" l="1"/>
  <c r="I171" i="9"/>
  <c r="H176" i="9"/>
  <c r="D156" i="9"/>
  <c r="E505" i="9"/>
  <c r="D509" i="9" s="1"/>
  <c r="E509" i="9" s="1"/>
  <c r="H1161" i="9"/>
  <c r="I1155" i="9"/>
  <c r="M847" i="9"/>
  <c r="L852" i="9"/>
  <c r="I580" i="9"/>
  <c r="D511" i="9" l="1"/>
  <c r="H582" i="9"/>
  <c r="H584" i="9"/>
  <c r="I584" i="9" s="1"/>
  <c r="E156" i="9"/>
  <c r="D161" i="9"/>
  <c r="E511" i="9"/>
  <c r="D516" i="9"/>
  <c r="I1161" i="9"/>
  <c r="H180" i="9"/>
  <c r="I176" i="9"/>
  <c r="L858" i="9"/>
  <c r="M852" i="9"/>
  <c r="M858" i="9" l="1"/>
  <c r="L862" i="9" s="1"/>
  <c r="M862" i="9" s="1"/>
  <c r="D165" i="9"/>
  <c r="E161" i="9"/>
  <c r="D520" i="9"/>
  <c r="E516" i="9"/>
  <c r="H1165" i="9"/>
  <c r="I1165" i="9" s="1"/>
  <c r="H1163" i="9"/>
  <c r="H1167" i="9" s="1"/>
  <c r="I180" i="9"/>
  <c r="H184" i="9" s="1"/>
  <c r="I184" i="9" s="1"/>
  <c r="H586" i="9"/>
  <c r="H1172" i="9" l="1"/>
  <c r="I1167" i="9"/>
  <c r="I586" i="9"/>
  <c r="H591" i="9"/>
  <c r="E165" i="9"/>
  <c r="D169" i="9" s="1"/>
  <c r="E169" i="9" s="1"/>
  <c r="H186" i="9"/>
  <c r="E520" i="9"/>
  <c r="D524" i="9" s="1"/>
  <c r="E524" i="9" s="1"/>
  <c r="L864" i="9"/>
  <c r="D526" i="9" l="1"/>
  <c r="I591" i="9"/>
  <c r="H595" i="9"/>
  <c r="I186" i="9"/>
  <c r="H191" i="9"/>
  <c r="M864" i="9"/>
  <c r="L869" i="9"/>
  <c r="D171" i="9"/>
  <c r="I1172" i="9"/>
  <c r="H1178" i="9"/>
  <c r="E171" i="9" l="1"/>
  <c r="D176" i="9"/>
  <c r="L873" i="9"/>
  <c r="M869" i="9"/>
  <c r="I595" i="9"/>
  <c r="I1178" i="9"/>
  <c r="H195" i="9"/>
  <c r="I191" i="9"/>
  <c r="D531" i="9"/>
  <c r="E526" i="9"/>
  <c r="E531" i="9" l="1"/>
  <c r="D535" i="9"/>
  <c r="H1180" i="9"/>
  <c r="H1182" i="9"/>
  <c r="I1182" i="9" s="1"/>
  <c r="M873" i="9"/>
  <c r="L877" i="9" s="1"/>
  <c r="M877" i="9" s="1"/>
  <c r="H597" i="9"/>
  <c r="H599" i="9"/>
  <c r="I599" i="9" s="1"/>
  <c r="D180" i="9"/>
  <c r="E176" i="9"/>
  <c r="I195" i="9"/>
  <c r="H201" i="9"/>
  <c r="L879" i="9" l="1"/>
  <c r="E180" i="9"/>
  <c r="D184" i="9" s="1"/>
  <c r="E184" i="9" s="1"/>
  <c r="H206" i="9"/>
  <c r="I201" i="9"/>
  <c r="H601" i="9"/>
  <c r="H1184" i="9"/>
  <c r="E535" i="9"/>
  <c r="D539" i="9" s="1"/>
  <c r="E539" i="9" s="1"/>
  <c r="L884" i="9"/>
  <c r="M879" i="9"/>
  <c r="D541" i="9" l="1"/>
  <c r="D546" i="9" s="1"/>
  <c r="D186" i="9"/>
  <c r="I206" i="9"/>
  <c r="H212" i="9"/>
  <c r="I1184" i="9"/>
  <c r="H1189" i="9"/>
  <c r="M884" i="9"/>
  <c r="L888" i="9"/>
  <c r="I601" i="9"/>
  <c r="H606" i="9"/>
  <c r="E186" i="9"/>
  <c r="D191" i="9"/>
  <c r="E541" i="9" l="1"/>
  <c r="I212" i="9"/>
  <c r="H218" i="9"/>
  <c r="D195" i="9"/>
  <c r="E191" i="9"/>
  <c r="M888" i="9"/>
  <c r="L892" i="9" s="1"/>
  <c r="M892" i="9" s="1"/>
  <c r="I606" i="9"/>
  <c r="H610" i="9"/>
  <c r="H1195" i="9"/>
  <c r="I1189" i="9"/>
  <c r="D550" i="9"/>
  <c r="E546" i="9"/>
  <c r="I1195" i="9" l="1"/>
  <c r="E195" i="9"/>
  <c r="D199" i="9" s="1"/>
  <c r="E199" i="9" s="1"/>
  <c r="I610" i="9"/>
  <c r="E550" i="9"/>
  <c r="D554" i="9" s="1"/>
  <c r="E554" i="9" s="1"/>
  <c r="L894" i="9"/>
  <c r="H223" i="9"/>
  <c r="I218" i="9"/>
  <c r="D556" i="9" l="1"/>
  <c r="E556" i="9"/>
  <c r="D561" i="9"/>
  <c r="D201" i="9"/>
  <c r="H227" i="9"/>
  <c r="I223" i="9"/>
  <c r="H1199" i="9"/>
  <c r="I1199" i="9" s="1"/>
  <c r="H1197" i="9"/>
  <c r="M894" i="9"/>
  <c r="L899" i="9"/>
  <c r="H614" i="9"/>
  <c r="I614" i="9" s="1"/>
  <c r="H612" i="9"/>
  <c r="I227" i="9" l="1"/>
  <c r="H233" i="9"/>
  <c r="H616" i="9"/>
  <c r="H1201" i="9"/>
  <c r="E201" i="9"/>
  <c r="D206" i="9"/>
  <c r="D565" i="9"/>
  <c r="E561" i="9"/>
  <c r="L903" i="9"/>
  <c r="M899" i="9"/>
  <c r="I1201" i="9" l="1"/>
  <c r="H1206" i="9"/>
  <c r="E565" i="9"/>
  <c r="D569" i="9" s="1"/>
  <c r="E569" i="9" s="1"/>
  <c r="H621" i="9"/>
  <c r="I616" i="9"/>
  <c r="E206" i="9"/>
  <c r="D212" i="9"/>
  <c r="H238" i="9"/>
  <c r="I233" i="9"/>
  <c r="M903" i="9"/>
  <c r="L907" i="9" s="1"/>
  <c r="M907" i="9" s="1"/>
  <c r="L909" i="9" l="1"/>
  <c r="D571" i="9"/>
  <c r="E212" i="9"/>
  <c r="D216" i="9" s="1"/>
  <c r="E216" i="9" s="1"/>
  <c r="H1212" i="9"/>
  <c r="I1206" i="9"/>
  <c r="I238" i="9"/>
  <c r="H242" i="9"/>
  <c r="H625" i="9"/>
  <c r="I621" i="9"/>
  <c r="D218" i="9" l="1"/>
  <c r="I242" i="9"/>
  <c r="H248" i="9"/>
  <c r="E571" i="9"/>
  <c r="D576" i="9"/>
  <c r="I625" i="9"/>
  <c r="I1212" i="9"/>
  <c r="M909" i="9"/>
  <c r="L914" i="9"/>
  <c r="L918" i="9" l="1"/>
  <c r="M914" i="9"/>
  <c r="I248" i="9"/>
  <c r="H252" i="9"/>
  <c r="H629" i="9"/>
  <c r="I629" i="9" s="1"/>
  <c r="H627" i="9"/>
  <c r="H1216" i="9"/>
  <c r="I1216" i="9" s="1"/>
  <c r="H1214" i="9"/>
  <c r="H1218" i="9" s="1"/>
  <c r="E576" i="9"/>
  <c r="D580" i="9"/>
  <c r="E218" i="9"/>
  <c r="D223" i="9"/>
  <c r="D227" i="9" l="1"/>
  <c r="E223" i="9"/>
  <c r="H256" i="9"/>
  <c r="I252" i="9"/>
  <c r="E580" i="9"/>
  <c r="D584" i="9" s="1"/>
  <c r="E584" i="9" s="1"/>
  <c r="H631" i="9"/>
  <c r="H1223" i="9"/>
  <c r="I1218" i="9"/>
  <c r="M918" i="9"/>
  <c r="L922" i="9" s="1"/>
  <c r="M922" i="9" s="1"/>
  <c r="I631" i="9" l="1"/>
  <c r="H636" i="9"/>
  <c r="I256" i="9"/>
  <c r="H262" i="9"/>
  <c r="H1229" i="9"/>
  <c r="I1223" i="9"/>
  <c r="L924" i="9"/>
  <c r="D586" i="9"/>
  <c r="E227" i="9"/>
  <c r="D231" i="9" s="1"/>
  <c r="E231" i="9" s="1"/>
  <c r="H267" i="9" l="1"/>
  <c r="I262" i="9"/>
  <c r="M924" i="9"/>
  <c r="L929" i="9"/>
  <c r="E586" i="9"/>
  <c r="D591" i="9"/>
  <c r="D233" i="9"/>
  <c r="H640" i="9"/>
  <c r="I636" i="9"/>
  <c r="I1229" i="9"/>
  <c r="L933" i="9" l="1"/>
  <c r="M929" i="9"/>
  <c r="H1233" i="9"/>
  <c r="I1233" i="9" s="1"/>
  <c r="H1231" i="9"/>
  <c r="H1235" i="9" s="1"/>
  <c r="E591" i="9"/>
  <c r="D595" i="9"/>
  <c r="I640" i="9"/>
  <c r="D238" i="9"/>
  <c r="E233" i="9"/>
  <c r="H271" i="9"/>
  <c r="I267" i="9"/>
  <c r="H644" i="9" l="1"/>
  <c r="I644" i="9" s="1"/>
  <c r="H642" i="9"/>
  <c r="I1235" i="9"/>
  <c r="H1240" i="9"/>
  <c r="I271" i="9"/>
  <c r="H273" i="9" s="1"/>
  <c r="I273" i="9" s="1"/>
  <c r="H275" i="9" s="1"/>
  <c r="I275" i="9" s="1"/>
  <c r="E595" i="9"/>
  <c r="D599" i="9" s="1"/>
  <c r="E599" i="9" s="1"/>
  <c r="D242" i="9"/>
  <c r="E238" i="9"/>
  <c r="M933" i="9"/>
  <c r="L937" i="9" s="1"/>
  <c r="M937" i="9" s="1"/>
  <c r="D601" i="9" l="1"/>
  <c r="D606" i="9"/>
  <c r="E601" i="9"/>
  <c r="H1246" i="9"/>
  <c r="I1240" i="9"/>
  <c r="L939" i="9"/>
  <c r="H279" i="9"/>
  <c r="H648" i="9"/>
  <c r="E242" i="9"/>
  <c r="D246" i="9" s="1"/>
  <c r="E246" i="9" s="1"/>
  <c r="I1246" i="9" l="1"/>
  <c r="I279" i="9"/>
  <c r="H284" i="9"/>
  <c r="H653" i="9"/>
  <c r="I648" i="9"/>
  <c r="D248" i="9"/>
  <c r="M939" i="9"/>
  <c r="L944" i="9"/>
  <c r="D610" i="9"/>
  <c r="E606" i="9"/>
  <c r="E248" i="9" l="1"/>
  <c r="D252" i="9"/>
  <c r="E610" i="9"/>
  <c r="D614" i="9" s="1"/>
  <c r="E614" i="9" s="1"/>
  <c r="H1250" i="9"/>
  <c r="I1250" i="9" s="1"/>
  <c r="H1248" i="9"/>
  <c r="I284" i="9"/>
  <c r="H290" i="9"/>
  <c r="M944" i="9"/>
  <c r="L948" i="9"/>
  <c r="I653" i="9"/>
  <c r="H659" i="9"/>
  <c r="D616" i="9" l="1"/>
  <c r="I290" i="9"/>
  <c r="H294" i="9" s="1"/>
  <c r="I294" i="9" s="1"/>
  <c r="M948" i="9"/>
  <c r="L952" i="9" s="1"/>
  <c r="M952" i="9" s="1"/>
  <c r="H1252" i="9"/>
  <c r="E252" i="9"/>
  <c r="D256" i="9"/>
  <c r="I659" i="9"/>
  <c r="E616" i="9"/>
  <c r="D621" i="9"/>
  <c r="H296" i="9" l="1"/>
  <c r="L954" i="9"/>
  <c r="I296" i="9"/>
  <c r="H301" i="9"/>
  <c r="D625" i="9"/>
  <c r="E621" i="9"/>
  <c r="E256" i="9"/>
  <c r="D260" i="9" s="1"/>
  <c r="E260" i="9" s="1"/>
  <c r="H661" i="9"/>
  <c r="H663" i="9"/>
  <c r="I663" i="9" s="1"/>
  <c r="I1252" i="9"/>
  <c r="H1257" i="9"/>
  <c r="H665" i="9" l="1"/>
  <c r="E625" i="9"/>
  <c r="D629" i="9" s="1"/>
  <c r="E629" i="9" s="1"/>
  <c r="H1263" i="9"/>
  <c r="I1257" i="9"/>
  <c r="I301" i="9"/>
  <c r="H305" i="9"/>
  <c r="D262" i="9"/>
  <c r="I665" i="9"/>
  <c r="H670" i="9"/>
  <c r="L959" i="9"/>
  <c r="M954" i="9"/>
  <c r="D631" i="9" l="1"/>
  <c r="D636" i="9" s="1"/>
  <c r="E262" i="9"/>
  <c r="D267" i="9"/>
  <c r="I1263" i="9"/>
  <c r="M959" i="9"/>
  <c r="L963" i="9"/>
  <c r="I305" i="9"/>
  <c r="H311" i="9"/>
  <c r="I670" i="9"/>
  <c r="H674" i="9"/>
  <c r="E631" i="9" l="1"/>
  <c r="I311" i="9"/>
  <c r="H316" i="9"/>
  <c r="H1267" i="9"/>
  <c r="I1267" i="9" s="1"/>
  <c r="H1265" i="9"/>
  <c r="I674" i="9"/>
  <c r="M963" i="9"/>
  <c r="L967" i="9" s="1"/>
  <c r="M967" i="9" s="1"/>
  <c r="L969" i="9"/>
  <c r="D271" i="9"/>
  <c r="E267" i="9"/>
  <c r="D640" i="9"/>
  <c r="E636" i="9"/>
  <c r="H1269" i="9" l="1"/>
  <c r="H1274" i="9"/>
  <c r="I1269" i="9"/>
  <c r="E640" i="9"/>
  <c r="D644" i="9" s="1"/>
  <c r="E644" i="9" s="1"/>
  <c r="H676" i="9"/>
  <c r="H678" i="9"/>
  <c r="I678" i="9" s="1"/>
  <c r="H320" i="9"/>
  <c r="I316" i="9"/>
  <c r="L974" i="9"/>
  <c r="M969" i="9"/>
  <c r="E271" i="9"/>
  <c r="D275" i="9" s="1"/>
  <c r="E275" i="9" s="1"/>
  <c r="H680" i="9" l="1"/>
  <c r="D279" i="9"/>
  <c r="E279" i="9" s="1"/>
  <c r="D648" i="9"/>
  <c r="D653" i="9" s="1"/>
  <c r="D284" i="9"/>
  <c r="H326" i="9"/>
  <c r="I320" i="9"/>
  <c r="M974" i="9"/>
  <c r="L978" i="9"/>
  <c r="H685" i="9"/>
  <c r="I680" i="9"/>
  <c r="I1274" i="9"/>
  <c r="H1280" i="9"/>
  <c r="E648" i="9" l="1"/>
  <c r="I1280" i="9"/>
  <c r="E653" i="9"/>
  <c r="D659" i="9"/>
  <c r="M978" i="9"/>
  <c r="L982" i="9" s="1"/>
  <c r="M982" i="9" s="1"/>
  <c r="I685" i="9"/>
  <c r="H689" i="9"/>
  <c r="I326" i="9"/>
  <c r="H331" i="9"/>
  <c r="D290" i="9"/>
  <c r="E284" i="9"/>
  <c r="L984" i="9" l="1"/>
  <c r="I689" i="9"/>
  <c r="E290" i="9"/>
  <c r="D294" i="9" s="1"/>
  <c r="E294" i="9" s="1"/>
  <c r="D296" i="9"/>
  <c r="H335" i="9"/>
  <c r="I331" i="9"/>
  <c r="E659" i="9"/>
  <c r="D663" i="9" s="1"/>
  <c r="E663" i="9" s="1"/>
  <c r="L989" i="9"/>
  <c r="M984" i="9"/>
  <c r="H1282" i="9"/>
  <c r="H1284" i="9"/>
  <c r="I1284" i="9" s="1"/>
  <c r="H1286" i="9" l="1"/>
  <c r="I1286" i="9" s="1"/>
  <c r="D665" i="9"/>
  <c r="D301" i="9"/>
  <c r="E296" i="9"/>
  <c r="M989" i="9"/>
  <c r="L993" i="9"/>
  <c r="I335" i="9"/>
  <c r="H341" i="9"/>
  <c r="I341" i="9" s="1"/>
  <c r="H693" i="9"/>
  <c r="I693" i="9" s="1"/>
  <c r="H691" i="9"/>
  <c r="D305" i="9" l="1"/>
  <c r="E301" i="9"/>
  <c r="H695" i="9"/>
  <c r="M993" i="9"/>
  <c r="L997" i="9" s="1"/>
  <c r="M997" i="9" s="1"/>
  <c r="D670" i="9"/>
  <c r="E665" i="9"/>
  <c r="L999" i="9" l="1"/>
  <c r="H700" i="9"/>
  <c r="I695" i="9"/>
  <c r="E670" i="9"/>
  <c r="D674" i="9"/>
  <c r="E305" i="9"/>
  <c r="D309" i="9" s="1"/>
  <c r="E309" i="9" s="1"/>
  <c r="D311" i="9" l="1"/>
  <c r="E311" i="9"/>
  <c r="D316" i="9"/>
  <c r="H704" i="9"/>
  <c r="I700" i="9"/>
  <c r="E674" i="9"/>
  <c r="D678" i="9" s="1"/>
  <c r="E678" i="9" s="1"/>
  <c r="L1004" i="9"/>
  <c r="M999" i="9"/>
  <c r="M1004" i="9" l="1"/>
  <c r="L1008" i="9"/>
  <c r="I704" i="9"/>
  <c r="D680" i="9"/>
  <c r="E316" i="9"/>
  <c r="D320" i="9"/>
  <c r="E320" i="9" l="1"/>
  <c r="D324" i="9" s="1"/>
  <c r="E324" i="9" s="1"/>
  <c r="H708" i="9"/>
  <c r="I708" i="9" s="1"/>
  <c r="H706" i="9"/>
  <c r="M1008" i="9"/>
  <c r="L1012" i="9" s="1"/>
  <c r="M1012" i="9" s="1"/>
  <c r="D685" i="9"/>
  <c r="E680" i="9"/>
  <c r="H710" i="9" l="1"/>
  <c r="I710" i="9"/>
  <c r="H715" i="9"/>
  <c r="D689" i="9"/>
  <c r="E685" i="9"/>
  <c r="L1014" i="9"/>
  <c r="D326" i="9"/>
  <c r="M1014" i="9" l="1"/>
  <c r="L1019" i="9"/>
  <c r="E689" i="9"/>
  <c r="D693" i="9" s="1"/>
  <c r="E693" i="9" s="1"/>
  <c r="E326" i="9"/>
  <c r="D331" i="9"/>
  <c r="H719" i="9"/>
  <c r="I715" i="9"/>
  <c r="D695" i="9" l="1"/>
  <c r="E695" i="9"/>
  <c r="D700" i="9"/>
  <c r="I719" i="9"/>
  <c r="D335" i="9"/>
  <c r="E331" i="9"/>
  <c r="M1019" i="9"/>
  <c r="L1025" i="9"/>
  <c r="M1025" i="9" l="1"/>
  <c r="L1031" i="9"/>
  <c r="H721" i="9"/>
  <c r="H723" i="9"/>
  <c r="I723" i="9" s="1"/>
  <c r="D704" i="9"/>
  <c r="E700" i="9"/>
  <c r="E335" i="9"/>
  <c r="D339" i="9" s="1"/>
  <c r="E339" i="9" s="1"/>
  <c r="D341" i="9"/>
  <c r="E341" i="9" s="1"/>
  <c r="M1031" i="9" l="1"/>
  <c r="L1036" i="9"/>
  <c r="H725" i="9"/>
  <c r="E704" i="9"/>
  <c r="D708" i="9" s="1"/>
  <c r="E708" i="9" s="1"/>
  <c r="D710" i="9" l="1"/>
  <c r="I725" i="9"/>
  <c r="H730" i="9"/>
  <c r="M1036" i="9"/>
  <c r="L1042" i="9"/>
  <c r="I730" i="9" l="1"/>
  <c r="H734" i="9"/>
  <c r="M1042" i="9"/>
  <c r="L1048" i="9"/>
  <c r="E710" i="9"/>
  <c r="D715" i="9"/>
  <c r="M1048" i="9" l="1"/>
  <c r="L1053" i="9"/>
  <c r="D719" i="9"/>
  <c r="E715" i="9"/>
  <c r="I734" i="9"/>
  <c r="H736" i="9" l="1"/>
  <c r="H738" i="9"/>
  <c r="I738" i="9" s="1"/>
  <c r="E719" i="9"/>
  <c r="D723" i="9" s="1"/>
  <c r="E723" i="9" s="1"/>
  <c r="M1053" i="9"/>
  <c r="L1059" i="9"/>
  <c r="H740" i="9" l="1"/>
  <c r="D725" i="9"/>
  <c r="M1059" i="9"/>
  <c r="L1065" i="9"/>
  <c r="I740" i="9"/>
  <c r="H745" i="9"/>
  <c r="M1065" i="9" l="1"/>
  <c r="L1070" i="9"/>
  <c r="H749" i="9"/>
  <c r="I745" i="9"/>
  <c r="E725" i="9"/>
  <c r="D730" i="9"/>
  <c r="I749" i="9" l="1"/>
  <c r="D734" i="9"/>
  <c r="E730" i="9"/>
  <c r="L1076" i="9"/>
  <c r="M1070" i="9"/>
  <c r="E734" i="9" l="1"/>
  <c r="D738" i="9" s="1"/>
  <c r="E738" i="9" s="1"/>
  <c r="H753" i="9"/>
  <c r="I753" i="9" s="1"/>
  <c r="H751" i="9"/>
  <c r="H755" i="9" s="1"/>
  <c r="L1082" i="9"/>
  <c r="M1076" i="9"/>
  <c r="I755" i="9" l="1"/>
  <c r="H760" i="9"/>
  <c r="M1082" i="9"/>
  <c r="L1087" i="9"/>
  <c r="D740" i="9"/>
  <c r="L1093" i="9" l="1"/>
  <c r="M1087" i="9"/>
  <c r="I760" i="9"/>
  <c r="H764" i="9"/>
  <c r="D745" i="9"/>
  <c r="E740" i="9"/>
  <c r="I764" i="9" l="1"/>
  <c r="E745" i="9"/>
  <c r="D749" i="9"/>
  <c r="L1099" i="9"/>
  <c r="M1093" i="9"/>
  <c r="L1097" i="9" s="1"/>
  <c r="M1097" i="9" s="1"/>
  <c r="H766" i="9" l="1"/>
  <c r="H768" i="9"/>
  <c r="I768" i="9" s="1"/>
  <c r="E749" i="9"/>
  <c r="D753" i="9" s="1"/>
  <c r="E753" i="9" s="1"/>
  <c r="M1099" i="9"/>
  <c r="L1104" i="9"/>
  <c r="H770" i="9" l="1"/>
  <c r="L1110" i="9"/>
  <c r="M1104" i="9"/>
  <c r="D755" i="9"/>
  <c r="H775" i="9"/>
  <c r="I770" i="9"/>
  <c r="I775" i="9" l="1"/>
  <c r="H779" i="9"/>
  <c r="D760" i="9"/>
  <c r="E755" i="9"/>
  <c r="M1110" i="9"/>
  <c r="L1114" i="9" s="1"/>
  <c r="M1114" i="9" s="1"/>
  <c r="I779" i="9" l="1"/>
  <c r="D764" i="9"/>
  <c r="E760" i="9"/>
  <c r="L1116" i="9"/>
  <c r="E764" i="9" l="1"/>
  <c r="D768" i="9" s="1"/>
  <c r="E768" i="9" s="1"/>
  <c r="M1116" i="9"/>
  <c r="L1121" i="9"/>
  <c r="H783" i="9"/>
  <c r="I783" i="9" s="1"/>
  <c r="H781" i="9"/>
  <c r="M1121" i="9" l="1"/>
  <c r="L1127" i="9"/>
  <c r="H785" i="9"/>
  <c r="D770" i="9"/>
  <c r="H790" i="9" l="1"/>
  <c r="I785" i="9"/>
  <c r="M1127" i="9"/>
  <c r="L1131" i="9" s="1"/>
  <c r="M1131" i="9" s="1"/>
  <c r="E770" i="9"/>
  <c r="D775" i="9"/>
  <c r="L1133" i="9" l="1"/>
  <c r="E775" i="9"/>
  <c r="D779" i="9"/>
  <c r="M1133" i="9"/>
  <c r="L1138" i="9"/>
  <c r="I790" i="9"/>
  <c r="H794" i="9"/>
  <c r="I794" i="9" l="1"/>
  <c r="E779" i="9"/>
  <c r="D783" i="9" s="1"/>
  <c r="E783" i="9" s="1"/>
  <c r="L1144" i="9"/>
  <c r="M1138" i="9"/>
  <c r="D785" i="9" l="1"/>
  <c r="M1144" i="9"/>
  <c r="L1148" i="9" s="1"/>
  <c r="M1148" i="9" s="1"/>
  <c r="H796" i="9"/>
  <c r="H798" i="9"/>
  <c r="I798" i="9" s="1"/>
  <c r="H800" i="9" l="1"/>
  <c r="I800" i="9"/>
  <c r="H805" i="9"/>
  <c r="L1150" i="9"/>
  <c r="E785" i="9"/>
  <c r="D790" i="9"/>
  <c r="M1150" i="9" l="1"/>
  <c r="L1155" i="9"/>
  <c r="H809" i="9"/>
  <c r="I805" i="9"/>
  <c r="D794" i="9"/>
  <c r="E790" i="9"/>
  <c r="L1161" i="9" l="1"/>
  <c r="M1155" i="9"/>
  <c r="I809" i="9"/>
  <c r="E794" i="9"/>
  <c r="D798" i="9" s="1"/>
  <c r="E798" i="9" s="1"/>
  <c r="H813" i="9" l="1"/>
  <c r="I813" i="9" s="1"/>
  <c r="H811" i="9"/>
  <c r="H815" i="9" s="1"/>
  <c r="D800" i="9"/>
  <c r="L1167" i="9"/>
  <c r="M1161" i="9"/>
  <c r="L1165" i="9" s="1"/>
  <c r="M1165" i="9" s="1"/>
  <c r="M1167" i="9" l="1"/>
  <c r="L1172" i="9"/>
  <c r="E800" i="9"/>
  <c r="D805" i="9"/>
  <c r="I815" i="9"/>
  <c r="H820" i="9"/>
  <c r="I820" i="9" l="1"/>
  <c r="H824" i="9"/>
  <c r="L1178" i="9"/>
  <c r="M1172" i="9"/>
  <c r="D809" i="9"/>
  <c r="E805" i="9"/>
  <c r="I824" i="9" l="1"/>
  <c r="M1178" i="9"/>
  <c r="L1182" i="9" s="1"/>
  <c r="M1182" i="9" s="1"/>
  <c r="E809" i="9"/>
  <c r="D813" i="9" s="1"/>
  <c r="E813" i="9" s="1"/>
  <c r="L1184" i="9" l="1"/>
  <c r="D815" i="9"/>
  <c r="H826" i="9"/>
  <c r="H828" i="9"/>
  <c r="I828" i="9" s="1"/>
  <c r="H830" i="9" l="1"/>
  <c r="E815" i="9"/>
  <c r="D820" i="9"/>
  <c r="L1189" i="9"/>
  <c r="M1184" i="9"/>
  <c r="M1189" i="9" l="1"/>
  <c r="L1195" i="9"/>
  <c r="E820" i="9"/>
  <c r="D824" i="9"/>
  <c r="I830" i="9"/>
  <c r="H835" i="9"/>
  <c r="E824" i="9" l="1"/>
  <c r="D828" i="9" s="1"/>
  <c r="E828" i="9" s="1"/>
  <c r="H841" i="9"/>
  <c r="I835" i="9"/>
  <c r="M1195" i="9"/>
  <c r="L1199" i="9" s="1"/>
  <c r="M1199" i="9" s="1"/>
  <c r="I841" i="9" l="1"/>
  <c r="L1201" i="9"/>
  <c r="D830" i="9"/>
  <c r="E830" i="9" l="1"/>
  <c r="D835" i="9"/>
  <c r="M1201" i="9"/>
  <c r="L1206" i="9"/>
  <c r="H845" i="9"/>
  <c r="I845" i="9" s="1"/>
  <c r="H843" i="9"/>
  <c r="L1212" i="9" l="1"/>
  <c r="M1206" i="9"/>
  <c r="H847" i="9"/>
  <c r="E835" i="9"/>
  <c r="D841" i="9"/>
  <c r="E841" i="9" l="1"/>
  <c r="D845" i="9" s="1"/>
  <c r="E845" i="9" s="1"/>
  <c r="M1212" i="9"/>
  <c r="L1216" i="9" s="1"/>
  <c r="M1216" i="9" s="1"/>
  <c r="I847" i="9"/>
  <c r="H852" i="9"/>
  <c r="L1218" i="9" l="1"/>
  <c r="H858" i="9"/>
  <c r="I852" i="9"/>
  <c r="D847" i="9"/>
  <c r="M1218" i="9" l="1"/>
  <c r="L1223" i="9"/>
  <c r="E847" i="9"/>
  <c r="D852" i="9"/>
  <c r="I858" i="9"/>
  <c r="E852" i="9" l="1"/>
  <c r="D858" i="9"/>
  <c r="H862" i="9"/>
  <c r="I862" i="9" s="1"/>
  <c r="H860" i="9"/>
  <c r="H864" i="9" s="1"/>
  <c r="M1223" i="9"/>
  <c r="L1229" i="9"/>
  <c r="I864" i="9" l="1"/>
  <c r="H869" i="9"/>
  <c r="M1229" i="9"/>
  <c r="L1233" i="9" s="1"/>
  <c r="M1233" i="9" s="1"/>
  <c r="E858" i="9"/>
  <c r="D862" i="9" s="1"/>
  <c r="E862" i="9" s="1"/>
  <c r="L1235" i="9" l="1"/>
  <c r="M1235" i="9"/>
  <c r="L1240" i="9"/>
  <c r="D864" i="9"/>
  <c r="I869" i="9"/>
  <c r="H873" i="9"/>
  <c r="I873" i="9" l="1"/>
  <c r="E864" i="9"/>
  <c r="D869" i="9"/>
  <c r="L1246" i="9"/>
  <c r="M1240" i="9"/>
  <c r="M1246" i="9" l="1"/>
  <c r="L1250" i="9" s="1"/>
  <c r="M1250" i="9" s="1"/>
  <c r="H875" i="9"/>
  <c r="H877" i="9"/>
  <c r="I877" i="9" s="1"/>
  <c r="D873" i="9"/>
  <c r="E869" i="9"/>
  <c r="L1252" i="9" l="1"/>
  <c r="H879" i="9"/>
  <c r="E873" i="9"/>
  <c r="D877" i="9" s="1"/>
  <c r="E877" i="9" s="1"/>
  <c r="M1252" i="9"/>
  <c r="L1257" i="9"/>
  <c r="I879" i="9" l="1"/>
  <c r="H884" i="9"/>
  <c r="D879" i="9"/>
  <c r="L1263" i="9"/>
  <c r="M1257" i="9"/>
  <c r="E879" i="9" l="1"/>
  <c r="D884" i="9"/>
  <c r="H888" i="9"/>
  <c r="I884" i="9"/>
  <c r="M1263" i="9"/>
  <c r="L1267" i="9" s="1"/>
  <c r="M1267" i="9" s="1"/>
  <c r="L1269" i="9" l="1"/>
  <c r="M1269" i="9"/>
  <c r="L1274" i="9"/>
  <c r="I888" i="9"/>
  <c r="D888" i="9"/>
  <c r="E884" i="9"/>
  <c r="E888" i="9" l="1"/>
  <c r="D892" i="9" s="1"/>
  <c r="E892" i="9" s="1"/>
  <c r="H892" i="9"/>
  <c r="I892" i="9" s="1"/>
  <c r="H890" i="9"/>
  <c r="H894" i="9" s="1"/>
  <c r="L1280" i="9"/>
  <c r="M1274" i="9"/>
  <c r="D894" i="9" l="1"/>
  <c r="I894" i="9"/>
  <c r="H899" i="9"/>
  <c r="M1280" i="9"/>
  <c r="L1284" i="9" s="1"/>
  <c r="M1284" i="9" s="1"/>
  <c r="E894" i="9"/>
  <c r="D899" i="9"/>
  <c r="L1286" i="9" l="1"/>
  <c r="M1286" i="9" s="1"/>
  <c r="E899" i="9"/>
  <c r="D903" i="9"/>
  <c r="H903" i="9"/>
  <c r="I899" i="9"/>
  <c r="I903" i="9" l="1"/>
  <c r="E903" i="9"/>
  <c r="D907" i="9" s="1"/>
  <c r="E907" i="9" s="1"/>
  <c r="H907" i="9" l="1"/>
  <c r="I907" i="9" s="1"/>
  <c r="H905" i="9"/>
  <c r="D909" i="9"/>
  <c r="E909" i="9" l="1"/>
  <c r="D914" i="9"/>
  <c r="H909" i="9"/>
  <c r="I909" i="9" l="1"/>
  <c r="H914" i="9"/>
  <c r="E914" i="9"/>
  <c r="D918" i="9"/>
  <c r="E918" i="9" l="1"/>
  <c r="D922" i="9" s="1"/>
  <c r="E922" i="9" s="1"/>
  <c r="H918" i="9"/>
  <c r="I914" i="9"/>
  <c r="I918" i="9" l="1"/>
  <c r="D924" i="9"/>
  <c r="H922" i="9" l="1"/>
  <c r="I922" i="9" s="1"/>
  <c r="H920" i="9"/>
  <c r="E924" i="9"/>
  <c r="D929" i="9"/>
  <c r="D933" i="9" l="1"/>
  <c r="E929" i="9"/>
  <c r="H924" i="9"/>
  <c r="E933" i="9" l="1"/>
  <c r="D937" i="9" s="1"/>
  <c r="E937" i="9" s="1"/>
  <c r="I924" i="9"/>
  <c r="H929" i="9"/>
  <c r="D939" i="9" l="1"/>
  <c r="I929" i="9"/>
  <c r="H933" i="9"/>
  <c r="E939" i="9"/>
  <c r="D944" i="9"/>
  <c r="D948" i="9" l="1"/>
  <c r="E944" i="9"/>
  <c r="I933" i="9"/>
  <c r="H935" i="9" l="1"/>
  <c r="H937" i="9"/>
  <c r="I937" i="9" s="1"/>
  <c r="E948" i="9"/>
  <c r="D952" i="9" s="1"/>
  <c r="E952" i="9" s="1"/>
  <c r="H939" i="9" l="1"/>
  <c r="I939" i="9"/>
  <c r="H944" i="9"/>
  <c r="D954" i="9"/>
  <c r="E954" i="9" l="1"/>
  <c r="D959" i="9"/>
  <c r="I944" i="9"/>
  <c r="H948" i="9"/>
  <c r="I948" i="9" l="1"/>
  <c r="E959" i="9"/>
  <c r="D963" i="9"/>
  <c r="E963" i="9" l="1"/>
  <c r="D967" i="9" s="1"/>
  <c r="E967" i="9" s="1"/>
  <c r="H950" i="9"/>
  <c r="H952" i="9"/>
  <c r="I952" i="9" s="1"/>
  <c r="H954" i="9" l="1"/>
  <c r="D969" i="9"/>
  <c r="I954" i="9" l="1"/>
  <c r="H959" i="9"/>
  <c r="D974" i="9"/>
  <c r="E969" i="9"/>
  <c r="E974" i="9" l="1"/>
  <c r="D978" i="9"/>
  <c r="H963" i="9"/>
  <c r="I959" i="9"/>
  <c r="I963" i="9" l="1"/>
  <c r="E978" i="9"/>
  <c r="D982" i="9" s="1"/>
  <c r="E982" i="9" s="1"/>
  <c r="D984" i="9"/>
  <c r="E984" i="9" l="1"/>
  <c r="D989" i="9"/>
  <c r="H967" i="9"/>
  <c r="I967" i="9" s="1"/>
  <c r="H965" i="9"/>
  <c r="H969" i="9" s="1"/>
  <c r="I969" i="9" l="1"/>
  <c r="H974" i="9"/>
  <c r="D993" i="9"/>
  <c r="E989" i="9"/>
  <c r="E993" i="9" l="1"/>
  <c r="D997" i="9" s="1"/>
  <c r="E997" i="9" s="1"/>
  <c r="H978" i="9"/>
  <c r="I974" i="9"/>
  <c r="D999" i="9" l="1"/>
  <c r="D1004" i="9" s="1"/>
  <c r="I978" i="9"/>
  <c r="E999" i="9" l="1"/>
  <c r="E1004" i="9"/>
  <c r="D1008" i="9"/>
  <c r="H980" i="9"/>
  <c r="H982" i="9"/>
  <c r="I982" i="9" s="1"/>
  <c r="H984" i="9" l="1"/>
  <c r="I984" i="9" s="1"/>
  <c r="E1008" i="9"/>
  <c r="D1012" i="9" s="1"/>
  <c r="E1012" i="9" s="1"/>
  <c r="H989" i="9" l="1"/>
  <c r="D1014" i="9"/>
  <c r="I989" i="9"/>
  <c r="H993" i="9"/>
  <c r="I993" i="9" l="1"/>
  <c r="D1019" i="9"/>
  <c r="E1014" i="9"/>
  <c r="E1019" i="9" l="1"/>
  <c r="D1025" i="9"/>
  <c r="H995" i="9"/>
  <c r="H997" i="9"/>
  <c r="I997" i="9" s="1"/>
  <c r="H999" i="9" l="1"/>
  <c r="E1025" i="9"/>
  <c r="D1029" i="9" s="1"/>
  <c r="E1029" i="9" s="1"/>
  <c r="D1031" i="9" l="1"/>
  <c r="I999" i="9"/>
  <c r="H1004" i="9"/>
  <c r="E1031" i="9" l="1"/>
  <c r="D1036" i="9"/>
  <c r="H1008" i="9"/>
  <c r="I1004" i="9"/>
  <c r="I1008" i="9" l="1"/>
  <c r="D1042" i="9"/>
  <c r="E1036" i="9"/>
  <c r="E1042" i="9" l="1"/>
  <c r="D1046" i="9" s="1"/>
  <c r="E1046" i="9" s="1"/>
  <c r="H1012" i="9"/>
  <c r="I1012" i="9" s="1"/>
  <c r="H1010" i="9"/>
  <c r="H1014" i="9" s="1"/>
  <c r="I1014" i="9" s="1"/>
  <c r="D1048" i="9" l="1"/>
  <c r="E1048" i="9" l="1"/>
  <c r="D1053" i="9"/>
  <c r="D1059" i="9" l="1"/>
  <c r="E1053" i="9"/>
  <c r="E1059" i="9" l="1"/>
  <c r="D1063" i="9" s="1"/>
  <c r="E1063" i="9" s="1"/>
  <c r="D1065" i="9" l="1"/>
  <c r="E1065" i="9" l="1"/>
  <c r="D1070" i="9"/>
  <c r="D1076" i="9" l="1"/>
  <c r="E1070" i="9"/>
  <c r="E1076" i="9" l="1"/>
  <c r="D1080" i="9" s="1"/>
  <c r="E1080" i="9" s="1"/>
  <c r="D1082" i="9" l="1"/>
  <c r="E1082" i="9" l="1"/>
  <c r="D1087" i="9"/>
  <c r="E1087" i="9" l="1"/>
  <c r="D1093" i="9"/>
  <c r="E1093" i="9" l="1"/>
  <c r="D1097" i="9" s="1"/>
  <c r="E1097" i="9" s="1"/>
  <c r="D1099" i="9" l="1"/>
  <c r="E1099" i="9" l="1"/>
  <c r="D1104" i="9"/>
  <c r="D1110" i="9" l="1"/>
  <c r="E1104" i="9"/>
  <c r="E1110" i="9" l="1"/>
  <c r="D1114" i="9" s="1"/>
  <c r="E1114" i="9" s="1"/>
  <c r="D1116" i="9" l="1"/>
  <c r="E1116" i="9" l="1"/>
  <c r="D1121" i="9"/>
  <c r="D1127" i="9" l="1"/>
  <c r="E1121" i="9"/>
  <c r="E1127" i="9" l="1"/>
  <c r="D1131" i="9" s="1"/>
  <c r="E1131" i="9" s="1"/>
  <c r="D1133" i="9" l="1"/>
  <c r="E1133" i="9" l="1"/>
  <c r="D1138" i="9"/>
  <c r="D1144" i="9" l="1"/>
  <c r="E1138" i="9"/>
  <c r="E1144" i="9" l="1"/>
  <c r="D1148" i="9" s="1"/>
  <c r="E1148" i="9" s="1"/>
  <c r="D1150" i="9" l="1"/>
  <c r="E1150" i="9" l="1"/>
  <c r="D1155" i="9"/>
  <c r="E1155" i="9" l="1"/>
  <c r="D1161" i="9"/>
  <c r="E1161" i="9" l="1"/>
  <c r="D1165" i="9" s="1"/>
  <c r="E1165" i="9" s="1"/>
  <c r="D1167" i="9" l="1"/>
  <c r="E1167" i="9" l="1"/>
  <c r="D1172" i="9"/>
  <c r="D1178" i="9" l="1"/>
  <c r="E1172" i="9"/>
  <c r="E1178" i="9" l="1"/>
  <c r="D1182" i="9" s="1"/>
  <c r="E1182" i="9" s="1"/>
  <c r="D1184" i="9" l="1"/>
  <c r="E1184" i="9" l="1"/>
  <c r="D1189" i="9"/>
  <c r="D1195" i="9" l="1"/>
  <c r="E1189" i="9"/>
  <c r="E1195" i="9" l="1"/>
  <c r="D1199" i="9" s="1"/>
  <c r="E1199" i="9" s="1"/>
  <c r="D1201" i="9" l="1"/>
  <c r="E1201" i="9" l="1"/>
  <c r="D1206" i="9"/>
  <c r="D1212" i="9" l="1"/>
  <c r="E1206" i="9"/>
  <c r="E1212" i="9" l="1"/>
  <c r="D1216" i="9" s="1"/>
  <c r="E1216" i="9" s="1"/>
  <c r="D1218" i="9" l="1"/>
  <c r="E1218" i="9" l="1"/>
  <c r="D1223" i="9"/>
  <c r="E1223" i="9" l="1"/>
  <c r="D1229" i="9"/>
  <c r="E1229" i="9" l="1"/>
  <c r="D1233" i="9" s="1"/>
  <c r="E1233" i="9" s="1"/>
  <c r="D1235" i="9" l="1"/>
  <c r="E1235" i="9" l="1"/>
  <c r="D1240" i="9"/>
  <c r="D1246" i="9" l="1"/>
  <c r="E1240" i="9"/>
  <c r="E1246" i="9" l="1"/>
  <c r="D1250" i="9" s="1"/>
  <c r="E1250" i="9" s="1"/>
  <c r="D1252" i="9" l="1"/>
  <c r="D1257" i="9" l="1"/>
  <c r="E1252" i="9"/>
  <c r="E1257" i="9" l="1"/>
  <c r="D1263" i="9"/>
  <c r="E1263" i="9" l="1"/>
  <c r="D1267" i="9" s="1"/>
  <c r="E1267" i="9" s="1"/>
  <c r="D1269" i="9" l="1"/>
  <c r="E1269" i="9" l="1"/>
  <c r="D1274" i="9"/>
  <c r="D1280" i="9" l="1"/>
  <c r="E1274" i="9"/>
  <c r="E1280" i="9" l="1"/>
  <c r="D1284" i="9" s="1"/>
  <c r="E1284" i="9" s="1"/>
  <c r="D1286" i="9" l="1"/>
  <c r="E1286" i="9" s="1"/>
</calcChain>
</file>

<file path=xl/comments1.xml><?xml version="1.0" encoding="utf-8"?>
<comments xmlns="http://schemas.openxmlformats.org/spreadsheetml/2006/main">
  <authors>
    <author>Jason S Blake</author>
  </authors>
  <commentList>
    <comment ref="D288" authorId="0" shapeId="0">
      <text>
        <r>
          <rPr>
            <b/>
            <sz val="8"/>
            <color indexed="81"/>
            <rFont val="Tahoma"/>
            <family val="2"/>
          </rPr>
          <t>Jason S Blake:</t>
        </r>
        <r>
          <rPr>
            <sz val="8"/>
            <color indexed="81"/>
            <rFont val="Tahoma"/>
            <family val="2"/>
          </rPr>
          <t xml:space="preserve">
True up for 2010 Interim Allowance Agreement Settlement</t>
        </r>
      </text>
    </comment>
  </commentList>
</comments>
</file>

<file path=xl/sharedStrings.xml><?xml version="1.0" encoding="utf-8"?>
<sst xmlns="http://schemas.openxmlformats.org/spreadsheetml/2006/main" count="1482" uniqueCount="58">
  <si>
    <t>SO2 (2009 &amp; prior vintage)</t>
  </si>
  <si>
    <t>Quantity</t>
  </si>
  <si>
    <t>Amount</t>
  </si>
  <si>
    <t>Avg Unit Cost</t>
  </si>
  <si>
    <t>Beginning Balance</t>
  </si>
  <si>
    <t>Acquisitions</t>
  </si>
  <si>
    <t>Subtotal</t>
  </si>
  <si>
    <t>Issuances</t>
  </si>
  <si>
    <t>Consumption</t>
  </si>
  <si>
    <t>Ending Balance</t>
  </si>
  <si>
    <t>Year End Consumption Adjustments</t>
  </si>
  <si>
    <t xml:space="preserve">Consumption </t>
  </si>
  <si>
    <t>SO2 (2010 vintage)</t>
  </si>
  <si>
    <t>Original Issuance</t>
  </si>
  <si>
    <t>2011 Vintage Additions</t>
  </si>
  <si>
    <t>SO2 (2010 / 2011 vintage)</t>
  </si>
  <si>
    <t>Naratives</t>
  </si>
  <si>
    <t>Kentucky Power Company</t>
  </si>
  <si>
    <t>SO2  Inventory</t>
  </si>
  <si>
    <t>SO2 (2010 / 2011/ 2012/ 2013 vintage)</t>
  </si>
  <si>
    <t>Interim Allowance Agreement Settlement</t>
  </si>
  <si>
    <t>SO2 (2010 / 2011/ 2012/ 2013/ 2014 vintage)</t>
  </si>
  <si>
    <t>Mitchell Allowances</t>
  </si>
  <si>
    <t>Includes addition of 2014 vintage allowances to current inventory</t>
  </si>
  <si>
    <t>Consumption Adj. Prior Yr.</t>
  </si>
  <si>
    <t>Total KPCo Allowances Consumed:</t>
  </si>
  <si>
    <t>Total KPCo SO2 Costs for Month:</t>
  </si>
  <si>
    <t>Total</t>
  </si>
  <si>
    <t>Mitchell</t>
  </si>
  <si>
    <t>Rockport</t>
  </si>
  <si>
    <t xml:space="preserve">Big Sandy </t>
  </si>
  <si>
    <t>Allowances Allocated to Each Plant</t>
  </si>
  <si>
    <t>Dollars Allocated to Each Plant</t>
  </si>
  <si>
    <t>Percentage of Total Tons Emitted</t>
  </si>
  <si>
    <t>Emitted Tons</t>
  </si>
  <si>
    <t>Plant</t>
  </si>
  <si>
    <t xml:space="preserve"> </t>
  </si>
  <si>
    <t>SO2 (2010 / 2011/ 2012/ 2013/ 2014/ 2015 vintage)</t>
  </si>
  <si>
    <t>2015 Vintage allowances</t>
  </si>
  <si>
    <t>CSAPR SO2 (2015 &amp; prior vintage)</t>
  </si>
  <si>
    <t>Prior Year Consumption Adjustment</t>
  </si>
  <si>
    <t>CSAPR SO2 (2017 &amp; prior vintage)</t>
  </si>
  <si>
    <t>SO2 (2017 &amp; Prior Vintage)</t>
  </si>
  <si>
    <t>Nov 2017</t>
  </si>
  <si>
    <t>Nov 2017--April 2018</t>
  </si>
  <si>
    <t>Dec 2017</t>
  </si>
  <si>
    <t>Mar 2018</t>
  </si>
  <si>
    <t>Feb 2018</t>
  </si>
  <si>
    <t>Jan 2018</t>
  </si>
  <si>
    <t>April 2018</t>
  </si>
  <si>
    <t>CSAPR SO2 (2018 &amp; prior vintage)</t>
  </si>
  <si>
    <t>SO2 (2018 &amp; Prior Vintage)</t>
  </si>
  <si>
    <t>CSAPR SO2 (2016 &amp; prior vintage)</t>
  </si>
  <si>
    <t>SO2 (2016 &amp; Prior Vintage)</t>
  </si>
  <si>
    <t>11/01/2017 - 4/30/2018</t>
  </si>
  <si>
    <t>Added 2018 Vintage to Average Cost Calculation</t>
  </si>
  <si>
    <t>Big Sandy &amp; Rockport &amp; Mitchell SO2 Emission Allowance Consumption</t>
  </si>
  <si>
    <t>Big Sandy &amp; Rockport &amp; Mitchell CSAPR SO2 Emission Allowance Consumption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</si>
</sst>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22">
    <font>
      <sz val="11"/>
      <color theme="1"/>
      <name val="Calibri"/>
      <family val="2"/>
      <scheme val="minor"/>
    </font>
    <font>
      <b/>
      <sz val="12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MS Sans Serif"/>
      <family val="2"/>
    </font>
    <font>
      <sz val="10"/>
      <name val="MS Sans Serif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0"/>
      <color indexed="64"/>
      <name val="Arial"/>
      <family val="2"/>
    </font>
    <font>
      <b/>
      <sz val="10"/>
      <color indexed="64"/>
      <name val="Arial"/>
      <family val="2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</font>
    <font>
      <sz val="10"/>
      <name val="Arial Unicode MS"/>
      <family val="2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mediumGray">
        <fgColor indexed="22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759">
    <xf numFmtId="0" fontId="0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0" fontId="1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6" fillId="0" borderId="0" applyFont="0" applyFill="0" applyBorder="0" applyAlignment="0" applyProtection="0"/>
    <xf numFmtId="40" fontId="1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5" fillId="0" borderId="0"/>
    <xf numFmtId="0" fontId="15" fillId="0" borderId="0"/>
    <xf numFmtId="0" fontId="12" fillId="0" borderId="0"/>
    <xf numFmtId="0" fontId="13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15" fillId="0" borderId="0"/>
    <xf numFmtId="0" fontId="10" fillId="0" borderId="0"/>
    <xf numFmtId="0" fontId="10" fillId="0" borderId="0"/>
    <xf numFmtId="0" fontId="15" fillId="0" borderId="0"/>
    <xf numFmtId="0" fontId="6" fillId="0" borderId="0"/>
    <xf numFmtId="0" fontId="6" fillId="0" borderId="0"/>
    <xf numFmtId="0" fontId="12" fillId="0" borderId="0"/>
    <xf numFmtId="0" fontId="17" fillId="0" borderId="0"/>
    <xf numFmtId="0" fontId="6" fillId="0" borderId="0"/>
    <xf numFmtId="0" fontId="17" fillId="0" borderId="0"/>
    <xf numFmtId="0" fontId="1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5" fillId="0" borderId="0"/>
    <xf numFmtId="0" fontId="1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" fillId="0" borderId="0" applyNumberFormat="0" applyFont="0" applyFill="0" applyBorder="0" applyAlignment="0" applyProtection="0">
      <alignment horizontal="left"/>
    </xf>
    <xf numFmtId="0" fontId="12" fillId="0" borderId="0" applyNumberFormat="0" applyFont="0" applyFill="0" applyBorder="0" applyAlignment="0" applyProtection="0">
      <alignment horizontal="left"/>
    </xf>
    <xf numFmtId="0" fontId="12" fillId="0" borderId="0" applyNumberFormat="0" applyFont="0" applyFill="0" applyBorder="0" applyAlignment="0" applyProtection="0">
      <alignment horizontal="left"/>
    </xf>
    <xf numFmtId="0" fontId="12" fillId="0" borderId="0" applyNumberFormat="0" applyFont="0" applyFill="0" applyBorder="0" applyAlignment="0" applyProtection="0">
      <alignment horizontal="left"/>
    </xf>
    <xf numFmtId="0" fontId="12" fillId="0" borderId="0" applyNumberFormat="0" applyFont="0" applyFill="0" applyBorder="0" applyAlignment="0" applyProtection="0">
      <alignment horizontal="left"/>
    </xf>
    <xf numFmtId="0" fontId="12" fillId="0" borderId="0" applyNumberFormat="0" applyFont="0" applyFill="0" applyBorder="0" applyAlignment="0" applyProtection="0">
      <alignment horizontal="left"/>
    </xf>
    <xf numFmtId="0" fontId="12" fillId="0" borderId="0" applyNumberFormat="0" applyFont="0" applyFill="0" applyBorder="0" applyAlignment="0" applyProtection="0">
      <alignment horizontal="left"/>
    </xf>
    <xf numFmtId="0" fontId="12" fillId="0" borderId="0" applyNumberFormat="0" applyFont="0" applyFill="0" applyBorder="0" applyAlignment="0" applyProtection="0">
      <alignment horizontal="left"/>
    </xf>
    <xf numFmtId="0" fontId="12" fillId="0" borderId="0" applyNumberFormat="0" applyFont="0" applyFill="0" applyBorder="0" applyAlignment="0" applyProtection="0">
      <alignment horizontal="left"/>
    </xf>
    <xf numFmtId="0" fontId="12" fillId="0" borderId="0" applyNumberFormat="0" applyFont="0" applyFill="0" applyBorder="0" applyAlignment="0" applyProtection="0">
      <alignment horizontal="left"/>
    </xf>
    <xf numFmtId="0" fontId="12" fillId="0" borderId="0" applyNumberFormat="0" applyFont="0" applyFill="0" applyBorder="0" applyAlignment="0" applyProtection="0">
      <alignment horizontal="left"/>
    </xf>
    <xf numFmtId="0" fontId="12" fillId="0" borderId="0" applyNumberFormat="0" applyFont="0" applyFill="0" applyBorder="0" applyAlignment="0" applyProtection="0">
      <alignment horizontal="left"/>
    </xf>
    <xf numFmtId="0" fontId="12" fillId="0" borderId="0" applyNumberFormat="0" applyFont="0" applyFill="0" applyBorder="0" applyAlignment="0" applyProtection="0">
      <alignment horizontal="left"/>
    </xf>
    <xf numFmtId="0" fontId="12" fillId="0" borderId="0" applyNumberFormat="0" applyFont="0" applyFill="0" applyBorder="0" applyAlignment="0" applyProtection="0">
      <alignment horizontal="left"/>
    </xf>
    <xf numFmtId="0" fontId="12" fillId="0" borderId="0" applyNumberFormat="0" applyFont="0" applyFill="0" applyBorder="0" applyAlignment="0" applyProtection="0">
      <alignment horizontal="left"/>
    </xf>
    <xf numFmtId="0" fontId="12" fillId="0" borderId="0" applyNumberFormat="0" applyFont="0" applyFill="0" applyBorder="0" applyAlignment="0" applyProtection="0">
      <alignment horizontal="left"/>
    </xf>
    <xf numFmtId="15" fontId="12" fillId="0" borderId="0" applyFont="0" applyFill="0" applyBorder="0" applyAlignment="0" applyProtection="0"/>
    <xf numFmtId="15" fontId="12" fillId="0" borderId="0" applyFont="0" applyFill="0" applyBorder="0" applyAlignment="0" applyProtection="0"/>
    <xf numFmtId="15" fontId="12" fillId="0" borderId="0" applyFont="0" applyFill="0" applyBorder="0" applyAlignment="0" applyProtection="0"/>
    <xf numFmtId="15" fontId="12" fillId="0" borderId="0" applyFont="0" applyFill="0" applyBorder="0" applyAlignment="0" applyProtection="0"/>
    <xf numFmtId="15" fontId="12" fillId="0" borderId="0" applyFont="0" applyFill="0" applyBorder="0" applyAlignment="0" applyProtection="0"/>
    <xf numFmtId="15" fontId="12" fillId="0" borderId="0" applyFont="0" applyFill="0" applyBorder="0" applyAlignment="0" applyProtection="0"/>
    <xf numFmtId="15" fontId="12" fillId="0" borderId="0" applyFont="0" applyFill="0" applyBorder="0" applyAlignment="0" applyProtection="0"/>
    <xf numFmtId="15" fontId="12" fillId="0" borderId="0" applyFont="0" applyFill="0" applyBorder="0" applyAlignment="0" applyProtection="0"/>
    <xf numFmtId="15" fontId="12" fillId="0" borderId="0" applyFont="0" applyFill="0" applyBorder="0" applyAlignment="0" applyProtection="0"/>
    <xf numFmtId="15" fontId="12" fillId="0" borderId="0" applyFont="0" applyFill="0" applyBorder="0" applyAlignment="0" applyProtection="0"/>
    <xf numFmtId="15" fontId="12" fillId="0" borderId="0" applyFont="0" applyFill="0" applyBorder="0" applyAlignment="0" applyProtection="0"/>
    <xf numFmtId="15" fontId="12" fillId="0" borderId="0" applyFont="0" applyFill="0" applyBorder="0" applyAlignment="0" applyProtection="0"/>
    <xf numFmtId="15" fontId="12" fillId="0" borderId="0" applyFont="0" applyFill="0" applyBorder="0" applyAlignment="0" applyProtection="0"/>
    <xf numFmtId="15" fontId="12" fillId="0" borderId="0" applyFont="0" applyFill="0" applyBorder="0" applyAlignment="0" applyProtection="0"/>
    <xf numFmtId="15" fontId="12" fillId="0" borderId="0" applyFont="0" applyFill="0" applyBorder="0" applyAlignment="0" applyProtection="0"/>
    <xf numFmtId="4" fontId="12" fillId="0" borderId="0" applyFont="0" applyFill="0" applyBorder="0" applyAlignment="0" applyProtection="0"/>
    <xf numFmtId="4" fontId="12" fillId="0" borderId="0" applyFont="0" applyFill="0" applyBorder="0" applyAlignment="0" applyProtection="0"/>
    <xf numFmtId="4" fontId="12" fillId="0" borderId="0" applyFont="0" applyFill="0" applyBorder="0" applyAlignment="0" applyProtection="0"/>
    <xf numFmtId="4" fontId="12" fillId="0" borderId="0" applyFont="0" applyFill="0" applyBorder="0" applyAlignment="0" applyProtection="0"/>
    <xf numFmtId="4" fontId="12" fillId="0" borderId="0" applyFont="0" applyFill="0" applyBorder="0" applyAlignment="0" applyProtection="0"/>
    <xf numFmtId="4" fontId="12" fillId="0" borderId="0" applyFont="0" applyFill="0" applyBorder="0" applyAlignment="0" applyProtection="0"/>
    <xf numFmtId="4" fontId="12" fillId="0" borderId="0" applyFont="0" applyFill="0" applyBorder="0" applyAlignment="0" applyProtection="0"/>
    <xf numFmtId="4" fontId="12" fillId="0" borderId="0" applyFont="0" applyFill="0" applyBorder="0" applyAlignment="0" applyProtection="0"/>
    <xf numFmtId="4" fontId="12" fillId="0" borderId="0" applyFont="0" applyFill="0" applyBorder="0" applyAlignment="0" applyProtection="0"/>
    <xf numFmtId="4" fontId="12" fillId="0" borderId="0" applyFont="0" applyFill="0" applyBorder="0" applyAlignment="0" applyProtection="0"/>
    <xf numFmtId="4" fontId="12" fillId="0" borderId="0" applyFont="0" applyFill="0" applyBorder="0" applyAlignment="0" applyProtection="0"/>
    <xf numFmtId="4" fontId="12" fillId="0" borderId="0" applyFont="0" applyFill="0" applyBorder="0" applyAlignment="0" applyProtection="0"/>
    <xf numFmtId="4" fontId="12" fillId="0" borderId="0" applyFont="0" applyFill="0" applyBorder="0" applyAlignment="0" applyProtection="0"/>
    <xf numFmtId="4" fontId="12" fillId="0" borderId="0" applyFont="0" applyFill="0" applyBorder="0" applyAlignment="0" applyProtection="0"/>
    <xf numFmtId="4" fontId="12" fillId="0" borderId="0" applyFont="0" applyFill="0" applyBorder="0" applyAlignment="0" applyProtection="0"/>
    <xf numFmtId="4" fontId="12" fillId="0" borderId="0" applyFont="0" applyFill="0" applyBorder="0" applyAlignment="0" applyProtection="0"/>
    <xf numFmtId="0" fontId="11" fillId="0" borderId="3">
      <alignment horizontal="center"/>
    </xf>
    <xf numFmtId="0" fontId="11" fillId="0" borderId="3">
      <alignment horizontal="center"/>
    </xf>
    <xf numFmtId="0" fontId="11" fillId="0" borderId="3">
      <alignment horizontal="center"/>
    </xf>
    <xf numFmtId="0" fontId="11" fillId="0" borderId="3">
      <alignment horizontal="center"/>
    </xf>
    <xf numFmtId="0" fontId="11" fillId="0" borderId="3">
      <alignment horizontal="center"/>
    </xf>
    <xf numFmtId="0" fontId="11" fillId="0" borderId="3">
      <alignment horizontal="center"/>
    </xf>
    <xf numFmtId="0" fontId="11" fillId="0" borderId="3">
      <alignment horizontal="center"/>
    </xf>
    <xf numFmtId="0" fontId="11" fillId="0" borderId="3">
      <alignment horizontal="center"/>
    </xf>
    <xf numFmtId="0" fontId="11" fillId="0" borderId="3">
      <alignment horizontal="center"/>
    </xf>
    <xf numFmtId="0" fontId="11" fillId="0" borderId="3">
      <alignment horizontal="center"/>
    </xf>
    <xf numFmtId="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0" fontId="12" fillId="2" borderId="0" applyNumberFormat="0" applyFont="0" applyBorder="0" applyAlignment="0" applyProtection="0"/>
    <xf numFmtId="0" fontId="12" fillId="2" borderId="0" applyNumberFormat="0" applyFont="0" applyBorder="0" applyAlignment="0" applyProtection="0"/>
    <xf numFmtId="0" fontId="12" fillId="2" borderId="0" applyNumberFormat="0" applyFont="0" applyBorder="0" applyAlignment="0" applyProtection="0"/>
    <xf numFmtId="0" fontId="12" fillId="2" borderId="0" applyNumberFormat="0" applyFont="0" applyBorder="0" applyAlignment="0" applyProtection="0"/>
    <xf numFmtId="0" fontId="12" fillId="2" borderId="0" applyNumberFormat="0" applyFont="0" applyBorder="0" applyAlignment="0" applyProtection="0"/>
    <xf numFmtId="0" fontId="12" fillId="2" borderId="0" applyNumberFormat="0" applyFont="0" applyBorder="0" applyAlignment="0" applyProtection="0"/>
    <xf numFmtId="0" fontId="12" fillId="2" borderId="0" applyNumberFormat="0" applyFont="0" applyBorder="0" applyAlignment="0" applyProtection="0"/>
    <xf numFmtId="0" fontId="12" fillId="2" borderId="0" applyNumberFormat="0" applyFont="0" applyBorder="0" applyAlignment="0" applyProtection="0"/>
    <xf numFmtId="0" fontId="12" fillId="2" borderId="0" applyNumberFormat="0" applyFont="0" applyBorder="0" applyAlignment="0" applyProtection="0"/>
    <xf numFmtId="0" fontId="12" fillId="2" borderId="0" applyNumberFormat="0" applyFont="0" applyBorder="0" applyAlignment="0" applyProtection="0"/>
    <xf numFmtId="0" fontId="12" fillId="2" borderId="0" applyNumberFormat="0" applyFont="0" applyBorder="0" applyAlignment="0" applyProtection="0"/>
    <xf numFmtId="0" fontId="12" fillId="2" borderId="0" applyNumberFormat="0" applyFont="0" applyBorder="0" applyAlignment="0" applyProtection="0"/>
    <xf numFmtId="0" fontId="12" fillId="2" borderId="0" applyNumberFormat="0" applyFont="0" applyBorder="0" applyAlignment="0" applyProtection="0"/>
    <xf numFmtId="0" fontId="12" fillId="2" borderId="0" applyNumberFormat="0" applyFont="0" applyBorder="0" applyAlignment="0" applyProtection="0"/>
    <xf numFmtId="15" fontId="12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12" fillId="0" borderId="0"/>
    <xf numFmtId="0" fontId="15" fillId="0" borderId="0"/>
    <xf numFmtId="0" fontId="10" fillId="0" borderId="0"/>
    <xf numFmtId="0" fontId="15" fillId="0" borderId="0"/>
    <xf numFmtId="0" fontId="6" fillId="0" borderId="0"/>
    <xf numFmtId="43" fontId="16" fillId="0" borderId="0" applyFont="0" applyFill="0" applyBorder="0" applyAlignment="0" applyProtection="0"/>
    <xf numFmtId="0" fontId="12" fillId="0" borderId="0" applyNumberFormat="0" applyFont="0" applyFill="0" applyBorder="0" applyAlignment="0" applyProtection="0">
      <alignment horizontal="left"/>
    </xf>
    <xf numFmtId="4" fontId="12" fillId="0" borderId="0" applyFont="0" applyFill="0" applyBorder="0" applyAlignment="0" applyProtection="0"/>
    <xf numFmtId="0" fontId="11" fillId="0" borderId="3">
      <alignment horizontal="center"/>
    </xf>
    <xf numFmtId="3" fontId="12" fillId="0" borderId="0" applyFont="0" applyFill="0" applyBorder="0" applyAlignment="0" applyProtection="0"/>
    <xf numFmtId="0" fontId="12" fillId="2" borderId="0" applyNumberFormat="0" applyFont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15" fillId="0" borderId="0"/>
    <xf numFmtId="0" fontId="20" fillId="0" borderId="0"/>
    <xf numFmtId="0" fontId="20" fillId="0" borderId="0"/>
    <xf numFmtId="0" fontId="15" fillId="0" borderId="0"/>
    <xf numFmtId="0" fontId="20" fillId="0" borderId="0"/>
    <xf numFmtId="9" fontId="19" fillId="0" borderId="0" applyFont="0" applyFill="0" applyBorder="0" applyAlignment="0" applyProtection="0"/>
    <xf numFmtId="9" fontId="16" fillId="0" borderId="0" applyFont="0" applyFill="0" applyBorder="0" applyAlignment="0" applyProtection="0"/>
  </cellStyleXfs>
  <cellXfs count="85">
    <xf numFmtId="0" fontId="0" fillId="0" borderId="0" xfId="0"/>
    <xf numFmtId="164" fontId="6" fillId="0" borderId="1" xfId="1" applyNumberFormat="1" applyFont="1" applyFill="1" applyBorder="1"/>
    <xf numFmtId="165" fontId="6" fillId="0" borderId="1" xfId="2" applyNumberFormat="1" applyFont="1" applyFill="1" applyBorder="1"/>
    <xf numFmtId="44" fontId="6" fillId="0" borderId="1" xfId="2" applyNumberFormat="1" applyFont="1" applyFill="1" applyBorder="1"/>
    <xf numFmtId="0" fontId="0" fillId="0" borderId="0" xfId="0" applyFill="1"/>
    <xf numFmtId="164" fontId="6" fillId="0" borderId="0" xfId="1" applyNumberFormat="1" applyFont="1" applyFill="1"/>
    <xf numFmtId="165" fontId="6" fillId="0" borderId="0" xfId="2" applyNumberFormat="1" applyFont="1" applyFill="1"/>
    <xf numFmtId="44" fontId="6" fillId="0" borderId="0" xfId="2" applyNumberFormat="1" applyFont="1" applyFill="1"/>
    <xf numFmtId="37" fontId="0" fillId="0" borderId="0" xfId="0" applyNumberFormat="1" applyFill="1"/>
    <xf numFmtId="164" fontId="3" fillId="0" borderId="0" xfId="1" applyNumberFormat="1" applyFont="1" applyFill="1"/>
    <xf numFmtId="37" fontId="3" fillId="0" borderId="0" xfId="0" applyNumberFormat="1" applyFont="1" applyFill="1"/>
    <xf numFmtId="0" fontId="10" fillId="0" borderId="0" xfId="0" applyFont="1" applyFill="1"/>
    <xf numFmtId="0" fontId="0" fillId="0" borderId="0" xfId="0" applyFill="1" applyAlignment="1">
      <alignment horizontal="center"/>
    </xf>
    <xf numFmtId="8" fontId="10" fillId="0" borderId="0" xfId="4" applyNumberFormat="1" applyFont="1" applyFill="1"/>
    <xf numFmtId="37" fontId="3" fillId="0" borderId="0" xfId="4" applyNumberFormat="1" applyFont="1" applyFill="1"/>
    <xf numFmtId="8" fontId="3" fillId="0" borderId="0" xfId="4" applyNumberFormat="1" applyFont="1" applyFill="1"/>
    <xf numFmtId="0" fontId="3" fillId="0" borderId="0" xfId="4" applyFont="1" applyFill="1"/>
    <xf numFmtId="10" fontId="10" fillId="0" borderId="0" xfId="386" applyNumberFormat="1" applyFont="1" applyFill="1"/>
    <xf numFmtId="10" fontId="3" fillId="0" borderId="0" xfId="386" applyNumberFormat="1" applyFont="1" applyFill="1"/>
    <xf numFmtId="164" fontId="3" fillId="0" borderId="0" xfId="6" applyNumberFormat="1" applyFont="1" applyFill="1"/>
    <xf numFmtId="49" fontId="3" fillId="0" borderId="0" xfId="4" applyNumberFormat="1" applyFont="1" applyFill="1" applyAlignment="1">
      <alignment horizontal="center" wrapText="1"/>
    </xf>
    <xf numFmtId="0" fontId="18" fillId="0" borderId="0" xfId="0" applyFont="1" applyFill="1"/>
    <xf numFmtId="37" fontId="18" fillId="0" borderId="0" xfId="0" applyNumberFormat="1" applyFont="1" applyFill="1"/>
    <xf numFmtId="44" fontId="6" fillId="0" borderId="0" xfId="2" applyNumberFormat="1" applyFont="1" applyFill="1" applyBorder="1"/>
    <xf numFmtId="0" fontId="0" fillId="0" borderId="0" xfId="0" applyFill="1" applyBorder="1"/>
    <xf numFmtId="164" fontId="6" fillId="0" borderId="0" xfId="1" applyNumberFormat="1" applyFont="1" applyFill="1" applyBorder="1"/>
    <xf numFmtId="44" fontId="6" fillId="0" borderId="0" xfId="2" applyFont="1" applyFill="1" applyBorder="1"/>
    <xf numFmtId="0" fontId="8" fillId="0" borderId="0" xfId="0" applyFont="1" applyFill="1"/>
    <xf numFmtId="17" fontId="1" fillId="0" borderId="0" xfId="0" applyNumberFormat="1" applyFont="1" applyFill="1" applyAlignment="1">
      <alignment horizontal="center"/>
    </xf>
    <xf numFmtId="0" fontId="2" fillId="0" borderId="0" xfId="0" applyFont="1" applyFill="1"/>
    <xf numFmtId="164" fontId="3" fillId="0" borderId="0" xfId="1" applyNumberFormat="1" applyFont="1" applyFill="1" applyAlignment="1">
      <alignment horizontal="right"/>
    </xf>
    <xf numFmtId="165" fontId="3" fillId="0" borderId="0" xfId="2" applyNumberFormat="1" applyFont="1" applyFill="1" applyAlignment="1">
      <alignment horizontal="right"/>
    </xf>
    <xf numFmtId="44" fontId="3" fillId="0" borderId="0" xfId="2" applyNumberFormat="1" applyFont="1" applyFill="1" applyAlignment="1">
      <alignment horizontal="right"/>
    </xf>
    <xf numFmtId="0" fontId="3" fillId="0" borderId="0" xfId="0" applyFont="1" applyFill="1" applyAlignment="1">
      <alignment horizontal="right"/>
    </xf>
    <xf numFmtId="165" fontId="6" fillId="0" borderId="0" xfId="2" applyNumberFormat="1" applyFont="1" applyFill="1" applyBorder="1"/>
    <xf numFmtId="164" fontId="6" fillId="0" borderId="2" xfId="1" applyNumberFormat="1" applyFont="1" applyFill="1" applyBorder="1"/>
    <xf numFmtId="44" fontId="6" fillId="0" borderId="2" xfId="2" applyNumberFormat="1" applyFont="1" applyFill="1" applyBorder="1"/>
    <xf numFmtId="165" fontId="6" fillId="0" borderId="2" xfId="2" applyNumberFormat="1" applyFont="1" applyFill="1" applyBorder="1"/>
    <xf numFmtId="165" fontId="7" fillId="0" borderId="1" xfId="2" applyNumberFormat="1" applyFont="1" applyFill="1" applyBorder="1"/>
    <xf numFmtId="0" fontId="0" fillId="0" borderId="0" xfId="0" applyFill="1" applyAlignment="1">
      <alignment horizontal="center" wrapText="1"/>
    </xf>
    <xf numFmtId="0" fontId="0" fillId="0" borderId="1" xfId="0" applyFill="1" applyBorder="1" applyAlignment="1">
      <alignment horizontal="center"/>
    </xf>
    <xf numFmtId="164" fontId="0" fillId="0" borderId="0" xfId="0" applyNumberFormat="1" applyFill="1"/>
    <xf numFmtId="43" fontId="0" fillId="0" borderId="0" xfId="0" applyNumberFormat="1" applyFill="1"/>
    <xf numFmtId="0" fontId="21" fillId="0" borderId="0" xfId="0" quotePrefix="1" applyFont="1" applyFill="1"/>
    <xf numFmtId="37" fontId="10" fillId="0" borderId="0" xfId="4" applyNumberFormat="1" applyFont="1" applyFill="1"/>
    <xf numFmtId="0" fontId="18" fillId="0" borderId="0" xfId="0" applyFont="1" applyFill="1" applyBorder="1"/>
    <xf numFmtId="164" fontId="18" fillId="0" borderId="0" xfId="1" applyNumberFormat="1" applyFont="1" applyFill="1" applyBorder="1"/>
    <xf numFmtId="44" fontId="18" fillId="0" borderId="0" xfId="2" applyFont="1" applyFill="1" applyBorder="1"/>
    <xf numFmtId="44" fontId="0" fillId="0" borderId="0" xfId="0" applyNumberFormat="1" applyFill="1" applyBorder="1"/>
    <xf numFmtId="9" fontId="6" fillId="0" borderId="0" xfId="3" applyFon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21" fillId="0" borderId="1" xfId="0" quotePrefix="1" applyFont="1" applyFill="1" applyBorder="1"/>
    <xf numFmtId="0" fontId="18" fillId="0" borderId="1" xfId="0" applyFont="1" applyFill="1" applyBorder="1" applyAlignment="1">
      <alignment horizontal="center"/>
    </xf>
    <xf numFmtId="49" fontId="3" fillId="0" borderId="0" xfId="0" applyNumberFormat="1" applyFont="1" applyFill="1" applyAlignment="1">
      <alignment horizontal="center" wrapText="1"/>
    </xf>
    <xf numFmtId="37" fontId="19" fillId="0" borderId="0" xfId="749" applyNumberFormat="1" applyFont="1" applyFill="1"/>
    <xf numFmtId="10" fontId="19" fillId="0" borderId="0" xfId="757" applyNumberFormat="1" applyFont="1" applyFill="1"/>
    <xf numFmtId="8" fontId="10" fillId="0" borderId="0" xfId="749" applyNumberFormat="1" applyFont="1" applyFill="1"/>
    <xf numFmtId="10" fontId="10" fillId="0" borderId="0" xfId="757" applyNumberFormat="1" applyFont="1" applyFill="1"/>
    <xf numFmtId="37" fontId="10" fillId="0" borderId="0" xfId="749" applyNumberFormat="1" applyFont="1" applyFill="1"/>
    <xf numFmtId="37" fontId="3" fillId="0" borderId="0" xfId="749" applyNumberFormat="1" applyFont="1" applyFill="1"/>
    <xf numFmtId="10" fontId="3" fillId="0" borderId="0" xfId="757" applyNumberFormat="1" applyFont="1" applyFill="1"/>
    <xf numFmtId="8" fontId="3" fillId="0" borderId="0" xfId="749" applyNumberFormat="1" applyFont="1" applyFill="1"/>
    <xf numFmtId="0" fontId="3" fillId="0" borderId="0" xfId="749" applyFont="1" applyFill="1"/>
    <xf numFmtId="164" fontId="3" fillId="0" borderId="0" xfId="750" applyNumberFormat="1" applyFont="1" applyFill="1"/>
    <xf numFmtId="0" fontId="18" fillId="0" borderId="1" xfId="0" applyFont="1" applyFill="1" applyBorder="1"/>
    <xf numFmtId="9" fontId="3" fillId="0" borderId="0" xfId="3" applyFont="1" applyFill="1"/>
    <xf numFmtId="44" fontId="3" fillId="0" borderId="0" xfId="2" applyFont="1" applyFill="1"/>
    <xf numFmtId="37" fontId="3" fillId="0" borderId="1" xfId="0" quotePrefix="1" applyNumberFormat="1" applyFont="1" applyFill="1" applyBorder="1"/>
    <xf numFmtId="37" fontId="18" fillId="0" borderId="1" xfId="0" applyNumberFormat="1" applyFont="1" applyFill="1" applyBorder="1"/>
    <xf numFmtId="164" fontId="3" fillId="0" borderId="1" xfId="1" applyNumberFormat="1" applyFont="1" applyFill="1" applyBorder="1"/>
    <xf numFmtId="0" fontId="9" fillId="0" borderId="1" xfId="0" quotePrefix="1" applyFont="1" applyFill="1" applyBorder="1"/>
    <xf numFmtId="37" fontId="19" fillId="0" borderId="0" xfId="749" applyNumberFormat="1" applyFill="1"/>
    <xf numFmtId="0" fontId="0" fillId="0" borderId="1" xfId="0" applyFont="1" applyFill="1" applyBorder="1"/>
    <xf numFmtId="0" fontId="0" fillId="0" borderId="1" xfId="0" applyFill="1" applyBorder="1"/>
    <xf numFmtId="0" fontId="2" fillId="0" borderId="1" xfId="0" applyFont="1" applyFill="1" applyBorder="1" applyAlignment="1">
      <alignment horizontal="center"/>
    </xf>
    <xf numFmtId="0" fontId="21" fillId="0" borderId="0" xfId="0" applyFont="1" applyFill="1" applyAlignment="1">
      <alignment horizontal="center" wrapText="1"/>
    </xf>
    <xf numFmtId="49" fontId="10" fillId="0" borderId="0" xfId="0" applyNumberFormat="1" applyFont="1" applyFill="1" applyAlignment="1">
      <alignment horizontal="center"/>
    </xf>
    <xf numFmtId="49" fontId="18" fillId="0" borderId="0" xfId="0" applyNumberFormat="1" applyFont="1" applyFill="1" applyAlignment="1"/>
    <xf numFmtId="0" fontId="18" fillId="0" borderId="0" xfId="0" quotePrefix="1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 wrapText="1"/>
    </xf>
    <xf numFmtId="0" fontId="0" fillId="0" borderId="0" xfId="0" quotePrefix="1" applyFill="1" applyAlignment="1">
      <alignment horizontal="center"/>
    </xf>
    <xf numFmtId="0" fontId="0" fillId="0" borderId="0" xfId="0" applyFill="1" applyAlignment="1">
      <alignment horizontal="center"/>
    </xf>
    <xf numFmtId="49" fontId="10" fillId="0" borderId="0" xfId="0" applyNumberFormat="1" applyFont="1" applyFill="1" applyAlignment="1">
      <alignment horizontal="center" wrapText="1"/>
    </xf>
    <xf numFmtId="49" fontId="0" fillId="0" borderId="0" xfId="0" applyNumberFormat="1" applyFont="1" applyFill="1" applyAlignment="1">
      <alignment wrapText="1"/>
    </xf>
  </cellXfs>
  <cellStyles count="759">
    <cellStyle name="Comma" xfId="1" builtinId="3"/>
    <cellStyle name="Comma 10" xfId="6"/>
    <cellStyle name="Comma 10 2" xfId="7"/>
    <cellStyle name="Comma 10 3" xfId="8"/>
    <cellStyle name="Comma 10 3 2" xfId="9"/>
    <cellStyle name="Comma 10 3 3" xfId="10"/>
    <cellStyle name="Comma 10 4" xfId="11"/>
    <cellStyle name="Comma 10 4 2" xfId="12"/>
    <cellStyle name="Comma 10 4 3" xfId="13"/>
    <cellStyle name="Comma 10 4 4" xfId="14"/>
    <cellStyle name="Comma 10 5" xfId="15"/>
    <cellStyle name="Comma 10 5 2" xfId="16"/>
    <cellStyle name="Comma 10 5 2 2" xfId="17"/>
    <cellStyle name="Comma 10 5 2 3" xfId="18"/>
    <cellStyle name="Comma 10 5 2 3 2" xfId="19"/>
    <cellStyle name="Comma 10 5 3" xfId="20"/>
    <cellStyle name="Comma 10 6" xfId="21"/>
    <cellStyle name="Comma 10 6 2" xfId="22"/>
    <cellStyle name="Comma 10 6 3" xfId="23"/>
    <cellStyle name="Comma 10 6 3 2" xfId="24"/>
    <cellStyle name="Comma 10 7" xfId="25"/>
    <cellStyle name="Comma 10 8" xfId="26"/>
    <cellStyle name="Comma 10 8 2" xfId="27"/>
    <cellStyle name="Comma 11" xfId="28"/>
    <cellStyle name="Comma 11 10" xfId="29"/>
    <cellStyle name="Comma 11 11" xfId="30"/>
    <cellStyle name="Comma 11 11 2" xfId="31"/>
    <cellStyle name="Comma 11 11 2 2" xfId="32"/>
    <cellStyle name="Comma 11 11 2 3" xfId="33"/>
    <cellStyle name="Comma 11 11 2 3 2" xfId="34"/>
    <cellStyle name="Comma 11 12" xfId="35"/>
    <cellStyle name="Comma 11 13" xfId="36"/>
    <cellStyle name="Comma 11 13 2" xfId="37"/>
    <cellStyle name="Comma 11 13 2 2" xfId="38"/>
    <cellStyle name="Comma 11 13 2 3" xfId="39"/>
    <cellStyle name="Comma 11 13 2 3 2" xfId="40"/>
    <cellStyle name="Comma 11 2" xfId="41"/>
    <cellStyle name="Comma 11 3" xfId="42"/>
    <cellStyle name="Comma 11 4" xfId="43"/>
    <cellStyle name="Comma 11 5" xfId="44"/>
    <cellStyle name="Comma 11 6" xfId="45"/>
    <cellStyle name="Comma 11 7" xfId="46"/>
    <cellStyle name="Comma 11 7 2" xfId="47"/>
    <cellStyle name="Comma 11 7 2 2" xfId="48"/>
    <cellStyle name="Comma 11 7 2 3" xfId="49"/>
    <cellStyle name="Comma 11 8" xfId="50"/>
    <cellStyle name="Comma 11 9" xfId="51"/>
    <cellStyle name="Comma 12" xfId="52"/>
    <cellStyle name="Comma 12 10" xfId="53"/>
    <cellStyle name="Comma 12 10 2" xfId="54"/>
    <cellStyle name="Comma 12 10 2 2" xfId="55"/>
    <cellStyle name="Comma 12 10 2 3" xfId="56"/>
    <cellStyle name="Comma 12 10 2 3 2" xfId="57"/>
    <cellStyle name="Comma 12 11" xfId="58"/>
    <cellStyle name="Comma 12 12" xfId="59"/>
    <cellStyle name="Comma 12 12 2" xfId="60"/>
    <cellStyle name="Comma 12 12 2 2" xfId="61"/>
    <cellStyle name="Comma 12 12 2 3" xfId="62"/>
    <cellStyle name="Comma 12 12 2 3 2" xfId="63"/>
    <cellStyle name="Comma 12 2" xfId="64"/>
    <cellStyle name="Comma 12 3" xfId="65"/>
    <cellStyle name="Comma 12 4" xfId="66"/>
    <cellStyle name="Comma 12 5" xfId="67"/>
    <cellStyle name="Comma 12 6" xfId="68"/>
    <cellStyle name="Comma 12 6 2" xfId="69"/>
    <cellStyle name="Comma 12 6 2 2" xfId="70"/>
    <cellStyle name="Comma 12 6 2 3" xfId="71"/>
    <cellStyle name="Comma 12 7" xfId="72"/>
    <cellStyle name="Comma 12 8" xfId="73"/>
    <cellStyle name="Comma 12 9" xfId="74"/>
    <cellStyle name="Comma 13" xfId="75"/>
    <cellStyle name="Comma 13 2" xfId="76"/>
    <cellStyle name="Comma 13 3" xfId="77"/>
    <cellStyle name="Comma 13 4" xfId="78"/>
    <cellStyle name="Comma 13 5" xfId="79"/>
    <cellStyle name="Comma 13 6" xfId="80"/>
    <cellStyle name="Comma 14" xfId="81"/>
    <cellStyle name="Comma 14 2" xfId="82"/>
    <cellStyle name="Comma 14 3" xfId="83"/>
    <cellStyle name="Comma 14 4" xfId="84"/>
    <cellStyle name="Comma 14 5" xfId="85"/>
    <cellStyle name="Comma 15" xfId="86"/>
    <cellStyle name="Comma 15 2" xfId="87"/>
    <cellStyle name="Comma 15 3" xfId="88"/>
    <cellStyle name="Comma 15 4" xfId="89"/>
    <cellStyle name="Comma 15 5" xfId="90"/>
    <cellStyle name="Comma 16" xfId="91"/>
    <cellStyle name="Comma 16 2" xfId="92"/>
    <cellStyle name="Comma 16 3" xfId="93"/>
    <cellStyle name="Comma 16 3 2" xfId="94"/>
    <cellStyle name="Comma 16 3 3" xfId="95"/>
    <cellStyle name="Comma 16 3 3 2" xfId="96"/>
    <cellStyle name="Comma 17" xfId="97"/>
    <cellStyle name="Comma 17 2" xfId="98"/>
    <cellStyle name="Comma 17 3" xfId="99"/>
    <cellStyle name="Comma 17 3 2" xfId="100"/>
    <cellStyle name="Comma 18" xfId="101"/>
    <cellStyle name="Comma 18 2" xfId="102"/>
    <cellStyle name="Comma 18 3" xfId="103"/>
    <cellStyle name="Comma 18 3 2" xfId="104"/>
    <cellStyle name="Comma 19" xfId="105"/>
    <cellStyle name="Comma 19 2" xfId="106"/>
    <cellStyle name="Comma 19 3" xfId="107"/>
    <cellStyle name="Comma 19 3 2" xfId="108"/>
    <cellStyle name="Comma 2" xfId="109"/>
    <cellStyle name="Comma 2 2" xfId="110"/>
    <cellStyle name="Comma 2 2 2" xfId="111"/>
    <cellStyle name="Comma 2 2 3" xfId="112"/>
    <cellStyle name="Comma 2 2 4" xfId="113"/>
    <cellStyle name="Comma 2 2 5" xfId="114"/>
    <cellStyle name="Comma 2 3" xfId="115"/>
    <cellStyle name="Comma 2 3 2" xfId="116"/>
    <cellStyle name="Comma 2 3 3" xfId="117"/>
    <cellStyle name="Comma 2 3 4" xfId="118"/>
    <cellStyle name="Comma 2 3 4 2" xfId="119"/>
    <cellStyle name="Comma 2 3 4 2 2" xfId="120"/>
    <cellStyle name="Comma 2 3 4 3" xfId="121"/>
    <cellStyle name="Comma 2 3 4 4" xfId="122"/>
    <cellStyle name="Comma 2 3 4 5" xfId="123"/>
    <cellStyle name="Comma 2 3 4 5 2" xfId="124"/>
    <cellStyle name="Comma 2 3 5" xfId="125"/>
    <cellStyle name="Comma 2 4" xfId="126"/>
    <cellStyle name="Comma 2 5" xfId="127"/>
    <cellStyle name="Comma 20" xfId="128"/>
    <cellStyle name="Comma 20 2" xfId="129"/>
    <cellStyle name="Comma 20 3" xfId="130"/>
    <cellStyle name="Comma 20 3 2" xfId="131"/>
    <cellStyle name="Comma 21" xfId="132"/>
    <cellStyle name="Comma 21 2" xfId="133"/>
    <cellStyle name="Comma 21 3" xfId="134"/>
    <cellStyle name="Comma 21 3 2" xfId="135"/>
    <cellStyle name="Comma 22" xfId="136"/>
    <cellStyle name="Comma 22 2" xfId="137"/>
    <cellStyle name="Comma 22 3" xfId="138"/>
    <cellStyle name="Comma 22 3 2" xfId="139"/>
    <cellStyle name="Comma 23" xfId="140"/>
    <cellStyle name="Comma 23 2" xfId="141"/>
    <cellStyle name="Comma 23 3" xfId="142"/>
    <cellStyle name="Comma 23 3 2" xfId="143"/>
    <cellStyle name="Comma 24" xfId="144"/>
    <cellStyle name="Comma 24 2" xfId="145"/>
    <cellStyle name="Comma 24 3" xfId="146"/>
    <cellStyle name="Comma 24 3 2" xfId="147"/>
    <cellStyle name="Comma 25" xfId="148"/>
    <cellStyle name="Comma 25 2" xfId="149"/>
    <cellStyle name="Comma 25 3" xfId="150"/>
    <cellStyle name="Comma 25 3 2" xfId="151"/>
    <cellStyle name="Comma 26" xfId="152"/>
    <cellStyle name="Comma 26 2" xfId="153"/>
    <cellStyle name="Comma 26 3" xfId="154"/>
    <cellStyle name="Comma 26 3 2" xfId="155"/>
    <cellStyle name="Comma 27" xfId="156"/>
    <cellStyle name="Comma 27 2" xfId="157"/>
    <cellStyle name="Comma 27 3" xfId="158"/>
    <cellStyle name="Comma 27 3 2" xfId="159"/>
    <cellStyle name="Comma 28" xfId="160"/>
    <cellStyle name="Comma 28 2" xfId="161"/>
    <cellStyle name="Comma 29" xfId="162"/>
    <cellStyle name="Comma 29 2" xfId="163"/>
    <cellStyle name="Comma 3" xfId="164"/>
    <cellStyle name="Comma 3 2" xfId="165"/>
    <cellStyle name="Comma 3 3" xfId="166"/>
    <cellStyle name="Comma 3 4" xfId="743"/>
    <cellStyle name="Comma 30" xfId="167"/>
    <cellStyle name="Comma 31" xfId="168"/>
    <cellStyle name="Comma 31 2" xfId="169"/>
    <cellStyle name="Comma 31 3" xfId="170"/>
    <cellStyle name="Comma 31 3 2" xfId="171"/>
    <cellStyle name="Comma 32" xfId="172"/>
    <cellStyle name="Comma 32 2" xfId="173"/>
    <cellStyle name="Comma 32 2 2" xfId="174"/>
    <cellStyle name="Comma 32 3" xfId="175"/>
    <cellStyle name="Comma 32 4" xfId="176"/>
    <cellStyle name="Comma 32 4 2" xfId="177"/>
    <cellStyle name="Comma 33" xfId="178"/>
    <cellStyle name="Comma 33 2" xfId="179"/>
    <cellStyle name="Comma 33 3" xfId="180"/>
    <cellStyle name="Comma 33 3 2" xfId="181"/>
    <cellStyle name="Comma 34" xfId="182"/>
    <cellStyle name="Comma 35" xfId="183"/>
    <cellStyle name="Comma 35 2" xfId="184"/>
    <cellStyle name="Comma 36" xfId="185"/>
    <cellStyle name="Comma 37" xfId="186"/>
    <cellStyle name="Comma 38" xfId="5"/>
    <cellStyle name="Comma 38 2" xfId="737"/>
    <cellStyle name="Comma 39" xfId="750"/>
    <cellStyle name="Comma 4" xfId="187"/>
    <cellStyle name="Comma 4 2" xfId="188"/>
    <cellStyle name="Comma 4 3" xfId="189"/>
    <cellStyle name="Comma 4 4" xfId="190"/>
    <cellStyle name="Comma 4 5" xfId="191"/>
    <cellStyle name="Comma 5" xfId="192"/>
    <cellStyle name="Comma 5 2" xfId="193"/>
    <cellStyle name="Comma 5 3" xfId="194"/>
    <cellStyle name="Comma 5 4" xfId="195"/>
    <cellStyle name="Comma 5 5" xfId="196"/>
    <cellStyle name="Comma 5 6" xfId="197"/>
    <cellStyle name="Comma 6" xfId="198"/>
    <cellStyle name="Comma 6 2" xfId="199"/>
    <cellStyle name="Comma 6 3" xfId="200"/>
    <cellStyle name="Comma 6 4" xfId="201"/>
    <cellStyle name="Comma 6 4 2" xfId="202"/>
    <cellStyle name="Comma 6 4 2 2" xfId="203"/>
    <cellStyle name="Comma 6 4 3" xfId="204"/>
    <cellStyle name="Comma 6 4 4" xfId="205"/>
    <cellStyle name="Comma 6 4 5" xfId="206"/>
    <cellStyle name="Comma 6 4 5 2" xfId="207"/>
    <cellStyle name="Comma 6 5" xfId="208"/>
    <cellStyle name="Comma 7" xfId="209"/>
    <cellStyle name="Comma 7 2" xfId="210"/>
    <cellStyle name="Comma 7 2 2" xfId="211"/>
    <cellStyle name="Comma 7 2 2 2" xfId="212"/>
    <cellStyle name="Comma 7 2 2 2 2" xfId="213"/>
    <cellStyle name="Comma 7 2 2 3" xfId="214"/>
    <cellStyle name="Comma 7 2 2 3 2" xfId="215"/>
    <cellStyle name="Comma 7 2 2 3 2 2" xfId="216"/>
    <cellStyle name="Comma 7 2 2 3 3" xfId="217"/>
    <cellStyle name="Comma 7 2 2 4" xfId="218"/>
    <cellStyle name="Comma 7 2 3" xfId="219"/>
    <cellStyle name="Comma 7 3" xfId="220"/>
    <cellStyle name="Comma 7 3 2" xfId="221"/>
    <cellStyle name="Comma 7 3 2 2" xfId="222"/>
    <cellStyle name="Comma 7 3 3" xfId="223"/>
    <cellStyle name="Comma 7 3 3 2" xfId="224"/>
    <cellStyle name="Comma 7 3 3 2 2" xfId="225"/>
    <cellStyle name="Comma 7 3 3 3" xfId="226"/>
    <cellStyle name="Comma 7 3 4" xfId="227"/>
    <cellStyle name="Comma 7 4" xfId="228"/>
    <cellStyle name="Comma 7 4 2" xfId="229"/>
    <cellStyle name="Comma 7 5" xfId="230"/>
    <cellStyle name="Comma 7 5 2" xfId="231"/>
    <cellStyle name="Comma 7 5 2 2" xfId="232"/>
    <cellStyle name="Comma 7 5 3" xfId="233"/>
    <cellStyle name="Comma 7 6" xfId="234"/>
    <cellStyle name="Comma 8" xfId="235"/>
    <cellStyle name="Comma 8 2" xfId="236"/>
    <cellStyle name="Comma 8 2 2" xfId="237"/>
    <cellStyle name="Comma 8 2 3" xfId="238"/>
    <cellStyle name="Comma 8 2 4" xfId="239"/>
    <cellStyle name="Comma 8 2 4 10" xfId="240"/>
    <cellStyle name="Comma 8 2 4 11" xfId="241"/>
    <cellStyle name="Comma 8 2 4 11 2" xfId="242"/>
    <cellStyle name="Comma 8 2 4 11 2 2" xfId="243"/>
    <cellStyle name="Comma 8 2 4 11 2 3" xfId="244"/>
    <cellStyle name="Comma 8 2 4 11 2 3 2" xfId="245"/>
    <cellStyle name="Comma 8 2 4 2" xfId="246"/>
    <cellStyle name="Comma 8 2 4 3" xfId="247"/>
    <cellStyle name="Comma 8 2 4 4" xfId="248"/>
    <cellStyle name="Comma 8 2 4 5" xfId="249"/>
    <cellStyle name="Comma 8 2 4 5 2" xfId="250"/>
    <cellStyle name="Comma 8 2 4 5 2 2" xfId="251"/>
    <cellStyle name="Comma 8 2 4 5 2 3" xfId="252"/>
    <cellStyle name="Comma 8 2 4 6" xfId="253"/>
    <cellStyle name="Comma 8 2 4 7" xfId="254"/>
    <cellStyle name="Comma 8 2 4 8" xfId="255"/>
    <cellStyle name="Comma 8 2 4 9" xfId="256"/>
    <cellStyle name="Comma 8 2 4 9 2" xfId="257"/>
    <cellStyle name="Comma 8 2 4 9 2 2" xfId="258"/>
    <cellStyle name="Comma 8 2 4 9 2 3" xfId="259"/>
    <cellStyle name="Comma 8 2 4 9 2 3 2" xfId="260"/>
    <cellStyle name="Comma 8 2 5" xfId="261"/>
    <cellStyle name="Comma 8 2 5 2" xfId="262"/>
    <cellStyle name="Comma 8 2 5 3" xfId="263"/>
    <cellStyle name="Comma 8 2 5 4" xfId="264"/>
    <cellStyle name="Comma 8 2 6" xfId="265"/>
    <cellStyle name="Comma 8 2 6 2" xfId="266"/>
    <cellStyle name="Comma 8 2 6 2 2" xfId="267"/>
    <cellStyle name="Comma 8 2 6 2 3" xfId="268"/>
    <cellStyle name="Comma 8 2 6 2 3 2" xfId="269"/>
    <cellStyle name="Comma 8 2 6 3" xfId="270"/>
    <cellStyle name="Comma 8 2 7" xfId="271"/>
    <cellStyle name="Comma 8 2 7 2" xfId="272"/>
    <cellStyle name="Comma 8 2 7 3" xfId="273"/>
    <cellStyle name="Comma 8 2 7 3 2" xfId="274"/>
    <cellStyle name="Comma 8 2 8" xfId="275"/>
    <cellStyle name="Comma 8 2 9" xfId="276"/>
    <cellStyle name="Comma 8 2 9 2" xfId="277"/>
    <cellStyle name="Comma 8 3" xfId="278"/>
    <cellStyle name="Comma 8 4" xfId="279"/>
    <cellStyle name="Comma 8 5" xfId="280"/>
    <cellStyle name="Comma 8 5 2" xfId="281"/>
    <cellStyle name="Comma 8 6" xfId="282"/>
    <cellStyle name="Comma 8 6 2" xfId="283"/>
    <cellStyle name="Comma 9" xfId="284"/>
    <cellStyle name="Comma 9 2" xfId="285"/>
    <cellStyle name="Comma 9 2 2" xfId="286"/>
    <cellStyle name="Comma 9 2 3" xfId="287"/>
    <cellStyle name="Comma 9 2 3 2" xfId="288"/>
    <cellStyle name="Comma 9 2 3 3" xfId="289"/>
    <cellStyle name="Comma 9 2 3 4" xfId="290"/>
    <cellStyle name="Comma 9 2 4" xfId="291"/>
    <cellStyle name="Comma 9 2 4 2" xfId="292"/>
    <cellStyle name="Comma 9 2 4 2 2" xfId="293"/>
    <cellStyle name="Comma 9 2 4 2 3" xfId="294"/>
    <cellStyle name="Comma 9 2 4 2 3 2" xfId="295"/>
    <cellStyle name="Comma 9 2 4 3" xfId="296"/>
    <cellStyle name="Comma 9 2 5" xfId="297"/>
    <cellStyle name="Comma 9 2 5 2" xfId="298"/>
    <cellStyle name="Comma 9 2 5 3" xfId="299"/>
    <cellStyle name="Comma 9 2 5 3 2" xfId="300"/>
    <cellStyle name="Comma 9 2 6" xfId="301"/>
    <cellStyle name="Comma 9 2 7" xfId="302"/>
    <cellStyle name="Comma 9 2 7 2" xfId="303"/>
    <cellStyle name="Comma 9 3" xfId="304"/>
    <cellStyle name="Comma 9 4" xfId="305"/>
    <cellStyle name="Comma 9 5" xfId="306"/>
    <cellStyle name="Comma 9 6" xfId="307"/>
    <cellStyle name="Comma 9 6 10" xfId="308"/>
    <cellStyle name="Comma 9 6 11" xfId="309"/>
    <cellStyle name="Comma 9 6 11 2" xfId="310"/>
    <cellStyle name="Comma 9 6 11 2 2" xfId="311"/>
    <cellStyle name="Comma 9 6 11 2 3" xfId="312"/>
    <cellStyle name="Comma 9 6 11 2 3 2" xfId="313"/>
    <cellStyle name="Comma 9 6 2" xfId="314"/>
    <cellStyle name="Comma 9 6 3" xfId="315"/>
    <cellStyle name="Comma 9 6 4" xfId="316"/>
    <cellStyle name="Comma 9 6 5" xfId="317"/>
    <cellStyle name="Comma 9 6 5 2" xfId="318"/>
    <cellStyle name="Comma 9 6 5 2 2" xfId="319"/>
    <cellStyle name="Comma 9 6 5 2 3" xfId="320"/>
    <cellStyle name="Comma 9 6 6" xfId="321"/>
    <cellStyle name="Comma 9 6 7" xfId="322"/>
    <cellStyle name="Comma 9 6 8" xfId="323"/>
    <cellStyle name="Comma 9 6 9" xfId="324"/>
    <cellStyle name="Comma 9 6 9 2" xfId="325"/>
    <cellStyle name="Comma 9 6 9 2 2" xfId="326"/>
    <cellStyle name="Comma 9 6 9 2 3" xfId="327"/>
    <cellStyle name="Comma 9 6 9 2 3 2" xfId="328"/>
    <cellStyle name="Currency" xfId="2" builtinId="4"/>
    <cellStyle name="Currency 2" xfId="330"/>
    <cellStyle name="Currency 3" xfId="331"/>
    <cellStyle name="Currency 4" xfId="332"/>
    <cellStyle name="Currency 4 2" xfId="333"/>
    <cellStyle name="Currency 4 3" xfId="334"/>
    <cellStyle name="Currency 4 3 2" xfId="335"/>
    <cellStyle name="Currency 5" xfId="336"/>
    <cellStyle name="Currency 5 2" xfId="337"/>
    <cellStyle name="Currency 5 3" xfId="338"/>
    <cellStyle name="Currency 5 3 2" xfId="339"/>
    <cellStyle name="Currency 6" xfId="340"/>
    <cellStyle name="Currency 7" xfId="341"/>
    <cellStyle name="Currency 7 2" xfId="342"/>
    <cellStyle name="Currency 8" xfId="329"/>
    <cellStyle name="Currency 9" xfId="751"/>
    <cellStyle name="Normal" xfId="0" builtinId="0"/>
    <cellStyle name="Normal 10" xfId="343"/>
    <cellStyle name="Normal 11" xfId="344"/>
    <cellStyle name="Normal 12" xfId="345"/>
    <cellStyle name="Normal 13" xfId="4"/>
    <cellStyle name="Normal 13 2" xfId="738"/>
    <cellStyle name="Normal 14" xfId="739"/>
    <cellStyle name="Normal 15" xfId="749"/>
    <cellStyle name="Normal 15 2" xfId="756"/>
    <cellStyle name="Normal 16" xfId="752"/>
    <cellStyle name="Normal 2" xfId="346"/>
    <cellStyle name="Normal 2 2" xfId="347"/>
    <cellStyle name="Normal 2 2 2" xfId="348"/>
    <cellStyle name="Normal 2 2 3" xfId="349"/>
    <cellStyle name="Normal 2 2 4" xfId="350"/>
    <cellStyle name="Normal 2 2 4 2" xfId="351"/>
    <cellStyle name="Normal 2 2 4 2 2" xfId="352"/>
    <cellStyle name="Normal 2 2 4 3" xfId="353"/>
    <cellStyle name="Normal 2 2 4 4" xfId="354"/>
    <cellStyle name="Normal 2 2 4 5" xfId="355"/>
    <cellStyle name="Normal 2 2 4 5 2" xfId="356"/>
    <cellStyle name="Normal 2 2 5" xfId="357"/>
    <cellStyle name="Normal 2 2 6" xfId="742"/>
    <cellStyle name="Normal 2 3" xfId="358"/>
    <cellStyle name="Normal 2 4" xfId="359"/>
    <cellStyle name="Normal 2 5" xfId="753"/>
    <cellStyle name="Normal 3" xfId="360"/>
    <cellStyle name="Normal 3 2" xfId="361"/>
    <cellStyle name="Normal 3 2 2" xfId="741"/>
    <cellStyle name="Normal 3 3" xfId="362"/>
    <cellStyle name="Normal 3 3 2" xfId="740"/>
    <cellStyle name="Normal 3 4" xfId="363"/>
    <cellStyle name="Normal 3 5" xfId="754"/>
    <cellStyle name="Normal 4" xfId="364"/>
    <cellStyle name="Normal 4 2" xfId="365"/>
    <cellStyle name="Normal 4 3" xfId="366"/>
    <cellStyle name="Normal 4 3 2" xfId="367"/>
    <cellStyle name="Normal 4 3 3" xfId="368"/>
    <cellStyle name="Normal 4 4" xfId="755"/>
    <cellStyle name="Normal 5" xfId="369"/>
    <cellStyle name="Normal 5 2" xfId="370"/>
    <cellStyle name="Normal 5 2 2" xfId="371"/>
    <cellStyle name="Normal 5 2 3" xfId="372"/>
    <cellStyle name="Normal 5 2 3 2" xfId="373"/>
    <cellStyle name="Normal 5 3" xfId="374"/>
    <cellStyle name="Normal 5 4" xfId="375"/>
    <cellStyle name="Normal 6" xfId="376"/>
    <cellStyle name="Normal 6 2" xfId="377"/>
    <cellStyle name="Normal 7" xfId="378"/>
    <cellStyle name="Normal 7 2" xfId="379"/>
    <cellStyle name="Normal 7 3" xfId="380"/>
    <cellStyle name="Normal 7 3 2" xfId="381"/>
    <cellStyle name="Normal 8" xfId="382"/>
    <cellStyle name="Normal 9" xfId="383"/>
    <cellStyle name="Normal 9 2" xfId="384"/>
    <cellStyle name="Percent" xfId="3" builtinId="5"/>
    <cellStyle name="Percent 10" xfId="386"/>
    <cellStyle name="Percent 10 2" xfId="387"/>
    <cellStyle name="Percent 10 3" xfId="388"/>
    <cellStyle name="Percent 10 3 2" xfId="389"/>
    <cellStyle name="Percent 10 3 3" xfId="390"/>
    <cellStyle name="Percent 10 3 3 2" xfId="391"/>
    <cellStyle name="Percent 11" xfId="392"/>
    <cellStyle name="Percent 11 2" xfId="393"/>
    <cellStyle name="Percent 11 3" xfId="394"/>
    <cellStyle name="Percent 11 3 2" xfId="395"/>
    <cellStyle name="Percent 12" xfId="396"/>
    <cellStyle name="Percent 12 2" xfId="397"/>
    <cellStyle name="Percent 12 3" xfId="398"/>
    <cellStyle name="Percent 12 3 2" xfId="399"/>
    <cellStyle name="Percent 13" xfId="400"/>
    <cellStyle name="Percent 13 2" xfId="401"/>
    <cellStyle name="Percent 13 3" xfId="402"/>
    <cellStyle name="Percent 13 3 2" xfId="403"/>
    <cellStyle name="Percent 14" xfId="404"/>
    <cellStyle name="Percent 14 2" xfId="405"/>
    <cellStyle name="Percent 14 3" xfId="406"/>
    <cellStyle name="Percent 14 3 2" xfId="407"/>
    <cellStyle name="Percent 15" xfId="408"/>
    <cellStyle name="Percent 15 2" xfId="409"/>
    <cellStyle name="Percent 15 3" xfId="410"/>
    <cellStyle name="Percent 15 3 2" xfId="411"/>
    <cellStyle name="Percent 16" xfId="412"/>
    <cellStyle name="Percent 16 2" xfId="413"/>
    <cellStyle name="Percent 16 3" xfId="414"/>
    <cellStyle name="Percent 16 3 2" xfId="415"/>
    <cellStyle name="Percent 17" xfId="416"/>
    <cellStyle name="Percent 17 2" xfId="417"/>
    <cellStyle name="Percent 17 3" xfId="418"/>
    <cellStyle name="Percent 17 3 2" xfId="419"/>
    <cellStyle name="Percent 18" xfId="420"/>
    <cellStyle name="Percent 18 2" xfId="421"/>
    <cellStyle name="Percent 18 3" xfId="422"/>
    <cellStyle name="Percent 18 3 2" xfId="423"/>
    <cellStyle name="Percent 19" xfId="424"/>
    <cellStyle name="Percent 19 2" xfId="425"/>
    <cellStyle name="Percent 19 3" xfId="426"/>
    <cellStyle name="Percent 19 3 2" xfId="427"/>
    <cellStyle name="Percent 2" xfId="428"/>
    <cellStyle name="Percent 2 2" xfId="429"/>
    <cellStyle name="Percent 2 2 2" xfId="430"/>
    <cellStyle name="Percent 2 2 2 2" xfId="431"/>
    <cellStyle name="Percent 2 2 2 3" xfId="432"/>
    <cellStyle name="Percent 2 2 2 3 2" xfId="433"/>
    <cellStyle name="Percent 2 2 2 3 3" xfId="434"/>
    <cellStyle name="Percent 2 2 2 3 3 2" xfId="435"/>
    <cellStyle name="Percent 2 2 2 3 3 3" xfId="436"/>
    <cellStyle name="Percent 2 2 2 3 3 4" xfId="437"/>
    <cellStyle name="Percent 2 2 2 3 4" xfId="438"/>
    <cellStyle name="Percent 2 2 2 3 4 2" xfId="439"/>
    <cellStyle name="Percent 2 2 2 3 4 2 2" xfId="440"/>
    <cellStyle name="Percent 2 2 2 3 4 2 3" xfId="441"/>
    <cellStyle name="Percent 2 2 2 3 4 2 3 2" xfId="442"/>
    <cellStyle name="Percent 2 2 2 3 4 3" xfId="443"/>
    <cellStyle name="Percent 2 2 2 3 5" xfId="444"/>
    <cellStyle name="Percent 2 2 2 3 5 2" xfId="445"/>
    <cellStyle name="Percent 2 2 2 3 5 3" xfId="446"/>
    <cellStyle name="Percent 2 2 2 3 5 3 2" xfId="447"/>
    <cellStyle name="Percent 2 2 2 3 6" xfId="448"/>
    <cellStyle name="Percent 2 2 2 3 7" xfId="449"/>
    <cellStyle name="Percent 2 2 2 3 7 2" xfId="450"/>
    <cellStyle name="Percent 2 2 2 4" xfId="451"/>
    <cellStyle name="Percent 2 2 2 4 2" xfId="452"/>
    <cellStyle name="Percent 2 2 2 4 2 2" xfId="453"/>
    <cellStyle name="Percent 2 2 2 4 2 3" xfId="454"/>
    <cellStyle name="Percent 2 2 2 4 2 3 2" xfId="455"/>
    <cellStyle name="Percent 2 2 2 4 3" xfId="456"/>
    <cellStyle name="Percent 2 2 2 5" xfId="457"/>
    <cellStyle name="Percent 2 2 2 5 2" xfId="458"/>
    <cellStyle name="Percent 2 2 2 5 3" xfId="459"/>
    <cellStyle name="Percent 2 2 2 5 3 2" xfId="460"/>
    <cellStyle name="Percent 2 2 2 6" xfId="461"/>
    <cellStyle name="Percent 2 2 2 6 2" xfId="462"/>
    <cellStyle name="Percent 2 2 3" xfId="463"/>
    <cellStyle name="Percent 2 2 3 2" xfId="464"/>
    <cellStyle name="Percent 2 2 3 3" xfId="465"/>
    <cellStyle name="Percent 2 2 3 4" xfId="466"/>
    <cellStyle name="Percent 2 3" xfId="467"/>
    <cellStyle name="Percent 2 4" xfId="468"/>
    <cellStyle name="Percent 2 4 10" xfId="469"/>
    <cellStyle name="Percent 2 4 11" xfId="470"/>
    <cellStyle name="Percent 2 4 11 2" xfId="471"/>
    <cellStyle name="Percent 2 4 11 2 2" xfId="472"/>
    <cellStyle name="Percent 2 4 11 2 3" xfId="473"/>
    <cellStyle name="Percent 2 4 11 2 3 2" xfId="474"/>
    <cellStyle name="Percent 2 4 2" xfId="475"/>
    <cellStyle name="Percent 2 4 3" xfId="476"/>
    <cellStyle name="Percent 2 4 4" xfId="477"/>
    <cellStyle name="Percent 2 4 5" xfId="478"/>
    <cellStyle name="Percent 2 4 5 2" xfId="479"/>
    <cellStyle name="Percent 2 4 5 2 2" xfId="480"/>
    <cellStyle name="Percent 2 4 5 2 3" xfId="481"/>
    <cellStyle name="Percent 2 4 6" xfId="482"/>
    <cellStyle name="Percent 2 4 7" xfId="483"/>
    <cellStyle name="Percent 2 4 8" xfId="484"/>
    <cellStyle name="Percent 2 4 9" xfId="485"/>
    <cellStyle name="Percent 2 4 9 2" xfId="486"/>
    <cellStyle name="Percent 2 4 9 2 2" xfId="487"/>
    <cellStyle name="Percent 2 4 9 2 3" xfId="488"/>
    <cellStyle name="Percent 2 4 9 2 3 2" xfId="489"/>
    <cellStyle name="Percent 2 5" xfId="490"/>
    <cellStyle name="Percent 20" xfId="491"/>
    <cellStyle name="Percent 20 2" xfId="492"/>
    <cellStyle name="Percent 20 3" xfId="493"/>
    <cellStyle name="Percent 20 3 2" xfId="494"/>
    <cellStyle name="Percent 21" xfId="495"/>
    <cellStyle name="Percent 21 2" xfId="496"/>
    <cellStyle name="Percent 21 3" xfId="497"/>
    <cellStyle name="Percent 21 3 2" xfId="498"/>
    <cellStyle name="Percent 22" xfId="499"/>
    <cellStyle name="Percent 22 2" xfId="500"/>
    <cellStyle name="Percent 23" xfId="501"/>
    <cellStyle name="Percent 23 2" xfId="502"/>
    <cellStyle name="Percent 24" xfId="503"/>
    <cellStyle name="Percent 25" xfId="504"/>
    <cellStyle name="Percent 25 2" xfId="505"/>
    <cellStyle name="Percent 25 3" xfId="506"/>
    <cellStyle name="Percent 25 3 2" xfId="507"/>
    <cellStyle name="Percent 26" xfId="508"/>
    <cellStyle name="Percent 27" xfId="509"/>
    <cellStyle name="Percent 27 2" xfId="510"/>
    <cellStyle name="Percent 28" xfId="385"/>
    <cellStyle name="Percent 28 2" xfId="758"/>
    <cellStyle name="Percent 29" xfId="757"/>
    <cellStyle name="Percent 3" xfId="511"/>
    <cellStyle name="Percent 3 2" xfId="512"/>
    <cellStyle name="Percent 3 2 2" xfId="513"/>
    <cellStyle name="Percent 3 2 3" xfId="514"/>
    <cellStyle name="Percent 3 2 3 2" xfId="515"/>
    <cellStyle name="Percent 3 2 3 3" xfId="516"/>
    <cellStyle name="Percent 3 2 3 4" xfId="517"/>
    <cellStyle name="Percent 3 2 4" xfId="518"/>
    <cellStyle name="Percent 3 2 4 2" xfId="519"/>
    <cellStyle name="Percent 3 2 4 2 2" xfId="520"/>
    <cellStyle name="Percent 3 2 4 2 3" xfId="521"/>
    <cellStyle name="Percent 3 2 4 2 3 2" xfId="522"/>
    <cellStyle name="Percent 3 2 4 3" xfId="523"/>
    <cellStyle name="Percent 3 2 5" xfId="524"/>
    <cellStyle name="Percent 3 2 5 2" xfId="525"/>
    <cellStyle name="Percent 3 2 5 3" xfId="526"/>
    <cellStyle name="Percent 3 2 5 3 2" xfId="527"/>
    <cellStyle name="Percent 3 2 6" xfId="528"/>
    <cellStyle name="Percent 3 2 7" xfId="529"/>
    <cellStyle name="Percent 3 2 7 2" xfId="530"/>
    <cellStyle name="Percent 3 3" xfId="531"/>
    <cellStyle name="Percent 3 4" xfId="532"/>
    <cellStyle name="Percent 3 5" xfId="533"/>
    <cellStyle name="Percent 3 5 2" xfId="534"/>
    <cellStyle name="Percent 3 5 3" xfId="535"/>
    <cellStyle name="Percent 3 5 4" xfId="536"/>
    <cellStyle name="Percent 4" xfId="537"/>
    <cellStyle name="Percent 4 2" xfId="538"/>
    <cellStyle name="Percent 4 3" xfId="539"/>
    <cellStyle name="Percent 4 3 2" xfId="540"/>
    <cellStyle name="Percent 4 3 3" xfId="541"/>
    <cellStyle name="Percent 4 3 4" xfId="542"/>
    <cellStyle name="Percent 4 4" xfId="543"/>
    <cellStyle name="Percent 4 4 2" xfId="544"/>
    <cellStyle name="Percent 4 4 2 2" xfId="545"/>
    <cellStyle name="Percent 4 4 2 3" xfId="546"/>
    <cellStyle name="Percent 4 4 2 3 2" xfId="547"/>
    <cellStyle name="Percent 4 4 3" xfId="548"/>
    <cellStyle name="Percent 4 5" xfId="549"/>
    <cellStyle name="Percent 4 5 2" xfId="550"/>
    <cellStyle name="Percent 4 5 3" xfId="551"/>
    <cellStyle name="Percent 4 5 3 2" xfId="552"/>
    <cellStyle name="Percent 4 6" xfId="553"/>
    <cellStyle name="Percent 4 7" xfId="554"/>
    <cellStyle name="Percent 4 7 2" xfId="555"/>
    <cellStyle name="Percent 5" xfId="556"/>
    <cellStyle name="Percent 5 2" xfId="557"/>
    <cellStyle name="Percent 5 3" xfId="558"/>
    <cellStyle name="Percent 5 3 2" xfId="559"/>
    <cellStyle name="Percent 5 3 3" xfId="560"/>
    <cellStyle name="Percent 5 4" xfId="561"/>
    <cellStyle name="Percent 5 4 2" xfId="562"/>
    <cellStyle name="Percent 5 4 3" xfId="563"/>
    <cellStyle name="Percent 5 4 4" xfId="564"/>
    <cellStyle name="Percent 5 5" xfId="565"/>
    <cellStyle name="Percent 5 5 2" xfId="566"/>
    <cellStyle name="Percent 5 5 2 2" xfId="567"/>
    <cellStyle name="Percent 5 5 2 3" xfId="568"/>
    <cellStyle name="Percent 5 5 2 3 2" xfId="569"/>
    <cellStyle name="Percent 5 5 3" xfId="570"/>
    <cellStyle name="Percent 5 6" xfId="571"/>
    <cellStyle name="Percent 5 6 2" xfId="572"/>
    <cellStyle name="Percent 5 6 3" xfId="573"/>
    <cellStyle name="Percent 5 6 3 2" xfId="574"/>
    <cellStyle name="Percent 5 7" xfId="575"/>
    <cellStyle name="Percent 5 8" xfId="576"/>
    <cellStyle name="Percent 5 8 2" xfId="577"/>
    <cellStyle name="Percent 5 9" xfId="578"/>
    <cellStyle name="Percent 5 9 2" xfId="579"/>
    <cellStyle name="Percent 5 9 3" xfId="580"/>
    <cellStyle name="Percent 5 9 3 2" xfId="581"/>
    <cellStyle name="Percent 6" xfId="582"/>
    <cellStyle name="Percent 6 10" xfId="583"/>
    <cellStyle name="Percent 6 11" xfId="584"/>
    <cellStyle name="Percent 6 11 2" xfId="585"/>
    <cellStyle name="Percent 6 11 2 2" xfId="586"/>
    <cellStyle name="Percent 6 11 2 3" xfId="587"/>
    <cellStyle name="Percent 6 11 2 3 2" xfId="588"/>
    <cellStyle name="Percent 6 12" xfId="589"/>
    <cellStyle name="Percent 6 13" xfId="590"/>
    <cellStyle name="Percent 6 13 2" xfId="591"/>
    <cellStyle name="Percent 6 13 2 2" xfId="592"/>
    <cellStyle name="Percent 6 13 2 3" xfId="593"/>
    <cellStyle name="Percent 6 13 2 3 2" xfId="594"/>
    <cellStyle name="Percent 6 14" xfId="595"/>
    <cellStyle name="Percent 6 14 2" xfId="596"/>
    <cellStyle name="Percent 6 15" xfId="597"/>
    <cellStyle name="Percent 6 16" xfId="598"/>
    <cellStyle name="Percent 6 16 2" xfId="599"/>
    <cellStyle name="Percent 6 2" xfId="600"/>
    <cellStyle name="Percent 6 3" xfId="601"/>
    <cellStyle name="Percent 6 4" xfId="602"/>
    <cellStyle name="Percent 6 5" xfId="603"/>
    <cellStyle name="Percent 6 6" xfId="604"/>
    <cellStyle name="Percent 6 7" xfId="605"/>
    <cellStyle name="Percent 6 7 2" xfId="606"/>
    <cellStyle name="Percent 6 7 2 2" xfId="607"/>
    <cellStyle name="Percent 6 7 2 3" xfId="608"/>
    <cellStyle name="Percent 6 8" xfId="609"/>
    <cellStyle name="Percent 6 9" xfId="610"/>
    <cellStyle name="Percent 7" xfId="611"/>
    <cellStyle name="Percent 7 10" xfId="612"/>
    <cellStyle name="Percent 7 11" xfId="613"/>
    <cellStyle name="Percent 7 11 2" xfId="614"/>
    <cellStyle name="Percent 7 11 2 2" xfId="615"/>
    <cellStyle name="Percent 7 11 2 3" xfId="616"/>
    <cellStyle name="Percent 7 11 2 3 2" xfId="617"/>
    <cellStyle name="Percent 7 12" xfId="618"/>
    <cellStyle name="Percent 7 12 2" xfId="619"/>
    <cellStyle name="Percent 7 13" xfId="620"/>
    <cellStyle name="Percent 7 14" xfId="621"/>
    <cellStyle name="Percent 7 14 2" xfId="622"/>
    <cellStyle name="Percent 7 2" xfId="623"/>
    <cellStyle name="Percent 7 3" xfId="624"/>
    <cellStyle name="Percent 7 4" xfId="625"/>
    <cellStyle name="Percent 7 5" xfId="626"/>
    <cellStyle name="Percent 7 5 2" xfId="627"/>
    <cellStyle name="Percent 7 5 2 2" xfId="628"/>
    <cellStyle name="Percent 7 5 2 3" xfId="629"/>
    <cellStyle name="Percent 7 5 2 4" xfId="630"/>
    <cellStyle name="Percent 7 6" xfId="631"/>
    <cellStyle name="Percent 7 7" xfId="632"/>
    <cellStyle name="Percent 7 8" xfId="633"/>
    <cellStyle name="Percent 7 9" xfId="634"/>
    <cellStyle name="Percent 7 9 2" xfId="635"/>
    <cellStyle name="Percent 7 9 2 2" xfId="636"/>
    <cellStyle name="Percent 7 9 2 3" xfId="637"/>
    <cellStyle name="Percent 7 9 2 3 2" xfId="638"/>
    <cellStyle name="Percent 8" xfId="639"/>
    <cellStyle name="Percent 8 2" xfId="640"/>
    <cellStyle name="Percent 8 3" xfId="641"/>
    <cellStyle name="Percent 8 4" xfId="642"/>
    <cellStyle name="Percent 8 5" xfId="643"/>
    <cellStyle name="Percent 9" xfId="644"/>
    <cellStyle name="Percent 9 2" xfId="645"/>
    <cellStyle name="Percent 9 3" xfId="646"/>
    <cellStyle name="Percent 9 4" xfId="647"/>
    <cellStyle name="Percent 9 5" xfId="648"/>
    <cellStyle name="PSChar" xfId="649"/>
    <cellStyle name="PSChar 2" xfId="650"/>
    <cellStyle name="PSChar 2 2" xfId="651"/>
    <cellStyle name="PSChar 2 2 2" xfId="652"/>
    <cellStyle name="PSChar 3" xfId="653"/>
    <cellStyle name="PSChar 3 2" xfId="654"/>
    <cellStyle name="PSChar 4" xfId="655"/>
    <cellStyle name="PSChar 4 2" xfId="656"/>
    <cellStyle name="PSChar 5" xfId="657"/>
    <cellStyle name="PSChar 5 2" xfId="658"/>
    <cellStyle name="PSChar 5 3" xfId="659"/>
    <cellStyle name="PSChar 5 3 2" xfId="660"/>
    <cellStyle name="PSChar 6" xfId="661"/>
    <cellStyle name="PSChar 6 2" xfId="662"/>
    <cellStyle name="PSChar 7" xfId="663"/>
    <cellStyle name="PSChar 8" xfId="664"/>
    <cellStyle name="PSChar 9" xfId="744"/>
    <cellStyle name="PSDate" xfId="665"/>
    <cellStyle name="PSDate 2" xfId="666"/>
    <cellStyle name="PSDate 2 2" xfId="667"/>
    <cellStyle name="PSDate 2 2 2" xfId="668"/>
    <cellStyle name="PSDate 3" xfId="669"/>
    <cellStyle name="PSDate 3 2" xfId="670"/>
    <cellStyle name="PSDate 4" xfId="671"/>
    <cellStyle name="PSDate 4 2" xfId="672"/>
    <cellStyle name="PSDate 5" xfId="673"/>
    <cellStyle name="PSDate 5 2" xfId="674"/>
    <cellStyle name="PSDate 5 3" xfId="675"/>
    <cellStyle name="PSDate 5 3 2" xfId="676"/>
    <cellStyle name="PSDate 6" xfId="677"/>
    <cellStyle name="PSDate 6 2" xfId="678"/>
    <cellStyle name="PSDate 7" xfId="679"/>
    <cellStyle name="PSDate 8" xfId="736"/>
    <cellStyle name="PSDec" xfId="680"/>
    <cellStyle name="PSDec 2" xfId="681"/>
    <cellStyle name="PSDec 2 2" xfId="682"/>
    <cellStyle name="PSDec 2 2 2" xfId="683"/>
    <cellStyle name="PSDec 3" xfId="684"/>
    <cellStyle name="PSDec 3 2" xfId="685"/>
    <cellStyle name="PSDec 4" xfId="686"/>
    <cellStyle name="PSDec 4 2" xfId="687"/>
    <cellStyle name="PSDec 5" xfId="688"/>
    <cellStyle name="PSDec 5 2" xfId="689"/>
    <cellStyle name="PSDec 5 3" xfId="690"/>
    <cellStyle name="PSDec 5 3 2" xfId="691"/>
    <cellStyle name="PSDec 6" xfId="692"/>
    <cellStyle name="PSDec 6 2" xfId="693"/>
    <cellStyle name="PSDec 7" xfId="694"/>
    <cellStyle name="PSDec 8" xfId="695"/>
    <cellStyle name="PSDec 9" xfId="745"/>
    <cellStyle name="PSHeading" xfId="696"/>
    <cellStyle name="PSHeading 2" xfId="697"/>
    <cellStyle name="PSHeading 2 2" xfId="698"/>
    <cellStyle name="PSHeading 2 2 2" xfId="699"/>
    <cellStyle name="PSHeading 2 2 3" xfId="700"/>
    <cellStyle name="PSHeading 3" xfId="701"/>
    <cellStyle name="PSHeading 3 2" xfId="702"/>
    <cellStyle name="PSHeading 3 3" xfId="703"/>
    <cellStyle name="PSHeading 3 3 2" xfId="704"/>
    <cellStyle name="PSHeading 4" xfId="705"/>
    <cellStyle name="PSHeading 5" xfId="746"/>
    <cellStyle name="PSInt" xfId="706"/>
    <cellStyle name="PSInt 2" xfId="707"/>
    <cellStyle name="PSInt 2 2" xfId="708"/>
    <cellStyle name="PSInt 2 2 2" xfId="709"/>
    <cellStyle name="PSInt 3" xfId="710"/>
    <cellStyle name="PSInt 3 2" xfId="711"/>
    <cellStyle name="PSInt 4" xfId="712"/>
    <cellStyle name="PSInt 4 2" xfId="713"/>
    <cellStyle name="PSInt 5" xfId="714"/>
    <cellStyle name="PSInt 5 2" xfId="715"/>
    <cellStyle name="PSInt 5 3" xfId="716"/>
    <cellStyle name="PSInt 5 3 2" xfId="717"/>
    <cellStyle name="PSInt 6" xfId="718"/>
    <cellStyle name="PSInt 6 2" xfId="719"/>
    <cellStyle name="PSInt 7" xfId="720"/>
    <cellStyle name="PSInt 8" xfId="721"/>
    <cellStyle name="PSInt 9" xfId="747"/>
    <cellStyle name="PSSpacer" xfId="722"/>
    <cellStyle name="PSSpacer 2" xfId="723"/>
    <cellStyle name="PSSpacer 2 2" xfId="724"/>
    <cellStyle name="PSSpacer 3" xfId="725"/>
    <cellStyle name="PSSpacer 3 2" xfId="726"/>
    <cellStyle name="PSSpacer 4" xfId="727"/>
    <cellStyle name="PSSpacer 4 2" xfId="728"/>
    <cellStyle name="PSSpacer 5" xfId="729"/>
    <cellStyle name="PSSpacer 5 2" xfId="730"/>
    <cellStyle name="PSSpacer 5 3" xfId="731"/>
    <cellStyle name="PSSpacer 5 3 2" xfId="732"/>
    <cellStyle name="PSSpacer 6" xfId="733"/>
    <cellStyle name="PSSpacer 6 2" xfId="734"/>
    <cellStyle name="PSSpacer 7" xfId="735"/>
    <cellStyle name="PSSpacer 8" xfId="74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1287"/>
  <sheetViews>
    <sheetView workbookViewId="0">
      <selection activeCell="I1193" sqref="I1193"/>
    </sheetView>
  </sheetViews>
  <sheetFormatPr defaultRowHeight="15"/>
  <cols>
    <col min="1" max="1" width="8.140625" style="4" customWidth="1"/>
    <col min="2" max="2" width="32.28515625" style="4" customWidth="1"/>
    <col min="3" max="3" width="9.7109375" style="4" hidden="1" customWidth="1"/>
    <col min="4" max="4" width="12.5703125" style="4" hidden="1" customWidth="1"/>
    <col min="5" max="5" width="14.28515625" style="4" hidden="1" customWidth="1"/>
    <col min="6" max="6" width="0" style="4" hidden="1" customWidth="1"/>
    <col min="7" max="7" width="9.7109375" style="4" bestFit="1" customWidth="1"/>
    <col min="8" max="8" width="13.28515625" style="4" bestFit="1" customWidth="1"/>
    <col min="9" max="9" width="20.5703125" style="4" customWidth="1"/>
    <col min="10" max="10" width="9.140625" style="4" customWidth="1"/>
    <col min="11" max="11" width="9.7109375" style="4" bestFit="1" customWidth="1"/>
    <col min="12" max="12" width="13.28515625" style="4" bestFit="1" customWidth="1"/>
    <col min="13" max="13" width="20.5703125" style="4" customWidth="1"/>
    <col min="14" max="16384" width="9.140625" style="4"/>
  </cols>
  <sheetData>
    <row r="1" spans="1:13" ht="18.75">
      <c r="A1" s="27" t="s">
        <v>17</v>
      </c>
    </row>
    <row r="2" spans="1:13" ht="18.75">
      <c r="A2" s="27" t="s">
        <v>18</v>
      </c>
    </row>
    <row r="3" spans="1:13" ht="21" customHeight="1">
      <c r="A3" s="27" t="s">
        <v>54</v>
      </c>
    </row>
    <row r="4" spans="1:13" ht="18.75" hidden="1" customHeight="1">
      <c r="A4" s="27"/>
      <c r="B4" s="28">
        <v>39995</v>
      </c>
      <c r="C4" s="74" t="s">
        <v>0</v>
      </c>
      <c r="D4" s="74"/>
      <c r="E4" s="74"/>
      <c r="F4" s="29"/>
      <c r="G4" s="74" t="s">
        <v>12</v>
      </c>
      <c r="H4" s="74"/>
      <c r="I4" s="74"/>
      <c r="K4" s="74"/>
      <c r="L4" s="74"/>
      <c r="M4" s="74"/>
    </row>
    <row r="5" spans="1:13" ht="15" hidden="1" customHeight="1">
      <c r="B5" s="12"/>
      <c r="C5" s="30" t="s">
        <v>1</v>
      </c>
      <c r="D5" s="31" t="s">
        <v>2</v>
      </c>
      <c r="E5" s="32" t="s">
        <v>3</v>
      </c>
      <c r="F5" s="33"/>
      <c r="G5" s="30" t="s">
        <v>1</v>
      </c>
      <c r="H5" s="31" t="s">
        <v>2</v>
      </c>
      <c r="I5" s="32" t="s">
        <v>3</v>
      </c>
      <c r="K5" s="30"/>
      <c r="L5" s="31"/>
      <c r="M5" s="32"/>
    </row>
    <row r="6" spans="1:13" ht="15" hidden="1" customHeight="1">
      <c r="B6" s="12" t="s">
        <v>4</v>
      </c>
      <c r="C6" s="5">
        <v>44110</v>
      </c>
      <c r="D6" s="6">
        <v>1146041</v>
      </c>
      <c r="E6" s="7">
        <f>IF(D6=0,0,D6/C6)</f>
        <v>25.981432781682159</v>
      </c>
      <c r="G6" s="5">
        <v>40684</v>
      </c>
      <c r="H6" s="6">
        <v>701880</v>
      </c>
      <c r="I6" s="7">
        <f>IF(H6=0,0,H6/G6)</f>
        <v>17.251990954675058</v>
      </c>
      <c r="K6" s="5"/>
      <c r="L6" s="6"/>
      <c r="M6" s="7"/>
    </row>
    <row r="7" spans="1:13" ht="15" hidden="1" customHeight="1">
      <c r="B7" s="12"/>
      <c r="C7" s="5"/>
      <c r="D7" s="6"/>
      <c r="E7" s="7"/>
      <c r="G7" s="5"/>
      <c r="H7" s="6"/>
      <c r="I7" s="7"/>
      <c r="K7" s="5"/>
      <c r="L7" s="6"/>
      <c r="M7" s="7"/>
    </row>
    <row r="8" spans="1:13" ht="15" hidden="1" customHeight="1">
      <c r="B8" s="12" t="s">
        <v>5</v>
      </c>
      <c r="C8" s="1"/>
      <c r="D8" s="2"/>
      <c r="E8" s="3">
        <f>IF(D8=0,0,D8/C8)</f>
        <v>0</v>
      </c>
      <c r="G8" s="1"/>
      <c r="H8" s="2"/>
      <c r="I8" s="3">
        <f>IF(H8=0,0,H8/G8)</f>
        <v>0</v>
      </c>
      <c r="K8" s="1"/>
      <c r="L8" s="2"/>
      <c r="M8" s="3"/>
    </row>
    <row r="9" spans="1:13" ht="15" hidden="1" customHeight="1">
      <c r="B9" s="12"/>
      <c r="C9" s="5"/>
      <c r="D9" s="6"/>
      <c r="E9" s="7"/>
      <c r="G9" s="5"/>
      <c r="H9" s="6"/>
      <c r="I9" s="7"/>
      <c r="K9" s="5"/>
      <c r="L9" s="6"/>
      <c r="M9" s="7"/>
    </row>
    <row r="10" spans="1:13" ht="15" hidden="1" customHeight="1">
      <c r="B10" s="12" t="s">
        <v>6</v>
      </c>
      <c r="C10" s="25">
        <f>+C6+C8</f>
        <v>44110</v>
      </c>
      <c r="D10" s="34">
        <f>+D6+D8</f>
        <v>1146041</v>
      </c>
      <c r="E10" s="23">
        <f>IF(D10=0,0,D10/C10)</f>
        <v>25.981432781682159</v>
      </c>
      <c r="F10" s="24"/>
      <c r="G10" s="25">
        <f>+G6+G8</f>
        <v>40684</v>
      </c>
      <c r="H10" s="34">
        <f>+H6+H8</f>
        <v>701880</v>
      </c>
      <c r="I10" s="23">
        <f>IF(H10=0,0,H10/G10)</f>
        <v>17.251990954675058</v>
      </c>
      <c r="K10" s="25"/>
      <c r="L10" s="34"/>
      <c r="M10" s="23"/>
    </row>
    <row r="11" spans="1:13" ht="15" hidden="1" customHeight="1">
      <c r="B11" s="12"/>
      <c r="C11" s="25"/>
      <c r="D11" s="34"/>
      <c r="E11" s="23"/>
      <c r="G11" s="25"/>
      <c r="H11" s="34"/>
      <c r="I11" s="23"/>
      <c r="K11" s="25"/>
      <c r="L11" s="34"/>
      <c r="M11" s="23"/>
    </row>
    <row r="12" spans="1:13" ht="15" hidden="1" customHeight="1">
      <c r="B12" s="12" t="s">
        <v>7</v>
      </c>
      <c r="C12" s="25"/>
      <c r="D12" s="34"/>
      <c r="E12" s="7">
        <f>IF(D12=0,0,D12/C12)</f>
        <v>0</v>
      </c>
      <c r="G12" s="25">
        <v>0</v>
      </c>
      <c r="H12" s="34">
        <v>0</v>
      </c>
      <c r="I12" s="7">
        <f>IF(H12=0,0,H12/G12)</f>
        <v>0</v>
      </c>
      <c r="K12" s="25"/>
      <c r="L12" s="34"/>
      <c r="M12" s="7"/>
    </row>
    <row r="13" spans="1:13" ht="15" hidden="1" customHeight="1">
      <c r="B13" s="12"/>
      <c r="C13" s="25"/>
      <c r="D13" s="34"/>
      <c r="E13" s="7"/>
      <c r="G13" s="25"/>
      <c r="H13" s="34"/>
      <c r="I13" s="7"/>
      <c r="K13" s="25"/>
      <c r="L13" s="34"/>
      <c r="M13" s="7"/>
    </row>
    <row r="14" spans="1:13" ht="15" hidden="1" customHeight="1">
      <c r="B14" s="12" t="s">
        <v>8</v>
      </c>
      <c r="C14" s="1">
        <v>-2936</v>
      </c>
      <c r="D14" s="2">
        <f>+C14*E10</f>
        <v>-76281.486647018814</v>
      </c>
      <c r="E14" s="3">
        <f>IF(D14=0,0,D14/C14)</f>
        <v>25.981432781682159</v>
      </c>
      <c r="G14" s="1">
        <v>0</v>
      </c>
      <c r="H14" s="2">
        <v>0</v>
      </c>
      <c r="I14" s="3">
        <f>IF(H14=0,0,H14/G14)</f>
        <v>0</v>
      </c>
      <c r="K14" s="1"/>
      <c r="L14" s="2"/>
      <c r="M14" s="3"/>
    </row>
    <row r="15" spans="1:13" ht="15" hidden="1" customHeight="1">
      <c r="B15" s="12"/>
      <c r="C15" s="25"/>
      <c r="D15" s="34"/>
      <c r="E15" s="23"/>
      <c r="G15" s="25"/>
      <c r="H15" s="34"/>
      <c r="I15" s="23"/>
      <c r="K15" s="25"/>
      <c r="L15" s="34"/>
      <c r="M15" s="23"/>
    </row>
    <row r="16" spans="1:13" ht="15" hidden="1" customHeight="1">
      <c r="B16" s="12"/>
      <c r="C16" s="25"/>
      <c r="D16" s="34"/>
      <c r="E16" s="23"/>
      <c r="G16" s="25"/>
      <c r="H16" s="34"/>
      <c r="I16" s="23"/>
      <c r="K16" s="25"/>
      <c r="L16" s="34"/>
      <c r="M16" s="23"/>
    </row>
    <row r="17" spans="2:13" ht="15.75" hidden="1" customHeight="1" thickBot="1">
      <c r="B17" s="12" t="s">
        <v>9</v>
      </c>
      <c r="C17" s="35">
        <f>SUM(C10:C14)</f>
        <v>41174</v>
      </c>
      <c r="D17" s="35">
        <f>SUM(D10:D14)</f>
        <v>1069759.5133529813</v>
      </c>
      <c r="E17" s="36">
        <f>IF(D17=0,0,D17/C17)</f>
        <v>25.981432781682162</v>
      </c>
      <c r="G17" s="35">
        <f>SUM(G10:G14)</f>
        <v>40684</v>
      </c>
      <c r="H17" s="35">
        <f>SUM(H10:H14)</f>
        <v>701880</v>
      </c>
      <c r="I17" s="36">
        <f>IF(H17=0,0,H17/G17)</f>
        <v>17.251990954675058</v>
      </c>
      <c r="K17" s="35"/>
      <c r="L17" s="35"/>
      <c r="M17" s="36"/>
    </row>
    <row r="18" spans="2:13" ht="15.75" hidden="1" customHeight="1" thickTop="1">
      <c r="B18" s="12"/>
      <c r="C18" s="25"/>
      <c r="D18" s="34"/>
      <c r="E18" s="23"/>
      <c r="G18" s="25"/>
      <c r="H18" s="34"/>
      <c r="I18" s="23"/>
      <c r="K18" s="25"/>
      <c r="L18" s="34"/>
      <c r="M18" s="23"/>
    </row>
    <row r="19" spans="2:13" ht="15" hidden="1" customHeight="1">
      <c r="B19" s="12"/>
      <c r="C19" s="5"/>
      <c r="D19" s="6"/>
      <c r="E19" s="7"/>
      <c r="G19" s="5"/>
      <c r="H19" s="6"/>
      <c r="I19" s="7"/>
      <c r="K19" s="5"/>
      <c r="L19" s="6"/>
      <c r="M19" s="7"/>
    </row>
    <row r="20" spans="2:13" ht="15.75" hidden="1" customHeight="1">
      <c r="B20" s="28">
        <v>40026</v>
      </c>
      <c r="C20" s="74" t="s">
        <v>0</v>
      </c>
      <c r="D20" s="74"/>
      <c r="E20" s="74"/>
      <c r="F20" s="29"/>
      <c r="G20" s="74" t="s">
        <v>12</v>
      </c>
      <c r="H20" s="74"/>
      <c r="I20" s="74"/>
      <c r="K20" s="74"/>
      <c r="L20" s="74"/>
      <c r="M20" s="74"/>
    </row>
    <row r="21" spans="2:13" ht="15" hidden="1" customHeight="1">
      <c r="B21" s="12"/>
      <c r="C21" s="30" t="s">
        <v>1</v>
      </c>
      <c r="D21" s="31" t="s">
        <v>2</v>
      </c>
      <c r="E21" s="32" t="s">
        <v>3</v>
      </c>
      <c r="F21" s="33"/>
      <c r="G21" s="30" t="s">
        <v>1</v>
      </c>
      <c r="H21" s="31" t="s">
        <v>2</v>
      </c>
      <c r="I21" s="32" t="s">
        <v>3</v>
      </c>
      <c r="K21" s="30"/>
      <c r="L21" s="31"/>
      <c r="M21" s="32"/>
    </row>
    <row r="22" spans="2:13" ht="15" hidden="1" customHeight="1">
      <c r="B22" s="12" t="s">
        <v>4</v>
      </c>
      <c r="C22" s="5">
        <f>+C17</f>
        <v>41174</v>
      </c>
      <c r="D22" s="6">
        <f>+D17</f>
        <v>1069759.5133529813</v>
      </c>
      <c r="E22" s="7">
        <f>IF(D22=0,0,D22/C22)</f>
        <v>25.981432781682162</v>
      </c>
      <c r="G22" s="5">
        <f>+G17</f>
        <v>40684</v>
      </c>
      <c r="H22" s="6">
        <f>+H17</f>
        <v>701880</v>
      </c>
      <c r="I22" s="7">
        <f>IF(H22=0,0,H22/G22)</f>
        <v>17.251990954675058</v>
      </c>
      <c r="K22" s="5"/>
      <c r="L22" s="6"/>
      <c r="M22" s="7"/>
    </row>
    <row r="23" spans="2:13" ht="15" hidden="1" customHeight="1">
      <c r="B23" s="12"/>
      <c r="C23" s="5"/>
      <c r="D23" s="6"/>
      <c r="E23" s="7"/>
      <c r="G23" s="5"/>
      <c r="H23" s="6"/>
      <c r="I23" s="7"/>
      <c r="K23" s="5"/>
      <c r="L23" s="6"/>
      <c r="M23" s="7"/>
    </row>
    <row r="24" spans="2:13" ht="15" hidden="1" customHeight="1">
      <c r="B24" s="12" t="s">
        <v>5</v>
      </c>
      <c r="C24" s="1">
        <v>0</v>
      </c>
      <c r="D24" s="2">
        <v>0</v>
      </c>
      <c r="E24" s="3">
        <f>IF(D24=0,0,D24/C24)</f>
        <v>0</v>
      </c>
      <c r="G24" s="1">
        <v>0</v>
      </c>
      <c r="H24" s="2">
        <v>0</v>
      </c>
      <c r="I24" s="3">
        <f>IF(H24=0,0,H24/G24)</f>
        <v>0</v>
      </c>
      <c r="K24" s="1"/>
      <c r="L24" s="2"/>
      <c r="M24" s="3"/>
    </row>
    <row r="25" spans="2:13" ht="15" hidden="1" customHeight="1">
      <c r="B25" s="12"/>
      <c r="C25" s="5"/>
      <c r="D25" s="6"/>
      <c r="E25" s="7"/>
      <c r="G25" s="5"/>
      <c r="H25" s="6"/>
      <c r="I25" s="7"/>
      <c r="K25" s="5"/>
      <c r="L25" s="6"/>
      <c r="M25" s="7"/>
    </row>
    <row r="26" spans="2:13" ht="15" hidden="1" customHeight="1">
      <c r="B26" s="12" t="s">
        <v>6</v>
      </c>
      <c r="C26" s="25">
        <f>SUM(C22:C24)</f>
        <v>41174</v>
      </c>
      <c r="D26" s="34">
        <f>SUM(D22:D24)</f>
        <v>1069759.5133529813</v>
      </c>
      <c r="E26" s="23">
        <f>IF(D26=0,0,D26/C26)</f>
        <v>25.981432781682162</v>
      </c>
      <c r="F26" s="24"/>
      <c r="G26" s="25">
        <f>SUM(G22:G24)</f>
        <v>40684</v>
      </c>
      <c r="H26" s="34">
        <f>SUM(H22:H24)</f>
        <v>701880</v>
      </c>
      <c r="I26" s="23">
        <f>IF(H26=0,0,H26/G26)</f>
        <v>17.251990954675058</v>
      </c>
      <c r="K26" s="25"/>
      <c r="L26" s="34"/>
      <c r="M26" s="23"/>
    </row>
    <row r="27" spans="2:13" ht="15" hidden="1" customHeight="1">
      <c r="B27" s="12"/>
      <c r="C27" s="5"/>
      <c r="D27" s="6"/>
      <c r="E27" s="7"/>
      <c r="G27" s="5"/>
      <c r="H27" s="6"/>
      <c r="I27" s="7"/>
      <c r="K27" s="5"/>
      <c r="L27" s="6"/>
      <c r="M27" s="7"/>
    </row>
    <row r="28" spans="2:13" ht="15" hidden="1" customHeight="1">
      <c r="B28" s="12" t="s">
        <v>7</v>
      </c>
      <c r="C28" s="5">
        <v>0</v>
      </c>
      <c r="D28" s="6">
        <v>0</v>
      </c>
      <c r="E28" s="7">
        <v>0</v>
      </c>
      <c r="G28" s="5">
        <v>0</v>
      </c>
      <c r="H28" s="6">
        <v>0</v>
      </c>
      <c r="I28" s="7">
        <v>0</v>
      </c>
      <c r="K28" s="5"/>
      <c r="L28" s="6"/>
      <c r="M28" s="7"/>
    </row>
    <row r="29" spans="2:13" ht="15" hidden="1" customHeight="1">
      <c r="B29" s="12"/>
      <c r="C29" s="5"/>
      <c r="D29" s="6"/>
      <c r="E29" s="7"/>
      <c r="G29" s="5"/>
      <c r="H29" s="6"/>
      <c r="I29" s="7"/>
      <c r="K29" s="5"/>
      <c r="L29" s="6"/>
      <c r="M29" s="7"/>
    </row>
    <row r="30" spans="2:13" ht="15" hidden="1" customHeight="1">
      <c r="B30" s="12" t="s">
        <v>11</v>
      </c>
      <c r="C30" s="1">
        <v>-4328</v>
      </c>
      <c r="D30" s="2">
        <f>+E26*C30</f>
        <v>-112447.6410791204</v>
      </c>
      <c r="E30" s="3">
        <f>IF(D30=0,0,D30/C30)</f>
        <v>25.981432781682162</v>
      </c>
      <c r="G30" s="1">
        <v>0</v>
      </c>
      <c r="H30" s="2">
        <v>0</v>
      </c>
      <c r="I30" s="3">
        <f>IF(H30=0,0,H30/G30)</f>
        <v>0</v>
      </c>
      <c r="K30" s="1"/>
      <c r="L30" s="2"/>
      <c r="M30" s="3"/>
    </row>
    <row r="31" spans="2:13" ht="15" hidden="1" customHeight="1">
      <c r="B31" s="12"/>
      <c r="C31" s="5"/>
      <c r="D31" s="6"/>
      <c r="E31" s="7"/>
      <c r="G31" s="5"/>
      <c r="H31" s="6"/>
      <c r="I31" s="7"/>
      <c r="K31" s="5"/>
      <c r="L31" s="6"/>
      <c r="M31" s="7"/>
    </row>
    <row r="32" spans="2:13" ht="15.75" hidden="1" customHeight="1" thickBot="1">
      <c r="B32" s="12" t="s">
        <v>9</v>
      </c>
      <c r="C32" s="35">
        <f>SUM(C26:C30)</f>
        <v>36846</v>
      </c>
      <c r="D32" s="37">
        <f>SUM(D26:D30)</f>
        <v>957311.87227386096</v>
      </c>
      <c r="E32" s="36">
        <f>IF(D32=0,0,D32/C32)</f>
        <v>25.981432781682162</v>
      </c>
      <c r="G32" s="35">
        <f>SUM(G26:G30)</f>
        <v>40684</v>
      </c>
      <c r="H32" s="37">
        <f>SUM(H26:H30)</f>
        <v>701880</v>
      </c>
      <c r="I32" s="36">
        <f>IF(H32=0,0,H32/G32)</f>
        <v>17.251990954675058</v>
      </c>
      <c r="K32" s="35"/>
      <c r="L32" s="37"/>
      <c r="M32" s="36"/>
    </row>
    <row r="33" spans="2:13" ht="15.75" hidden="1" customHeight="1" thickTop="1">
      <c r="B33" s="12"/>
      <c r="C33" s="5"/>
      <c r="D33" s="6"/>
      <c r="E33" s="7"/>
      <c r="G33" s="5"/>
      <c r="H33" s="6"/>
      <c r="I33" s="7"/>
      <c r="K33" s="5"/>
      <c r="L33" s="6"/>
      <c r="M33" s="7"/>
    </row>
    <row r="34" spans="2:13" ht="15" hidden="1" customHeight="1">
      <c r="B34" s="12"/>
      <c r="C34" s="5"/>
      <c r="D34" s="6"/>
      <c r="E34" s="7"/>
      <c r="G34" s="5"/>
      <c r="H34" s="6"/>
      <c r="I34" s="7"/>
      <c r="K34" s="5"/>
      <c r="L34" s="6"/>
      <c r="M34" s="7"/>
    </row>
    <row r="35" spans="2:13" ht="15.75" hidden="1" customHeight="1">
      <c r="B35" s="28">
        <v>40057</v>
      </c>
      <c r="C35" s="74" t="s">
        <v>0</v>
      </c>
      <c r="D35" s="74"/>
      <c r="E35" s="74"/>
      <c r="F35" s="29"/>
      <c r="G35" s="74" t="s">
        <v>12</v>
      </c>
      <c r="H35" s="74"/>
      <c r="I35" s="74"/>
      <c r="K35" s="74"/>
      <c r="L35" s="74"/>
      <c r="M35" s="74"/>
    </row>
    <row r="36" spans="2:13" ht="15" hidden="1" customHeight="1">
      <c r="B36" s="12"/>
      <c r="C36" s="30" t="s">
        <v>1</v>
      </c>
      <c r="D36" s="31" t="s">
        <v>2</v>
      </c>
      <c r="E36" s="32" t="s">
        <v>3</v>
      </c>
      <c r="F36" s="33"/>
      <c r="G36" s="30" t="s">
        <v>1</v>
      </c>
      <c r="H36" s="31" t="s">
        <v>2</v>
      </c>
      <c r="I36" s="32" t="s">
        <v>3</v>
      </c>
      <c r="K36" s="30"/>
      <c r="L36" s="31"/>
      <c r="M36" s="32"/>
    </row>
    <row r="37" spans="2:13" ht="15" hidden="1" customHeight="1">
      <c r="B37" s="12" t="s">
        <v>4</v>
      </c>
      <c r="C37" s="5">
        <f>+C32</f>
        <v>36846</v>
      </c>
      <c r="D37" s="6">
        <f>+D32</f>
        <v>957311.87227386096</v>
      </c>
      <c r="E37" s="7">
        <f>IF(D37=0,0,D37/C37)</f>
        <v>25.981432781682162</v>
      </c>
      <c r="G37" s="5">
        <f>+G32</f>
        <v>40684</v>
      </c>
      <c r="H37" s="6">
        <f>+H32</f>
        <v>701880</v>
      </c>
      <c r="I37" s="7">
        <f>IF(H37=0,0,H37/G37)</f>
        <v>17.251990954675058</v>
      </c>
      <c r="K37" s="5"/>
      <c r="L37" s="6"/>
      <c r="M37" s="7"/>
    </row>
    <row r="38" spans="2:13" ht="15" hidden="1" customHeight="1">
      <c r="B38" s="12"/>
      <c r="C38" s="5"/>
      <c r="D38" s="6"/>
      <c r="E38" s="7"/>
      <c r="G38" s="5"/>
      <c r="H38" s="6"/>
      <c r="I38" s="7"/>
      <c r="K38" s="5"/>
      <c r="L38" s="6"/>
      <c r="M38" s="7"/>
    </row>
    <row r="39" spans="2:13" ht="15" hidden="1" customHeight="1">
      <c r="B39" s="12" t="s">
        <v>5</v>
      </c>
      <c r="C39" s="1">
        <v>0</v>
      </c>
      <c r="D39" s="2">
        <v>0</v>
      </c>
      <c r="E39" s="3">
        <f>IF(D39=0,0,D39/C39)</f>
        <v>0</v>
      </c>
      <c r="G39" s="1">
        <v>0</v>
      </c>
      <c r="H39" s="2">
        <v>0</v>
      </c>
      <c r="I39" s="3">
        <f>IF(H39=0,0,H39/G39)</f>
        <v>0</v>
      </c>
      <c r="K39" s="1"/>
      <c r="L39" s="2"/>
      <c r="M39" s="3"/>
    </row>
    <row r="40" spans="2:13" ht="15" hidden="1" customHeight="1">
      <c r="B40" s="12"/>
      <c r="C40" s="5"/>
      <c r="D40" s="6"/>
      <c r="E40" s="7"/>
      <c r="G40" s="5"/>
      <c r="H40" s="6"/>
      <c r="I40" s="7"/>
      <c r="K40" s="5"/>
      <c r="L40" s="6"/>
      <c r="M40" s="7"/>
    </row>
    <row r="41" spans="2:13" ht="15" hidden="1" customHeight="1">
      <c r="B41" s="12" t="s">
        <v>6</v>
      </c>
      <c r="C41" s="25">
        <f>SUM(C37:C39)</f>
        <v>36846</v>
      </c>
      <c r="D41" s="34">
        <f>SUM(D37:D39)</f>
        <v>957311.87227386096</v>
      </c>
      <c r="E41" s="23">
        <f>IF(D41=0,0,D41/C41)</f>
        <v>25.981432781682162</v>
      </c>
      <c r="F41" s="24"/>
      <c r="G41" s="25">
        <f>SUM(G37:G39)</f>
        <v>40684</v>
      </c>
      <c r="H41" s="25">
        <f>SUM(H37:H39)</f>
        <v>701880</v>
      </c>
      <c r="I41" s="23">
        <f>IF(H41=0,0,H41/G41)</f>
        <v>17.251990954675058</v>
      </c>
      <c r="K41" s="25"/>
      <c r="L41" s="25"/>
      <c r="M41" s="23"/>
    </row>
    <row r="42" spans="2:13" ht="15" hidden="1" customHeight="1">
      <c r="B42" s="12"/>
      <c r="C42" s="25"/>
      <c r="D42" s="34"/>
      <c r="E42" s="23"/>
      <c r="F42" s="24"/>
      <c r="G42" s="25"/>
      <c r="H42" s="34"/>
      <c r="I42" s="23"/>
      <c r="K42" s="25"/>
      <c r="L42" s="34"/>
      <c r="M42" s="23"/>
    </row>
    <row r="43" spans="2:13" ht="15" hidden="1" customHeight="1">
      <c r="B43" s="12" t="s">
        <v>7</v>
      </c>
      <c r="C43" s="25">
        <v>0</v>
      </c>
      <c r="D43" s="34">
        <v>0</v>
      </c>
      <c r="E43" s="23">
        <v>0</v>
      </c>
      <c r="F43" s="24"/>
      <c r="G43" s="25">
        <v>0</v>
      </c>
      <c r="H43" s="34">
        <v>0</v>
      </c>
      <c r="I43" s="23">
        <v>0</v>
      </c>
      <c r="K43" s="25"/>
      <c r="L43" s="34"/>
      <c r="M43" s="23"/>
    </row>
    <row r="44" spans="2:13" ht="15" hidden="1" customHeight="1">
      <c r="B44" s="12"/>
      <c r="C44" s="5"/>
      <c r="D44" s="6"/>
      <c r="E44" s="7"/>
      <c r="G44" s="5"/>
      <c r="H44" s="6"/>
      <c r="I44" s="7"/>
      <c r="K44" s="5"/>
      <c r="L44" s="6"/>
      <c r="M44" s="7"/>
    </row>
    <row r="45" spans="2:13" ht="15" hidden="1" customHeight="1">
      <c r="B45" s="12" t="s">
        <v>11</v>
      </c>
      <c r="C45" s="1">
        <v>-2873</v>
      </c>
      <c r="D45" s="2">
        <f>+C45*E41</f>
        <v>-74644.656381772846</v>
      </c>
      <c r="E45" s="3">
        <f>IF(D45=0,0,D45/C45)</f>
        <v>25.981432781682159</v>
      </c>
      <c r="G45" s="1">
        <v>0</v>
      </c>
      <c r="H45" s="2">
        <v>0</v>
      </c>
      <c r="I45" s="3">
        <f>IF(H45=0,0,H45/G45)</f>
        <v>0</v>
      </c>
      <c r="K45" s="1"/>
      <c r="L45" s="2"/>
      <c r="M45" s="3"/>
    </row>
    <row r="46" spans="2:13" ht="15" hidden="1" customHeight="1">
      <c r="B46" s="12"/>
      <c r="C46" s="5"/>
      <c r="D46" s="6"/>
      <c r="E46" s="7"/>
      <c r="G46" s="5"/>
      <c r="H46" s="6"/>
      <c r="I46" s="7"/>
      <c r="K46" s="5"/>
      <c r="L46" s="6"/>
      <c r="M46" s="7"/>
    </row>
    <row r="47" spans="2:13" ht="15.75" hidden="1" customHeight="1" thickBot="1">
      <c r="B47" s="12" t="s">
        <v>9</v>
      </c>
      <c r="C47" s="35">
        <f>SUM(C41:C45)</f>
        <v>33973</v>
      </c>
      <c r="D47" s="35">
        <f>SUM(D41:D45)</f>
        <v>882667.21589208813</v>
      </c>
      <c r="E47" s="36">
        <f>IF(D47=0,0,D47/C47)</f>
        <v>25.981432781682162</v>
      </c>
      <c r="G47" s="35">
        <f>SUM(G41:G45)</f>
        <v>40684</v>
      </c>
      <c r="H47" s="35">
        <f>SUM(H41:H45)</f>
        <v>701880</v>
      </c>
      <c r="I47" s="36">
        <f>IF(H47=0,0,H47/G47)</f>
        <v>17.251990954675058</v>
      </c>
      <c r="K47" s="35"/>
      <c r="L47" s="35"/>
      <c r="M47" s="36"/>
    </row>
    <row r="48" spans="2:13" ht="15.75" hidden="1" customHeight="1" thickTop="1">
      <c r="B48" s="12"/>
      <c r="C48" s="5"/>
      <c r="D48" s="6"/>
      <c r="E48" s="7"/>
      <c r="G48" s="5"/>
      <c r="H48" s="6"/>
      <c r="I48" s="7"/>
      <c r="K48" s="5"/>
      <c r="L48" s="6"/>
      <c r="M48" s="7"/>
    </row>
    <row r="49" spans="2:13" ht="15" hidden="1" customHeight="1">
      <c r="B49" s="12"/>
      <c r="C49" s="5"/>
      <c r="D49" s="6"/>
      <c r="E49" s="7"/>
      <c r="G49" s="5"/>
      <c r="H49" s="6"/>
      <c r="I49" s="7"/>
      <c r="K49" s="5"/>
      <c r="L49" s="6"/>
      <c r="M49" s="7"/>
    </row>
    <row r="50" spans="2:13" ht="15.75" hidden="1" customHeight="1">
      <c r="B50" s="28">
        <v>40087</v>
      </c>
      <c r="C50" s="74" t="s">
        <v>0</v>
      </c>
      <c r="D50" s="74"/>
      <c r="E50" s="74"/>
      <c r="F50" s="29"/>
      <c r="G50" s="74" t="s">
        <v>12</v>
      </c>
      <c r="H50" s="74"/>
      <c r="I50" s="74"/>
      <c r="K50" s="74"/>
      <c r="L50" s="74"/>
      <c r="M50" s="74"/>
    </row>
    <row r="51" spans="2:13" ht="15" hidden="1" customHeight="1">
      <c r="B51" s="12"/>
      <c r="C51" s="30" t="s">
        <v>1</v>
      </c>
      <c r="D51" s="31" t="s">
        <v>2</v>
      </c>
      <c r="E51" s="32" t="s">
        <v>3</v>
      </c>
      <c r="F51" s="33"/>
      <c r="G51" s="30" t="s">
        <v>1</v>
      </c>
      <c r="H51" s="31" t="s">
        <v>2</v>
      </c>
      <c r="I51" s="32" t="s">
        <v>3</v>
      </c>
      <c r="K51" s="30"/>
      <c r="L51" s="31"/>
      <c r="M51" s="32"/>
    </row>
    <row r="52" spans="2:13" ht="15" hidden="1" customHeight="1">
      <c r="B52" s="12" t="s">
        <v>4</v>
      </c>
      <c r="C52" s="5">
        <f>+C47</f>
        <v>33973</v>
      </c>
      <c r="D52" s="6">
        <f>+D47</f>
        <v>882667.21589208813</v>
      </c>
      <c r="E52" s="7">
        <f>IF(D52=0,0,D52/C52)</f>
        <v>25.981432781682162</v>
      </c>
      <c r="G52" s="5">
        <f>+G47</f>
        <v>40684</v>
      </c>
      <c r="H52" s="6">
        <f>+H47</f>
        <v>701880</v>
      </c>
      <c r="I52" s="7">
        <f>IF(H52=0,0,H52/G52)</f>
        <v>17.251990954675058</v>
      </c>
      <c r="K52" s="5"/>
      <c r="L52" s="6"/>
      <c r="M52" s="7"/>
    </row>
    <row r="53" spans="2:13" ht="15" hidden="1" customHeight="1">
      <c r="B53" s="12"/>
      <c r="C53" s="5"/>
      <c r="D53" s="6"/>
      <c r="E53" s="7"/>
      <c r="G53" s="5"/>
      <c r="H53" s="6"/>
      <c r="I53" s="7"/>
      <c r="K53" s="5"/>
      <c r="L53" s="6"/>
      <c r="M53" s="7"/>
    </row>
    <row r="54" spans="2:13" ht="15" hidden="1" customHeight="1">
      <c r="B54" s="12" t="s">
        <v>5</v>
      </c>
      <c r="C54" s="1">
        <v>0</v>
      </c>
      <c r="D54" s="2">
        <v>0</v>
      </c>
      <c r="E54" s="3">
        <f>IF(D54=0,0,D54/C54)</f>
        <v>0</v>
      </c>
      <c r="G54" s="1">
        <v>0</v>
      </c>
      <c r="H54" s="2">
        <v>0</v>
      </c>
      <c r="I54" s="3">
        <f>IF(H54=0,0,H54/G54)</f>
        <v>0</v>
      </c>
      <c r="K54" s="1"/>
      <c r="L54" s="2"/>
      <c r="M54" s="3"/>
    </row>
    <row r="55" spans="2:13" ht="15" hidden="1" customHeight="1">
      <c r="B55" s="12"/>
      <c r="C55" s="5"/>
      <c r="D55" s="6"/>
      <c r="E55" s="7"/>
      <c r="G55" s="5"/>
      <c r="H55" s="6"/>
      <c r="I55" s="7"/>
      <c r="K55" s="5"/>
      <c r="L55" s="6"/>
      <c r="M55" s="7"/>
    </row>
    <row r="56" spans="2:13" ht="15" hidden="1" customHeight="1">
      <c r="B56" s="12" t="s">
        <v>6</v>
      </c>
      <c r="C56" s="25">
        <f>SUM(C52:C54)</f>
        <v>33973</v>
      </c>
      <c r="D56" s="25">
        <f>SUM(D52:D54)</f>
        <v>882667.21589208813</v>
      </c>
      <c r="E56" s="23">
        <f>IF(D56=0,0,D56/C56)</f>
        <v>25.981432781682162</v>
      </c>
      <c r="F56" s="24"/>
      <c r="G56" s="25">
        <f>SUM(G52:G54)</f>
        <v>40684</v>
      </c>
      <c r="H56" s="34">
        <f>SUM(H52:H54)</f>
        <v>701880</v>
      </c>
      <c r="I56" s="23">
        <f>IF(H56=0,0,H56/G56)</f>
        <v>17.251990954675058</v>
      </c>
      <c r="K56" s="25"/>
      <c r="L56" s="34"/>
      <c r="M56" s="23"/>
    </row>
    <row r="57" spans="2:13" ht="15" hidden="1" customHeight="1">
      <c r="B57" s="12"/>
      <c r="C57" s="5"/>
      <c r="D57" s="6"/>
      <c r="E57" s="7"/>
      <c r="G57" s="5"/>
      <c r="H57" s="6"/>
      <c r="I57" s="7"/>
      <c r="K57" s="5"/>
      <c r="L57" s="6"/>
      <c r="M57" s="7"/>
    </row>
    <row r="58" spans="2:13" ht="15" hidden="1" customHeight="1">
      <c r="B58" s="12" t="s">
        <v>7</v>
      </c>
      <c r="C58" s="5">
        <v>0</v>
      </c>
      <c r="D58" s="6">
        <v>0</v>
      </c>
      <c r="E58" s="7">
        <v>0</v>
      </c>
      <c r="G58" s="5">
        <v>0</v>
      </c>
      <c r="H58" s="6">
        <v>0</v>
      </c>
      <c r="I58" s="7">
        <v>0</v>
      </c>
      <c r="K58" s="5"/>
      <c r="L58" s="6"/>
      <c r="M58" s="7"/>
    </row>
    <row r="59" spans="2:13" ht="15" hidden="1" customHeight="1">
      <c r="B59" s="12"/>
      <c r="C59" s="5"/>
      <c r="D59" s="6"/>
      <c r="E59" s="7"/>
      <c r="G59" s="5">
        <v>0</v>
      </c>
      <c r="H59" s="6"/>
      <c r="I59" s="7"/>
      <c r="K59" s="5"/>
      <c r="L59" s="6"/>
      <c r="M59" s="7"/>
    </row>
    <row r="60" spans="2:13" ht="15" hidden="1" customHeight="1">
      <c r="B60" s="12" t="s">
        <v>11</v>
      </c>
      <c r="C60" s="1">
        <v>-4175</v>
      </c>
      <c r="D60" s="2">
        <f>+C60*E56</f>
        <v>-108472.48186352303</v>
      </c>
      <c r="E60" s="3">
        <f>IF(D60=0,0,D60/C60)</f>
        <v>25.981432781682162</v>
      </c>
      <c r="G60" s="1">
        <v>0</v>
      </c>
      <c r="H60" s="2">
        <v>0</v>
      </c>
      <c r="I60" s="3">
        <f>IF(H60=0,0,H60/G60)</f>
        <v>0</v>
      </c>
      <c r="K60" s="1"/>
      <c r="L60" s="2"/>
      <c r="M60" s="3"/>
    </row>
    <row r="61" spans="2:13" ht="15" hidden="1" customHeight="1">
      <c r="B61" s="12"/>
      <c r="C61" s="5"/>
      <c r="D61" s="6"/>
      <c r="E61" s="7"/>
      <c r="G61" s="5"/>
      <c r="H61" s="6"/>
      <c r="I61" s="7"/>
      <c r="K61" s="5"/>
      <c r="L61" s="6"/>
      <c r="M61" s="7"/>
    </row>
    <row r="62" spans="2:13" ht="15.75" hidden="1" customHeight="1" thickBot="1">
      <c r="B62" s="12" t="s">
        <v>9</v>
      </c>
      <c r="C62" s="35">
        <f>SUM(C56:C60)</f>
        <v>29798</v>
      </c>
      <c r="D62" s="35">
        <f>SUM(D56:D60)</f>
        <v>774194.73402856512</v>
      </c>
      <c r="E62" s="36">
        <f>IF(D62=0,0,D62/C62)</f>
        <v>25.981432781682162</v>
      </c>
      <c r="G62" s="35">
        <f>SUM(G56:G60)</f>
        <v>40684</v>
      </c>
      <c r="H62" s="35">
        <f>SUM(H56:H60)</f>
        <v>701880</v>
      </c>
      <c r="I62" s="36">
        <f>IF(H62=0,0,H62/G62)</f>
        <v>17.251990954675058</v>
      </c>
      <c r="K62" s="35"/>
      <c r="L62" s="35"/>
      <c r="M62" s="36"/>
    </row>
    <row r="63" spans="2:13" ht="15.75" hidden="1" customHeight="1" thickTop="1"/>
    <row r="64" spans="2:13" ht="15" hidden="1" customHeight="1"/>
    <row r="65" spans="2:13" ht="15.75" hidden="1" customHeight="1">
      <c r="B65" s="28">
        <v>40118</v>
      </c>
      <c r="C65" s="74" t="s">
        <v>0</v>
      </c>
      <c r="D65" s="74"/>
      <c r="E65" s="74"/>
      <c r="F65" s="29"/>
      <c r="G65" s="74" t="s">
        <v>12</v>
      </c>
      <c r="H65" s="74"/>
      <c r="I65" s="74"/>
      <c r="K65" s="74"/>
      <c r="L65" s="74"/>
      <c r="M65" s="74"/>
    </row>
    <row r="66" spans="2:13" ht="15" hidden="1" customHeight="1">
      <c r="B66" s="12"/>
      <c r="C66" s="30" t="s">
        <v>1</v>
      </c>
      <c r="D66" s="31" t="s">
        <v>2</v>
      </c>
      <c r="E66" s="32" t="s">
        <v>3</v>
      </c>
      <c r="F66" s="33"/>
      <c r="G66" s="30" t="s">
        <v>1</v>
      </c>
      <c r="H66" s="31" t="s">
        <v>2</v>
      </c>
      <c r="I66" s="32" t="s">
        <v>3</v>
      </c>
      <c r="K66" s="30"/>
      <c r="L66" s="31"/>
      <c r="M66" s="32"/>
    </row>
    <row r="67" spans="2:13" ht="15" hidden="1" customHeight="1">
      <c r="B67" s="12" t="s">
        <v>4</v>
      </c>
      <c r="C67" s="5">
        <f>+C62</f>
        <v>29798</v>
      </c>
      <c r="D67" s="6">
        <f>+D62</f>
        <v>774194.73402856512</v>
      </c>
      <c r="E67" s="7">
        <f>IF(D67=0,0,D67/C67)</f>
        <v>25.981432781682162</v>
      </c>
      <c r="G67" s="5">
        <f>+G62</f>
        <v>40684</v>
      </c>
      <c r="H67" s="6">
        <f>+H62</f>
        <v>701880</v>
      </c>
      <c r="I67" s="7">
        <f>IF(H67=0,0,H67/G67)</f>
        <v>17.251990954675058</v>
      </c>
      <c r="K67" s="5"/>
      <c r="L67" s="6"/>
      <c r="M67" s="7"/>
    </row>
    <row r="68" spans="2:13" ht="15" hidden="1" customHeight="1">
      <c r="B68" s="12"/>
      <c r="C68" s="5"/>
      <c r="D68" s="6"/>
      <c r="E68" s="7"/>
      <c r="G68" s="5"/>
      <c r="H68" s="6"/>
      <c r="I68" s="7"/>
      <c r="K68" s="5"/>
      <c r="L68" s="6"/>
      <c r="M68" s="7"/>
    </row>
    <row r="69" spans="2:13" ht="15" hidden="1" customHeight="1">
      <c r="B69" s="12" t="s">
        <v>5</v>
      </c>
      <c r="C69" s="1">
        <v>0</v>
      </c>
      <c r="D69" s="2">
        <v>0</v>
      </c>
      <c r="E69" s="3">
        <f>IF(D69=0,0,D69/C69)</f>
        <v>0</v>
      </c>
      <c r="G69" s="1">
        <v>0</v>
      </c>
      <c r="H69" s="2">
        <v>0</v>
      </c>
      <c r="I69" s="3">
        <f>IF(H69=0,0,H69/G69)</f>
        <v>0</v>
      </c>
      <c r="K69" s="1"/>
      <c r="L69" s="2"/>
      <c r="M69" s="3"/>
    </row>
    <row r="70" spans="2:13" ht="15" hidden="1" customHeight="1">
      <c r="B70" s="12"/>
      <c r="C70" s="5"/>
      <c r="D70" s="6"/>
      <c r="E70" s="7"/>
      <c r="G70" s="5"/>
      <c r="H70" s="6"/>
      <c r="I70" s="7"/>
      <c r="K70" s="5"/>
      <c r="L70" s="6"/>
      <c r="M70" s="7"/>
    </row>
    <row r="71" spans="2:13" ht="15" hidden="1" customHeight="1">
      <c r="B71" s="12" t="s">
        <v>6</v>
      </c>
      <c r="C71" s="25">
        <f>SUM(C67:C69)</f>
        <v>29798</v>
      </c>
      <c r="D71" s="25">
        <f>SUM(D67:D69)</f>
        <v>774194.73402856512</v>
      </c>
      <c r="E71" s="23">
        <f>IF(D71=0,0,D71/C71)</f>
        <v>25.981432781682162</v>
      </c>
      <c r="F71" s="24"/>
      <c r="G71" s="25">
        <f>SUM(G67:G69)</f>
        <v>40684</v>
      </c>
      <c r="H71" s="34">
        <f>SUM(H67:H69)</f>
        <v>701880</v>
      </c>
      <c r="I71" s="23">
        <f>IF(H71=0,0,H71/G71)</f>
        <v>17.251990954675058</v>
      </c>
      <c r="K71" s="25"/>
      <c r="L71" s="34"/>
      <c r="M71" s="23"/>
    </row>
    <row r="72" spans="2:13" ht="15" hidden="1" customHeight="1">
      <c r="B72" s="12"/>
      <c r="C72" s="5"/>
      <c r="D72" s="6"/>
      <c r="E72" s="7"/>
      <c r="G72" s="5"/>
      <c r="H72" s="6"/>
      <c r="I72" s="7"/>
      <c r="K72" s="5"/>
      <c r="L72" s="6"/>
      <c r="M72" s="7"/>
    </row>
    <row r="73" spans="2:13" ht="15" hidden="1" customHeight="1">
      <c r="B73" s="12" t="s">
        <v>7</v>
      </c>
      <c r="C73" s="5">
        <v>0</v>
      </c>
      <c r="D73" s="6">
        <v>0</v>
      </c>
      <c r="E73" s="7">
        <v>0</v>
      </c>
      <c r="G73" s="5">
        <v>0</v>
      </c>
      <c r="H73" s="6">
        <v>0</v>
      </c>
      <c r="I73" s="7">
        <v>0</v>
      </c>
      <c r="K73" s="5"/>
      <c r="L73" s="6"/>
      <c r="M73" s="7"/>
    </row>
    <row r="74" spans="2:13" ht="15" hidden="1" customHeight="1">
      <c r="B74" s="12"/>
      <c r="C74" s="5"/>
      <c r="D74" s="6"/>
      <c r="E74" s="7"/>
      <c r="G74" s="5">
        <v>0</v>
      </c>
      <c r="H74" s="6"/>
      <c r="I74" s="7"/>
      <c r="K74" s="5"/>
      <c r="L74" s="6"/>
      <c r="M74" s="7"/>
    </row>
    <row r="75" spans="2:13" ht="15" hidden="1" customHeight="1">
      <c r="B75" s="12" t="s">
        <v>11</v>
      </c>
      <c r="C75" s="1">
        <v>-4214</v>
      </c>
      <c r="D75" s="2">
        <f>+C75*E71</f>
        <v>-109485.75774200863</v>
      </c>
      <c r="E75" s="3">
        <f>IF(D75=0,0,D75/C75)</f>
        <v>25.981432781682162</v>
      </c>
      <c r="G75" s="1">
        <v>0</v>
      </c>
      <c r="H75" s="2">
        <v>0</v>
      </c>
      <c r="I75" s="3">
        <f>IF(H75=0,0,H75/G75)</f>
        <v>0</v>
      </c>
      <c r="K75" s="1"/>
      <c r="L75" s="2"/>
      <c r="M75" s="3"/>
    </row>
    <row r="76" spans="2:13" ht="15" hidden="1" customHeight="1">
      <c r="B76" s="12"/>
      <c r="C76" s="5"/>
      <c r="D76" s="6"/>
      <c r="E76" s="7"/>
      <c r="G76" s="5"/>
      <c r="H76" s="6"/>
      <c r="I76" s="7"/>
      <c r="K76" s="5"/>
      <c r="L76" s="6"/>
      <c r="M76" s="7"/>
    </row>
    <row r="77" spans="2:13" ht="15.75" hidden="1" customHeight="1" thickBot="1">
      <c r="B77" s="12" t="s">
        <v>9</v>
      </c>
      <c r="C77" s="35">
        <f>SUM(C71:C75)</f>
        <v>25584</v>
      </c>
      <c r="D77" s="35">
        <f>SUM(D71:D75)</f>
        <v>664708.97628655646</v>
      </c>
      <c r="E77" s="36">
        <f>IF(D77=0,0,D77/C77)</f>
        <v>25.981432781682162</v>
      </c>
      <c r="G77" s="35">
        <f>SUM(G71:G75)</f>
        <v>40684</v>
      </c>
      <c r="H77" s="35">
        <f>SUM(H71:H75)</f>
        <v>701880</v>
      </c>
      <c r="I77" s="36">
        <f>IF(H77=0,0,H77/G77)</f>
        <v>17.251990954675058</v>
      </c>
      <c r="K77" s="35"/>
      <c r="L77" s="35"/>
      <c r="M77" s="36"/>
    </row>
    <row r="78" spans="2:13" ht="15.75" hidden="1" customHeight="1" thickTop="1"/>
    <row r="79" spans="2:13" ht="15" hidden="1" customHeight="1"/>
    <row r="80" spans="2:13" ht="15.75" hidden="1" customHeight="1">
      <c r="B80" s="28">
        <v>40148</v>
      </c>
      <c r="C80" s="74" t="s">
        <v>0</v>
      </c>
      <c r="D80" s="74"/>
      <c r="E80" s="74"/>
      <c r="F80" s="29"/>
      <c r="G80" s="74" t="s">
        <v>12</v>
      </c>
      <c r="H80" s="74"/>
      <c r="I80" s="74"/>
      <c r="K80" s="74"/>
      <c r="L80" s="74"/>
      <c r="M80" s="74"/>
    </row>
    <row r="81" spans="2:13" ht="15" hidden="1" customHeight="1">
      <c r="B81" s="12"/>
      <c r="C81" s="30" t="s">
        <v>1</v>
      </c>
      <c r="D81" s="31" t="s">
        <v>2</v>
      </c>
      <c r="E81" s="32" t="s">
        <v>3</v>
      </c>
      <c r="F81" s="33"/>
      <c r="G81" s="30" t="s">
        <v>1</v>
      </c>
      <c r="H81" s="31" t="s">
        <v>2</v>
      </c>
      <c r="I81" s="32" t="s">
        <v>3</v>
      </c>
      <c r="K81" s="30"/>
      <c r="L81" s="31"/>
      <c r="M81" s="32"/>
    </row>
    <row r="82" spans="2:13" ht="15" hidden="1" customHeight="1">
      <c r="B82" s="12" t="s">
        <v>4</v>
      </c>
      <c r="C82" s="5">
        <f>+C77</f>
        <v>25584</v>
      </c>
      <c r="D82" s="6">
        <f>+D77</f>
        <v>664708.97628655646</v>
      </c>
      <c r="E82" s="7">
        <f>IF(D82=0,0,D82/C82)</f>
        <v>25.981432781682162</v>
      </c>
      <c r="G82" s="5">
        <f>+G77</f>
        <v>40684</v>
      </c>
      <c r="H82" s="6">
        <f>+H77</f>
        <v>701880</v>
      </c>
      <c r="I82" s="7">
        <f>IF(H82=0,0,H82/G82)</f>
        <v>17.251990954675058</v>
      </c>
      <c r="K82" s="5"/>
      <c r="L82" s="6"/>
      <c r="M82" s="7"/>
    </row>
    <row r="83" spans="2:13" ht="15" hidden="1" customHeight="1">
      <c r="B83" s="12"/>
      <c r="C83" s="5"/>
      <c r="D83" s="6"/>
      <c r="E83" s="7"/>
      <c r="G83" s="5"/>
      <c r="H83" s="6"/>
      <c r="I83" s="7"/>
      <c r="K83" s="5"/>
      <c r="L83" s="6"/>
      <c r="M83" s="7"/>
    </row>
    <row r="84" spans="2:13" ht="15" hidden="1" customHeight="1">
      <c r="B84" s="12" t="s">
        <v>5</v>
      </c>
      <c r="C84" s="1">
        <v>25105</v>
      </c>
      <c r="D84" s="2">
        <v>6338684</v>
      </c>
      <c r="E84" s="3">
        <f>IF(D84=0,0,D84/C84)</f>
        <v>252.48691495717983</v>
      </c>
      <c r="G84" s="1"/>
      <c r="H84" s="2"/>
      <c r="I84" s="3">
        <f>IF(H84=0,0,H84/G84)</f>
        <v>0</v>
      </c>
      <c r="K84" s="1"/>
      <c r="L84" s="2"/>
      <c r="M84" s="3"/>
    </row>
    <row r="85" spans="2:13" ht="15" hidden="1" customHeight="1">
      <c r="B85" s="12"/>
      <c r="C85" s="5"/>
      <c r="D85" s="6"/>
      <c r="E85" s="7"/>
      <c r="G85" s="5"/>
      <c r="H85" s="6"/>
      <c r="I85" s="7"/>
      <c r="K85" s="5"/>
      <c r="L85" s="6"/>
      <c r="M85" s="7"/>
    </row>
    <row r="86" spans="2:13" ht="15" hidden="1" customHeight="1">
      <c r="B86" s="12" t="s">
        <v>6</v>
      </c>
      <c r="C86" s="25">
        <f>+C82+C84</f>
        <v>50689</v>
      </c>
      <c r="D86" s="34">
        <f>+D82+D84</f>
        <v>7003392.9762865566</v>
      </c>
      <c r="E86" s="23">
        <f>IF(D86=0,0,D86/C86)</f>
        <v>138.16396015479802</v>
      </c>
      <c r="F86" s="24"/>
      <c r="G86" s="25">
        <f>+G82+G84</f>
        <v>40684</v>
      </c>
      <c r="H86" s="34">
        <f>+H82+H84</f>
        <v>701880</v>
      </c>
      <c r="I86" s="23">
        <f>IF(H86=0,0,H86/G86)</f>
        <v>17.251990954675058</v>
      </c>
      <c r="K86" s="25"/>
      <c r="L86" s="34"/>
      <c r="M86" s="23"/>
    </row>
    <row r="87" spans="2:13" ht="15" hidden="1" customHeight="1">
      <c r="B87" s="12"/>
      <c r="C87" s="25"/>
      <c r="D87" s="34"/>
      <c r="E87" s="23"/>
      <c r="G87" s="25"/>
      <c r="H87" s="34"/>
      <c r="I87" s="23"/>
      <c r="K87" s="25"/>
      <c r="L87" s="34"/>
      <c r="M87" s="23"/>
    </row>
    <row r="88" spans="2:13" ht="15" hidden="1" customHeight="1">
      <c r="B88" s="12" t="s">
        <v>7</v>
      </c>
      <c r="C88" s="25"/>
      <c r="D88" s="34"/>
      <c r="E88" s="7">
        <f>IF(D88=0,0,D88/C88)</f>
        <v>0</v>
      </c>
      <c r="G88" s="25">
        <v>0</v>
      </c>
      <c r="H88" s="34">
        <v>0</v>
      </c>
      <c r="I88" s="7">
        <f>IF(H88=0,0,H88/G88)</f>
        <v>0</v>
      </c>
      <c r="K88" s="25"/>
      <c r="L88" s="34"/>
      <c r="M88" s="7"/>
    </row>
    <row r="89" spans="2:13" ht="15" hidden="1" customHeight="1">
      <c r="B89" s="12"/>
      <c r="C89" s="25"/>
      <c r="D89" s="34"/>
      <c r="E89" s="7"/>
      <c r="G89" s="25"/>
      <c r="H89" s="34"/>
      <c r="I89" s="7"/>
      <c r="K89" s="25"/>
      <c r="L89" s="34"/>
      <c r="M89" s="7"/>
    </row>
    <row r="90" spans="2:13" ht="15" hidden="1" customHeight="1">
      <c r="B90" s="12" t="s">
        <v>8</v>
      </c>
      <c r="C90" s="1">
        <v>-4763</v>
      </c>
      <c r="D90" s="38">
        <v>-656953</v>
      </c>
      <c r="E90" s="3">
        <f>IF(D90=0,0,D90/C90)</f>
        <v>137.92840646651271</v>
      </c>
      <c r="G90" s="1">
        <v>0</v>
      </c>
      <c r="H90" s="2">
        <v>0</v>
      </c>
      <c r="I90" s="3">
        <f>IF(H90=0,0,H90/G90)</f>
        <v>0</v>
      </c>
      <c r="K90" s="1"/>
      <c r="L90" s="2"/>
      <c r="M90" s="3"/>
    </row>
    <row r="91" spans="2:13" ht="15" hidden="1" customHeight="1">
      <c r="B91" s="12"/>
      <c r="C91" s="25"/>
      <c r="D91" s="34"/>
      <c r="E91" s="23"/>
      <c r="G91" s="25"/>
      <c r="H91" s="34"/>
      <c r="I91" s="23"/>
      <c r="K91" s="25"/>
      <c r="L91" s="34"/>
      <c r="M91" s="23"/>
    </row>
    <row r="92" spans="2:13" ht="15.75" hidden="1" customHeight="1" thickBot="1">
      <c r="B92" s="12" t="s">
        <v>9</v>
      </c>
      <c r="C92" s="35">
        <f>SUM(C86:C90)</f>
        <v>45926</v>
      </c>
      <c r="D92" s="35">
        <f>SUM(D86:D90)</f>
        <v>6346439.9762865566</v>
      </c>
      <c r="E92" s="36">
        <f>IF(D92=0,0,D92/C92)</f>
        <v>138.18838950238549</v>
      </c>
      <c r="G92" s="35">
        <f>SUM(G86:G90)</f>
        <v>40684</v>
      </c>
      <c r="H92" s="35">
        <f>SUM(H86:H90)</f>
        <v>701880</v>
      </c>
      <c r="I92" s="36">
        <f>IF(H92=0,0,H92/G92)</f>
        <v>17.251990954675058</v>
      </c>
      <c r="K92" s="35"/>
      <c r="L92" s="35"/>
      <c r="M92" s="36"/>
    </row>
    <row r="93" spans="2:13" ht="15.75" hidden="1" customHeight="1" thickTop="1">
      <c r="B93" s="12"/>
      <c r="C93" s="25"/>
      <c r="D93" s="34"/>
      <c r="E93" s="23"/>
      <c r="G93" s="25"/>
      <c r="H93" s="34"/>
      <c r="I93" s="23"/>
      <c r="K93" s="25"/>
      <c r="L93" s="34"/>
      <c r="M93" s="23"/>
    </row>
    <row r="94" spans="2:13" ht="15" hidden="1" customHeight="1">
      <c r="B94" s="12"/>
      <c r="C94" s="5"/>
      <c r="D94" s="6"/>
      <c r="E94" s="7"/>
      <c r="G94" s="5"/>
      <c r="H94" s="6"/>
      <c r="I94" s="7"/>
      <c r="K94" s="5"/>
      <c r="L94" s="6"/>
      <c r="M94" s="7"/>
    </row>
    <row r="95" spans="2:13" ht="15.75" hidden="1" customHeight="1">
      <c r="B95" s="28">
        <v>40179</v>
      </c>
      <c r="C95" s="74" t="s">
        <v>0</v>
      </c>
      <c r="D95" s="74"/>
      <c r="E95" s="74"/>
      <c r="F95" s="29"/>
      <c r="G95" s="74" t="s">
        <v>12</v>
      </c>
      <c r="H95" s="74"/>
      <c r="I95" s="74"/>
      <c r="K95" s="74"/>
      <c r="L95" s="74"/>
      <c r="M95" s="74"/>
    </row>
    <row r="96" spans="2:13" ht="15" hidden="1" customHeight="1">
      <c r="B96" s="12"/>
      <c r="C96" s="30" t="s">
        <v>1</v>
      </c>
      <c r="D96" s="31" t="s">
        <v>2</v>
      </c>
      <c r="E96" s="32" t="s">
        <v>3</v>
      </c>
      <c r="F96" s="33"/>
      <c r="G96" s="30" t="s">
        <v>1</v>
      </c>
      <c r="H96" s="31" t="s">
        <v>2</v>
      </c>
      <c r="I96" s="32" t="s">
        <v>3</v>
      </c>
      <c r="K96" s="30"/>
      <c r="L96" s="31"/>
      <c r="M96" s="32"/>
    </row>
    <row r="97" spans="2:13" ht="15" hidden="1" customHeight="1">
      <c r="B97" s="12" t="s">
        <v>4</v>
      </c>
      <c r="C97" s="5">
        <f>+C92</f>
        <v>45926</v>
      </c>
      <c r="D97" s="6">
        <f>+D92</f>
        <v>6346439.9762865566</v>
      </c>
      <c r="E97" s="7">
        <f>IF(D97=0,0,D97/C97)</f>
        <v>138.18838950238549</v>
      </c>
      <c r="G97" s="5">
        <f>+G92</f>
        <v>40684</v>
      </c>
      <c r="H97" s="6">
        <f>+H92</f>
        <v>701880</v>
      </c>
      <c r="I97" s="7">
        <f>IF(H97=0,0,H97/G97)</f>
        <v>17.251990954675058</v>
      </c>
      <c r="K97" s="5"/>
      <c r="L97" s="6"/>
      <c r="M97" s="7"/>
    </row>
    <row r="98" spans="2:13" ht="15" hidden="1" customHeight="1">
      <c r="B98" s="12"/>
      <c r="C98" s="5"/>
      <c r="D98" s="6"/>
      <c r="E98" s="7"/>
      <c r="G98" s="5"/>
      <c r="H98" s="6"/>
      <c r="I98" s="7"/>
      <c r="K98" s="5"/>
      <c r="L98" s="6"/>
      <c r="M98" s="7"/>
    </row>
    <row r="99" spans="2:13" ht="30" hidden="1" customHeight="1">
      <c r="B99" s="39" t="s">
        <v>10</v>
      </c>
      <c r="C99" s="5">
        <v>1</v>
      </c>
      <c r="D99" s="6">
        <v>138</v>
      </c>
      <c r="E99" s="7"/>
      <c r="G99" s="5">
        <v>0</v>
      </c>
      <c r="H99" s="6">
        <v>0</v>
      </c>
      <c r="I99" s="7"/>
      <c r="K99" s="5"/>
      <c r="L99" s="6"/>
      <c r="M99" s="7"/>
    </row>
    <row r="100" spans="2:13" ht="15" hidden="1" customHeight="1">
      <c r="B100" s="12"/>
      <c r="C100" s="5"/>
      <c r="D100" s="6"/>
      <c r="E100" s="7"/>
      <c r="G100" s="5"/>
      <c r="H100" s="6"/>
      <c r="I100" s="7"/>
      <c r="K100" s="5"/>
      <c r="L100" s="6"/>
      <c r="M100" s="7"/>
    </row>
    <row r="101" spans="2:13" ht="15" hidden="1" customHeight="1">
      <c r="B101" s="12" t="s">
        <v>5</v>
      </c>
      <c r="C101" s="1">
        <v>0</v>
      </c>
      <c r="D101" s="2">
        <v>0</v>
      </c>
      <c r="E101" s="3">
        <f>IF(D101=0,0,D101/C101)</f>
        <v>0</v>
      </c>
      <c r="G101" s="1">
        <v>0</v>
      </c>
      <c r="H101" s="2">
        <v>0</v>
      </c>
      <c r="I101" s="3">
        <f>IF(H101=0,0,H101/G101)</f>
        <v>0</v>
      </c>
      <c r="K101" s="1"/>
      <c r="L101" s="2"/>
      <c r="M101" s="3"/>
    </row>
    <row r="102" spans="2:13" ht="15" hidden="1" customHeight="1">
      <c r="B102" s="12"/>
      <c r="C102" s="5"/>
      <c r="D102" s="6"/>
      <c r="E102" s="7"/>
      <c r="G102" s="5"/>
      <c r="H102" s="6"/>
      <c r="I102" s="7"/>
      <c r="K102" s="5"/>
      <c r="L102" s="6"/>
      <c r="M102" s="7"/>
    </row>
    <row r="103" spans="2:13" ht="15" hidden="1" customHeight="1">
      <c r="B103" s="12" t="s">
        <v>6</v>
      </c>
      <c r="C103" s="25">
        <f>SUM(C97:C101)</f>
        <v>45927</v>
      </c>
      <c r="D103" s="34">
        <f>SUM(D97:D101)</f>
        <v>6346577.9762865566</v>
      </c>
      <c r="E103" s="23">
        <f>IF(D103=0,0,D103/C103)</f>
        <v>138.18838540045195</v>
      </c>
      <c r="F103" s="24"/>
      <c r="G103" s="25">
        <f>SUM(G97:G101)</f>
        <v>40684</v>
      </c>
      <c r="H103" s="34">
        <f>SUM(H97:H101)</f>
        <v>701880</v>
      </c>
      <c r="I103" s="23">
        <f>IF(H103=0,0,H103/G103)</f>
        <v>17.251990954675058</v>
      </c>
      <c r="K103" s="25"/>
      <c r="L103" s="34"/>
      <c r="M103" s="23"/>
    </row>
    <row r="104" spans="2:13" ht="15" hidden="1" customHeight="1">
      <c r="B104" s="12"/>
      <c r="C104" s="5"/>
      <c r="D104" s="6"/>
      <c r="E104" s="7"/>
      <c r="G104" s="5"/>
      <c r="H104" s="6"/>
      <c r="I104" s="7"/>
      <c r="K104" s="5"/>
      <c r="L104" s="6"/>
      <c r="M104" s="7"/>
    </row>
    <row r="105" spans="2:13" ht="15" hidden="1" customHeight="1">
      <c r="B105" s="12" t="s">
        <v>7</v>
      </c>
      <c r="C105" s="5">
        <v>0</v>
      </c>
      <c r="D105" s="6">
        <v>0</v>
      </c>
      <c r="E105" s="7">
        <v>0</v>
      </c>
      <c r="G105" s="5">
        <v>0</v>
      </c>
      <c r="H105" s="6">
        <v>0</v>
      </c>
      <c r="I105" s="7">
        <v>0</v>
      </c>
      <c r="K105" s="5"/>
      <c r="L105" s="6"/>
      <c r="M105" s="7"/>
    </row>
    <row r="106" spans="2:13" ht="15" hidden="1" customHeight="1">
      <c r="B106" s="12"/>
      <c r="C106" s="5"/>
      <c r="D106" s="6"/>
      <c r="E106" s="7"/>
      <c r="G106" s="5"/>
      <c r="H106" s="6"/>
      <c r="I106" s="7"/>
      <c r="K106" s="5"/>
      <c r="L106" s="6"/>
      <c r="M106" s="7"/>
    </row>
    <row r="107" spans="2:13" ht="15" hidden="1" customHeight="1">
      <c r="B107" s="12" t="s">
        <v>11</v>
      </c>
      <c r="C107" s="1">
        <v>-1898</v>
      </c>
      <c r="D107" s="2">
        <f>+C107*E103</f>
        <v>-262281.5554900578</v>
      </c>
      <c r="E107" s="3">
        <f>IF(D107=0,0,D107/C107)</f>
        <v>138.18838540045195</v>
      </c>
      <c r="G107" s="1">
        <v>-7140</v>
      </c>
      <c r="H107" s="2">
        <f>+G107*I103</f>
        <v>-123179.21541637991</v>
      </c>
      <c r="I107" s="3">
        <f>IF(H107=0,0,H107/G107)</f>
        <v>17.251990954675058</v>
      </c>
      <c r="K107" s="1"/>
      <c r="L107" s="2"/>
      <c r="M107" s="3"/>
    </row>
    <row r="108" spans="2:13" ht="15" hidden="1" customHeight="1">
      <c r="B108" s="12"/>
      <c r="C108" s="5"/>
      <c r="D108" s="6"/>
      <c r="E108" s="7"/>
      <c r="G108" s="5"/>
      <c r="H108" s="6"/>
      <c r="I108" s="7"/>
      <c r="K108" s="5"/>
      <c r="L108" s="6"/>
      <c r="M108" s="7"/>
    </row>
    <row r="109" spans="2:13" ht="15.75" hidden="1" customHeight="1" thickBot="1">
      <c r="B109" s="12" t="s">
        <v>9</v>
      </c>
      <c r="C109" s="35">
        <f>SUM(C103:C107)</f>
        <v>44029</v>
      </c>
      <c r="D109" s="37">
        <f>SUM(D103:D107)</f>
        <v>6084296.4207964987</v>
      </c>
      <c r="E109" s="36">
        <f>IF(D109=0,0,D109/C109)</f>
        <v>138.18838540045195</v>
      </c>
      <c r="G109" s="35">
        <f>SUM(G103:G107)</f>
        <v>33544</v>
      </c>
      <c r="H109" s="37">
        <f>SUM(H103:H107)</f>
        <v>578700.78458362003</v>
      </c>
      <c r="I109" s="36">
        <f>IF(H109=0,0,H109/G109)</f>
        <v>17.251990954675055</v>
      </c>
      <c r="K109" s="35"/>
      <c r="L109" s="37"/>
      <c r="M109" s="36"/>
    </row>
    <row r="110" spans="2:13" ht="15.75" hidden="1" customHeight="1" thickTop="1"/>
    <row r="111" spans="2:13" ht="15" hidden="1" customHeight="1"/>
    <row r="112" spans="2:13" ht="15.75" hidden="1" customHeight="1">
      <c r="B112" s="28">
        <v>40210</v>
      </c>
      <c r="C112" s="74" t="s">
        <v>0</v>
      </c>
      <c r="D112" s="74"/>
      <c r="E112" s="74"/>
      <c r="F112" s="29"/>
      <c r="G112" s="74" t="s">
        <v>12</v>
      </c>
      <c r="H112" s="74"/>
      <c r="I112" s="74"/>
      <c r="K112" s="74"/>
      <c r="L112" s="74"/>
      <c r="M112" s="74"/>
    </row>
    <row r="113" spans="2:13" ht="15" hidden="1" customHeight="1">
      <c r="B113" s="12"/>
      <c r="C113" s="30" t="s">
        <v>1</v>
      </c>
      <c r="D113" s="31" t="s">
        <v>2</v>
      </c>
      <c r="E113" s="32" t="s">
        <v>3</v>
      </c>
      <c r="F113" s="33"/>
      <c r="G113" s="30" t="s">
        <v>1</v>
      </c>
      <c r="H113" s="31" t="s">
        <v>2</v>
      </c>
      <c r="I113" s="32" t="s">
        <v>3</v>
      </c>
      <c r="K113" s="30"/>
      <c r="L113" s="31"/>
      <c r="M113" s="32"/>
    </row>
    <row r="114" spans="2:13" ht="15" hidden="1" customHeight="1">
      <c r="B114" s="12" t="s">
        <v>4</v>
      </c>
      <c r="C114" s="5">
        <f>+C109</f>
        <v>44029</v>
      </c>
      <c r="D114" s="6">
        <f>+D109</f>
        <v>6084296.4207964987</v>
      </c>
      <c r="E114" s="7">
        <f>IF(D114=0,0,D114/C114)</f>
        <v>138.18838540045195</v>
      </c>
      <c r="G114" s="5">
        <f>+G109</f>
        <v>33544</v>
      </c>
      <c r="H114" s="6">
        <f>+H109</f>
        <v>578700.78458362003</v>
      </c>
      <c r="I114" s="7">
        <f>IF(H114=0,0,H114/G114)</f>
        <v>17.251990954675055</v>
      </c>
      <c r="K114" s="5"/>
      <c r="L114" s="6"/>
      <c r="M114" s="7"/>
    </row>
    <row r="115" spans="2:13" ht="15" hidden="1" customHeight="1">
      <c r="B115" s="12"/>
      <c r="C115" s="5"/>
      <c r="D115" s="6"/>
      <c r="E115" s="7"/>
      <c r="G115" s="5"/>
      <c r="H115" s="6"/>
      <c r="I115" s="7"/>
      <c r="K115" s="5"/>
      <c r="L115" s="6"/>
      <c r="M115" s="7"/>
    </row>
    <row r="116" spans="2:13" ht="30" hidden="1" customHeight="1">
      <c r="B116" s="39" t="s">
        <v>10</v>
      </c>
      <c r="C116" s="5">
        <v>-5</v>
      </c>
      <c r="D116" s="6">
        <v>-691</v>
      </c>
      <c r="E116" s="7"/>
      <c r="G116" s="5">
        <v>0</v>
      </c>
      <c r="H116" s="6">
        <v>0</v>
      </c>
      <c r="I116" s="7"/>
      <c r="K116" s="5"/>
      <c r="L116" s="6"/>
      <c r="M116" s="7"/>
    </row>
    <row r="117" spans="2:13" ht="15" hidden="1" customHeight="1">
      <c r="B117" s="12"/>
      <c r="C117" s="5"/>
      <c r="D117" s="6"/>
      <c r="E117" s="7"/>
      <c r="G117" s="5"/>
      <c r="H117" s="6"/>
      <c r="I117" s="7"/>
      <c r="K117" s="5"/>
      <c r="L117" s="6"/>
      <c r="M117" s="7"/>
    </row>
    <row r="118" spans="2:13" ht="15" hidden="1" customHeight="1">
      <c r="B118" s="12" t="s">
        <v>5</v>
      </c>
      <c r="C118" s="1">
        <v>0</v>
      </c>
      <c r="D118" s="2">
        <v>0</v>
      </c>
      <c r="E118" s="3">
        <f>IF(D118=0,0,D118/C118)</f>
        <v>0</v>
      </c>
      <c r="G118" s="1">
        <v>0</v>
      </c>
      <c r="H118" s="2">
        <v>0</v>
      </c>
      <c r="I118" s="3">
        <f>IF(H118=0,0,H118/G118)</f>
        <v>0</v>
      </c>
      <c r="K118" s="1"/>
      <c r="L118" s="2"/>
      <c r="M118" s="3"/>
    </row>
    <row r="119" spans="2:13" ht="15" hidden="1" customHeight="1">
      <c r="B119" s="12"/>
      <c r="C119" s="5"/>
      <c r="D119" s="6"/>
      <c r="E119" s="7"/>
      <c r="G119" s="5"/>
      <c r="H119" s="6"/>
      <c r="I119" s="7"/>
      <c r="K119" s="5"/>
      <c r="L119" s="6"/>
      <c r="M119" s="7"/>
    </row>
    <row r="120" spans="2:13" ht="15" hidden="1" customHeight="1">
      <c r="B120" s="12" t="s">
        <v>6</v>
      </c>
      <c r="C120" s="25">
        <f>SUM(C114:C118)</f>
        <v>44024</v>
      </c>
      <c r="D120" s="34">
        <f>SUM(D114:D118)</f>
        <v>6083605.4207964987</v>
      </c>
      <c r="E120" s="23">
        <f>IF(D120=0,0,D120/C120)</f>
        <v>138.18838408133061</v>
      </c>
      <c r="F120" s="24"/>
      <c r="G120" s="25">
        <f>SUM(G114:G118)</f>
        <v>33544</v>
      </c>
      <c r="H120" s="34">
        <f>SUM(H114:H118)</f>
        <v>578700.78458362003</v>
      </c>
      <c r="I120" s="23">
        <f>IF(H120=0,0,H120/G120)</f>
        <v>17.251990954675055</v>
      </c>
      <c r="K120" s="25"/>
      <c r="L120" s="34"/>
      <c r="M120" s="23"/>
    </row>
    <row r="121" spans="2:13" ht="15" hidden="1" customHeight="1">
      <c r="B121" s="12"/>
      <c r="C121" s="5"/>
      <c r="D121" s="6"/>
      <c r="E121" s="7"/>
      <c r="G121" s="5"/>
      <c r="H121" s="6"/>
      <c r="I121" s="7"/>
      <c r="K121" s="5"/>
      <c r="L121" s="6"/>
      <c r="M121" s="7"/>
    </row>
    <row r="122" spans="2:13" ht="15" hidden="1" customHeight="1">
      <c r="B122" s="12" t="s">
        <v>7</v>
      </c>
      <c r="C122" s="5">
        <v>0</v>
      </c>
      <c r="D122" s="6">
        <v>0</v>
      </c>
      <c r="E122" s="7">
        <v>0</v>
      </c>
      <c r="G122" s="5">
        <v>0</v>
      </c>
      <c r="H122" s="6">
        <v>0</v>
      </c>
      <c r="I122" s="7">
        <v>0</v>
      </c>
      <c r="K122" s="5"/>
      <c r="L122" s="6"/>
      <c r="M122" s="7"/>
    </row>
    <row r="123" spans="2:13" ht="15" hidden="1" customHeight="1">
      <c r="B123" s="12"/>
      <c r="C123" s="5"/>
      <c r="D123" s="6"/>
      <c r="E123" s="7"/>
      <c r="G123" s="5"/>
      <c r="H123" s="6"/>
      <c r="I123" s="7"/>
      <c r="K123" s="5"/>
      <c r="L123" s="6"/>
      <c r="M123" s="7"/>
    </row>
    <row r="124" spans="2:13" ht="15" hidden="1" customHeight="1">
      <c r="B124" s="12" t="s">
        <v>11</v>
      </c>
      <c r="C124" s="1">
        <v>-1293</v>
      </c>
      <c r="D124" s="2">
        <f>+C124*E120</f>
        <v>-178677.58061716048</v>
      </c>
      <c r="E124" s="3">
        <f>IF(D124=0,0,D124/C124)</f>
        <v>138.18838408133061</v>
      </c>
      <c r="G124" s="1">
        <v>-7140</v>
      </c>
      <c r="H124" s="2">
        <f>+G124*I120</f>
        <v>-123179.21541637988</v>
      </c>
      <c r="I124" s="3">
        <f>IF(H124=0,0,H124/G124)</f>
        <v>17.251990954675055</v>
      </c>
      <c r="K124" s="1"/>
      <c r="L124" s="2"/>
      <c r="M124" s="3"/>
    </row>
    <row r="125" spans="2:13" ht="15" hidden="1" customHeight="1">
      <c r="B125" s="12"/>
      <c r="C125" s="5"/>
      <c r="D125" s="6"/>
      <c r="E125" s="7"/>
      <c r="G125" s="5"/>
      <c r="H125" s="6"/>
      <c r="I125" s="7"/>
      <c r="K125" s="5"/>
      <c r="L125" s="6"/>
      <c r="M125" s="7"/>
    </row>
    <row r="126" spans="2:13" ht="15.75" hidden="1" customHeight="1" thickBot="1">
      <c r="B126" s="12" t="s">
        <v>9</v>
      </c>
      <c r="C126" s="35">
        <f>SUM(C120:C124)</f>
        <v>42731</v>
      </c>
      <c r="D126" s="37">
        <f>SUM(D120:D124)</f>
        <v>5904927.8401793381</v>
      </c>
      <c r="E126" s="36">
        <f>IF(D126=0,0,D126/C126)</f>
        <v>138.18838408133061</v>
      </c>
      <c r="G126" s="35">
        <f>SUM(G120:G124)</f>
        <v>26404</v>
      </c>
      <c r="H126" s="37">
        <f>SUM(H120:H124)</f>
        <v>455521.56916724017</v>
      </c>
      <c r="I126" s="36">
        <f>IF(H126=0,0,H126/G126)</f>
        <v>17.251990954675055</v>
      </c>
      <c r="K126" s="35"/>
      <c r="L126" s="37"/>
      <c r="M126" s="36"/>
    </row>
    <row r="127" spans="2:13" ht="15.75" hidden="1" customHeight="1" thickTop="1"/>
    <row r="128" spans="2:13" ht="15" hidden="1" customHeight="1"/>
    <row r="129" spans="2:13" ht="15.75" hidden="1" customHeight="1">
      <c r="B129" s="28">
        <v>40238</v>
      </c>
      <c r="C129" s="74" t="s">
        <v>0</v>
      </c>
      <c r="D129" s="74"/>
      <c r="E129" s="74"/>
      <c r="F129" s="29"/>
      <c r="G129" s="74" t="s">
        <v>12</v>
      </c>
      <c r="H129" s="74"/>
      <c r="I129" s="74"/>
      <c r="K129" s="74"/>
      <c r="L129" s="74"/>
      <c r="M129" s="74"/>
    </row>
    <row r="130" spans="2:13" ht="15" hidden="1" customHeight="1">
      <c r="B130" s="12"/>
      <c r="C130" s="30" t="s">
        <v>1</v>
      </c>
      <c r="D130" s="31" t="s">
        <v>2</v>
      </c>
      <c r="E130" s="32" t="s">
        <v>3</v>
      </c>
      <c r="F130" s="33"/>
      <c r="G130" s="30" t="s">
        <v>1</v>
      </c>
      <c r="H130" s="31" t="s">
        <v>2</v>
      </c>
      <c r="I130" s="32" t="s">
        <v>3</v>
      </c>
      <c r="K130" s="30"/>
      <c r="L130" s="31"/>
      <c r="M130" s="32"/>
    </row>
    <row r="131" spans="2:13" ht="15" hidden="1" customHeight="1">
      <c r="B131" s="12" t="s">
        <v>4</v>
      </c>
      <c r="C131" s="5">
        <f>+C126</f>
        <v>42731</v>
      </c>
      <c r="D131" s="6">
        <f>+D126</f>
        <v>5904927.8401793381</v>
      </c>
      <c r="E131" s="7">
        <f>IF(D131=0,0,D131/C131)</f>
        <v>138.18838408133061</v>
      </c>
      <c r="G131" s="5">
        <f>+G126</f>
        <v>26404</v>
      </c>
      <c r="H131" s="6">
        <f>+H126</f>
        <v>455521.56916724017</v>
      </c>
      <c r="I131" s="7">
        <f>IF(H131=0,0,H131/G131)</f>
        <v>17.251990954675055</v>
      </c>
      <c r="K131" s="5"/>
      <c r="L131" s="6"/>
      <c r="M131" s="7"/>
    </row>
    <row r="132" spans="2:13" ht="15" hidden="1" customHeight="1">
      <c r="B132" s="12"/>
      <c r="C132" s="5"/>
      <c r="D132" s="6"/>
      <c r="E132" s="7"/>
      <c r="G132" s="5"/>
      <c r="H132" s="6"/>
      <c r="I132" s="7"/>
      <c r="K132" s="5"/>
      <c r="L132" s="6"/>
      <c r="M132" s="7"/>
    </row>
    <row r="133" spans="2:13" ht="15" hidden="1" customHeight="1">
      <c r="B133" s="12" t="s">
        <v>5</v>
      </c>
      <c r="C133" s="1">
        <v>0</v>
      </c>
      <c r="D133" s="2">
        <v>0</v>
      </c>
      <c r="E133" s="3">
        <f>IF(D133=0,0,D133/C133)</f>
        <v>0</v>
      </c>
      <c r="G133" s="1">
        <v>0</v>
      </c>
      <c r="H133" s="2">
        <v>0</v>
      </c>
      <c r="I133" s="3">
        <f>IF(H133=0,0,H133/G133)</f>
        <v>0</v>
      </c>
      <c r="K133" s="1"/>
      <c r="L133" s="2"/>
      <c r="M133" s="3"/>
    </row>
    <row r="134" spans="2:13" ht="15" hidden="1" customHeight="1">
      <c r="B134" s="12"/>
      <c r="C134" s="5"/>
      <c r="D134" s="6"/>
      <c r="E134" s="7"/>
      <c r="G134" s="5"/>
      <c r="H134" s="6"/>
      <c r="I134" s="7"/>
      <c r="K134" s="5"/>
      <c r="L134" s="6"/>
      <c r="M134" s="7"/>
    </row>
    <row r="135" spans="2:13" ht="15" hidden="1" customHeight="1">
      <c r="B135" s="12" t="s">
        <v>6</v>
      </c>
      <c r="C135" s="25">
        <f>SUM(C131:C133)</f>
        <v>42731</v>
      </c>
      <c r="D135" s="25">
        <f>SUM(D131:D133)</f>
        <v>5904927.8401793381</v>
      </c>
      <c r="E135" s="23">
        <f>IF(D135=0,0,D135/C135)</f>
        <v>138.18838408133061</v>
      </c>
      <c r="F135" s="24"/>
      <c r="G135" s="25">
        <f>SUM(G131:G133)</f>
        <v>26404</v>
      </c>
      <c r="H135" s="34">
        <f>SUM(H131:H133)</f>
        <v>455521.56916724017</v>
      </c>
      <c r="I135" s="23">
        <f>IF(H135=0,0,H135/G135)</f>
        <v>17.251990954675055</v>
      </c>
      <c r="K135" s="25"/>
      <c r="L135" s="34"/>
      <c r="M135" s="23"/>
    </row>
    <row r="136" spans="2:13" ht="15" hidden="1" customHeight="1">
      <c r="B136" s="12"/>
      <c r="C136" s="5"/>
      <c r="D136" s="6"/>
      <c r="E136" s="7"/>
      <c r="G136" s="5"/>
      <c r="H136" s="6"/>
      <c r="I136" s="7"/>
      <c r="K136" s="5"/>
      <c r="L136" s="6"/>
      <c r="M136" s="7"/>
    </row>
    <row r="137" spans="2:13" ht="15" hidden="1" customHeight="1">
      <c r="B137" s="12" t="s">
        <v>7</v>
      </c>
      <c r="C137" s="5">
        <v>0</v>
      </c>
      <c r="D137" s="6">
        <v>0</v>
      </c>
      <c r="E137" s="7">
        <v>0</v>
      </c>
      <c r="G137" s="5">
        <v>0</v>
      </c>
      <c r="H137" s="6">
        <v>0</v>
      </c>
      <c r="I137" s="7">
        <v>0</v>
      </c>
      <c r="K137" s="5"/>
      <c r="L137" s="6"/>
      <c r="M137" s="7"/>
    </row>
    <row r="138" spans="2:13" ht="15" hidden="1" customHeight="1">
      <c r="B138" s="12"/>
      <c r="C138" s="5"/>
      <c r="D138" s="6"/>
      <c r="E138" s="7"/>
      <c r="G138" s="5">
        <v>0</v>
      </c>
      <c r="H138" s="6"/>
      <c r="I138" s="7"/>
      <c r="K138" s="5"/>
      <c r="L138" s="6"/>
      <c r="M138" s="7"/>
    </row>
    <row r="139" spans="2:13" ht="15" hidden="1" customHeight="1">
      <c r="B139" s="12" t="s">
        <v>11</v>
      </c>
      <c r="C139" s="1">
        <v>-189</v>
      </c>
      <c r="D139" s="2">
        <f>+C139*E135</f>
        <v>-26117.604591371484</v>
      </c>
      <c r="E139" s="3">
        <f>IF(D139=0,0,D139/C139)</f>
        <v>138.18838408133061</v>
      </c>
      <c r="G139" s="1">
        <v>-7140</v>
      </c>
      <c r="H139" s="2">
        <f>+G139*I135</f>
        <v>-123179.21541637988</v>
      </c>
      <c r="I139" s="3">
        <f>IF(H139=0,0,H139/G139)</f>
        <v>17.251990954675055</v>
      </c>
      <c r="K139" s="1"/>
      <c r="L139" s="2"/>
      <c r="M139" s="3"/>
    </row>
    <row r="140" spans="2:13" ht="15" hidden="1" customHeight="1">
      <c r="B140" s="12"/>
      <c r="C140" s="5"/>
      <c r="D140" s="6"/>
      <c r="E140" s="7"/>
      <c r="G140" s="5"/>
      <c r="H140" s="6"/>
      <c r="I140" s="7"/>
      <c r="K140" s="5"/>
      <c r="L140" s="6"/>
      <c r="M140" s="7"/>
    </row>
    <row r="141" spans="2:13" ht="15.75" hidden="1" customHeight="1" thickBot="1">
      <c r="B141" s="12" t="s">
        <v>9</v>
      </c>
      <c r="C141" s="35">
        <f>SUM(C135:C139)</f>
        <v>42542</v>
      </c>
      <c r="D141" s="35">
        <f>SUM(D135:D139)</f>
        <v>5878810.2355879666</v>
      </c>
      <c r="E141" s="36">
        <f>IF(D141=0,0,D141/C141)</f>
        <v>138.18838408133061</v>
      </c>
      <c r="G141" s="35">
        <f>SUM(G135:G139)</f>
        <v>19264</v>
      </c>
      <c r="H141" s="35">
        <f>SUM(H135:H139)</f>
        <v>332342.35375086032</v>
      </c>
      <c r="I141" s="36">
        <f>IF(H141=0,0,H141/G141)</f>
        <v>17.251990954675058</v>
      </c>
      <c r="K141" s="35"/>
      <c r="L141" s="35"/>
      <c r="M141" s="36"/>
    </row>
    <row r="142" spans="2:13" ht="15.75" hidden="1" customHeight="1" thickTop="1"/>
    <row r="143" spans="2:13" ht="15" hidden="1" customHeight="1"/>
    <row r="144" spans="2:13" ht="15.75" hidden="1" customHeight="1">
      <c r="B144" s="28">
        <v>40269</v>
      </c>
      <c r="C144" s="74" t="s">
        <v>0</v>
      </c>
      <c r="D144" s="74"/>
      <c r="E144" s="74"/>
      <c r="F144" s="29"/>
      <c r="G144" s="74" t="s">
        <v>12</v>
      </c>
      <c r="H144" s="74"/>
      <c r="I144" s="74"/>
      <c r="K144" s="74"/>
      <c r="L144" s="74"/>
      <c r="M144" s="74"/>
    </row>
    <row r="145" spans="2:13" ht="15" hidden="1" customHeight="1">
      <c r="B145" s="12"/>
      <c r="C145" s="30" t="s">
        <v>1</v>
      </c>
      <c r="D145" s="31" t="s">
        <v>2</v>
      </c>
      <c r="E145" s="32" t="s">
        <v>3</v>
      </c>
      <c r="F145" s="33"/>
      <c r="G145" s="30" t="s">
        <v>1</v>
      </c>
      <c r="H145" s="31" t="s">
        <v>2</v>
      </c>
      <c r="I145" s="32" t="s">
        <v>3</v>
      </c>
      <c r="K145" s="30"/>
      <c r="L145" s="31"/>
      <c r="M145" s="32"/>
    </row>
    <row r="146" spans="2:13" ht="15" hidden="1" customHeight="1">
      <c r="B146" s="12" t="s">
        <v>4</v>
      </c>
      <c r="C146" s="5">
        <f>+C141</f>
        <v>42542</v>
      </c>
      <c r="D146" s="6">
        <f>+D141</f>
        <v>5878810.2355879666</v>
      </c>
      <c r="E146" s="7">
        <f>IF(D146=0,0,D146/C146)</f>
        <v>138.18838408133061</v>
      </c>
      <c r="G146" s="5">
        <f>+G141</f>
        <v>19264</v>
      </c>
      <c r="H146" s="6">
        <f>+H141</f>
        <v>332342.35375086032</v>
      </c>
      <c r="I146" s="7">
        <f>IF(H146=0,0,H146/G146)</f>
        <v>17.251990954675058</v>
      </c>
      <c r="K146" s="5"/>
      <c r="L146" s="6"/>
      <c r="M146" s="7"/>
    </row>
    <row r="147" spans="2:13" ht="15" hidden="1" customHeight="1">
      <c r="B147" s="12"/>
      <c r="C147" s="5"/>
      <c r="D147" s="6"/>
      <c r="E147" s="7"/>
      <c r="G147" s="5"/>
      <c r="H147" s="6"/>
      <c r="I147" s="7"/>
      <c r="K147" s="5"/>
      <c r="L147" s="6"/>
      <c r="M147" s="7"/>
    </row>
    <row r="148" spans="2:13" ht="15" hidden="1" customHeight="1">
      <c r="B148" s="12" t="s">
        <v>5</v>
      </c>
      <c r="C148" s="1">
        <v>0</v>
      </c>
      <c r="D148" s="2">
        <v>0</v>
      </c>
      <c r="E148" s="3">
        <f>IF(D148=0,0,D148/C148)</f>
        <v>0</v>
      </c>
      <c r="G148" s="1">
        <v>0</v>
      </c>
      <c r="H148" s="2">
        <v>0</v>
      </c>
      <c r="I148" s="3">
        <f>IF(H148=0,0,H148/G148)</f>
        <v>0</v>
      </c>
      <c r="K148" s="1"/>
      <c r="L148" s="2"/>
      <c r="M148" s="3"/>
    </row>
    <row r="149" spans="2:13" ht="15" hidden="1" customHeight="1">
      <c r="B149" s="12"/>
      <c r="C149" s="5"/>
      <c r="D149" s="6"/>
      <c r="E149" s="7"/>
      <c r="G149" s="5"/>
      <c r="H149" s="6"/>
      <c r="I149" s="7"/>
      <c r="K149" s="5"/>
      <c r="L149" s="6"/>
      <c r="M149" s="7"/>
    </row>
    <row r="150" spans="2:13" ht="15" hidden="1" customHeight="1">
      <c r="B150" s="12" t="s">
        <v>6</v>
      </c>
      <c r="C150" s="25">
        <f>SUM(C146:C148)</f>
        <v>42542</v>
      </c>
      <c r="D150" s="25">
        <f>SUM(D146:D148)</f>
        <v>5878810.2355879666</v>
      </c>
      <c r="E150" s="23">
        <f>IF(D150=0,0,D150/C150)</f>
        <v>138.18838408133061</v>
      </c>
      <c r="F150" s="24"/>
      <c r="G150" s="25">
        <f>SUM(G146:G148)</f>
        <v>19264</v>
      </c>
      <c r="H150" s="34">
        <f>SUM(H146:H148)</f>
        <v>332342.35375086032</v>
      </c>
      <c r="I150" s="23">
        <f>IF(H150=0,0,H150/G150)</f>
        <v>17.251990954675058</v>
      </c>
      <c r="K150" s="25"/>
      <c r="L150" s="34"/>
      <c r="M150" s="23"/>
    </row>
    <row r="151" spans="2:13" ht="15" hidden="1" customHeight="1">
      <c r="B151" s="12"/>
      <c r="C151" s="5"/>
      <c r="D151" s="6"/>
      <c r="E151" s="7"/>
      <c r="G151" s="5"/>
      <c r="H151" s="6"/>
      <c r="I151" s="7"/>
      <c r="K151" s="5"/>
      <c r="L151" s="6"/>
      <c r="M151" s="7"/>
    </row>
    <row r="152" spans="2:13" ht="15" hidden="1" customHeight="1">
      <c r="B152" s="12" t="s">
        <v>7</v>
      </c>
      <c r="C152" s="5">
        <v>0</v>
      </c>
      <c r="D152" s="6">
        <v>0</v>
      </c>
      <c r="E152" s="7">
        <v>0</v>
      </c>
      <c r="G152" s="5">
        <v>0</v>
      </c>
      <c r="H152" s="6">
        <v>0</v>
      </c>
      <c r="I152" s="7">
        <v>0</v>
      </c>
      <c r="K152" s="5"/>
      <c r="L152" s="6"/>
      <c r="M152" s="7"/>
    </row>
    <row r="153" spans="2:13" ht="15" hidden="1" customHeight="1">
      <c r="B153" s="12"/>
      <c r="C153" s="5"/>
      <c r="D153" s="6"/>
      <c r="E153" s="7"/>
      <c r="G153" s="5">
        <v>0</v>
      </c>
      <c r="H153" s="6"/>
      <c r="I153" s="7"/>
      <c r="K153" s="5"/>
      <c r="L153" s="6"/>
      <c r="M153" s="7"/>
    </row>
    <row r="154" spans="2:13" ht="15" hidden="1" customHeight="1">
      <c r="B154" s="12" t="s">
        <v>11</v>
      </c>
      <c r="C154" s="1">
        <v>0</v>
      </c>
      <c r="D154" s="2">
        <f>+C154*E150</f>
        <v>0</v>
      </c>
      <c r="E154" s="3">
        <f>IF(D154=0,0,D154/C154)</f>
        <v>0</v>
      </c>
      <c r="G154" s="1">
        <v>-7070</v>
      </c>
      <c r="H154" s="2">
        <f>+G154*I150</f>
        <v>-121971.57604955266</v>
      </c>
      <c r="I154" s="3">
        <f>IF(H154=0,0,H154/G154)</f>
        <v>17.251990954675058</v>
      </c>
      <c r="K154" s="1"/>
      <c r="L154" s="2"/>
      <c r="M154" s="3"/>
    </row>
    <row r="155" spans="2:13" ht="15" hidden="1" customHeight="1">
      <c r="B155" s="12"/>
      <c r="C155" s="5"/>
      <c r="D155" s="6"/>
      <c r="E155" s="7"/>
      <c r="G155" s="5"/>
      <c r="H155" s="6"/>
      <c r="I155" s="7"/>
      <c r="K155" s="5"/>
      <c r="L155" s="6"/>
      <c r="M155" s="7"/>
    </row>
    <row r="156" spans="2:13" ht="15.75" hidden="1" customHeight="1" thickBot="1">
      <c r="B156" s="12" t="s">
        <v>9</v>
      </c>
      <c r="C156" s="35">
        <f>SUM(C150:C154)</f>
        <v>42542</v>
      </c>
      <c r="D156" s="35">
        <f>SUM(D150:D154)</f>
        <v>5878810.2355879666</v>
      </c>
      <c r="E156" s="36">
        <f>IF(D156=0,0,D156/C156)</f>
        <v>138.18838408133061</v>
      </c>
      <c r="G156" s="35">
        <f>SUM(G150:G154)</f>
        <v>12194</v>
      </c>
      <c r="H156" s="35">
        <f>SUM(H150:H154)</f>
        <v>210370.77770130767</v>
      </c>
      <c r="I156" s="36">
        <f>IF(H156=0,0,H156/G156)</f>
        <v>17.251990954675058</v>
      </c>
      <c r="K156" s="35"/>
      <c r="L156" s="35"/>
      <c r="M156" s="36"/>
    </row>
    <row r="157" spans="2:13" ht="15.75" hidden="1" customHeight="1" thickTop="1"/>
    <row r="158" spans="2:13" ht="15" hidden="1" customHeight="1"/>
    <row r="159" spans="2:13" ht="15.75" hidden="1" customHeight="1">
      <c r="B159" s="28">
        <v>40299</v>
      </c>
      <c r="C159" s="74" t="s">
        <v>0</v>
      </c>
      <c r="D159" s="74"/>
      <c r="E159" s="74"/>
      <c r="F159" s="29"/>
      <c r="G159" s="74" t="s">
        <v>12</v>
      </c>
      <c r="H159" s="74"/>
      <c r="I159" s="74"/>
      <c r="K159" s="74"/>
      <c r="L159" s="74"/>
      <c r="M159" s="74"/>
    </row>
    <row r="160" spans="2:13" ht="15" hidden="1" customHeight="1">
      <c r="B160" s="12"/>
      <c r="C160" s="30" t="s">
        <v>1</v>
      </c>
      <c r="D160" s="31" t="s">
        <v>2</v>
      </c>
      <c r="E160" s="32" t="s">
        <v>3</v>
      </c>
      <c r="F160" s="33"/>
      <c r="G160" s="30" t="s">
        <v>1</v>
      </c>
      <c r="H160" s="31" t="s">
        <v>2</v>
      </c>
      <c r="I160" s="32" t="s">
        <v>3</v>
      </c>
      <c r="K160" s="30"/>
      <c r="L160" s="31"/>
      <c r="M160" s="32"/>
    </row>
    <row r="161" spans="2:13" ht="15" hidden="1" customHeight="1">
      <c r="B161" s="12" t="s">
        <v>4</v>
      </c>
      <c r="C161" s="5">
        <f>+C156</f>
        <v>42542</v>
      </c>
      <c r="D161" s="6">
        <f>+D156</f>
        <v>5878810.2355879666</v>
      </c>
      <c r="E161" s="7">
        <f>IF(D161=0,0,D161/C161)</f>
        <v>138.18838408133061</v>
      </c>
      <c r="G161" s="5">
        <f>+G156</f>
        <v>12194</v>
      </c>
      <c r="H161" s="6">
        <f>+H156</f>
        <v>210370.77770130767</v>
      </c>
      <c r="I161" s="7">
        <f>IF(H161=0,0,H161/G161)</f>
        <v>17.251990954675058</v>
      </c>
      <c r="K161" s="5"/>
      <c r="L161" s="6"/>
      <c r="M161" s="7"/>
    </row>
    <row r="162" spans="2:13" ht="15" hidden="1" customHeight="1">
      <c r="B162" s="12"/>
      <c r="C162" s="5"/>
      <c r="D162" s="6"/>
      <c r="E162" s="7"/>
      <c r="G162" s="5"/>
      <c r="H162" s="6"/>
      <c r="I162" s="7"/>
      <c r="K162" s="5"/>
      <c r="L162" s="6"/>
      <c r="M162" s="7"/>
    </row>
    <row r="163" spans="2:13" ht="15" hidden="1" customHeight="1">
      <c r="B163" s="12" t="s">
        <v>5</v>
      </c>
      <c r="C163" s="1">
        <v>0</v>
      </c>
      <c r="D163" s="2">
        <v>0</v>
      </c>
      <c r="E163" s="3">
        <f>IF(D163=0,0,D163/C163)</f>
        <v>0</v>
      </c>
      <c r="G163" s="1">
        <v>0</v>
      </c>
      <c r="H163" s="2">
        <v>0</v>
      </c>
      <c r="I163" s="3">
        <f>IF(H163=0,0,H163/G163)</f>
        <v>0</v>
      </c>
      <c r="K163" s="1"/>
      <c r="L163" s="2"/>
      <c r="M163" s="3"/>
    </row>
    <row r="164" spans="2:13" ht="15" hidden="1" customHeight="1">
      <c r="B164" s="12"/>
      <c r="C164" s="5"/>
      <c r="D164" s="6"/>
      <c r="E164" s="7"/>
      <c r="G164" s="5"/>
      <c r="H164" s="6"/>
      <c r="I164" s="7"/>
      <c r="K164" s="5"/>
      <c r="L164" s="6"/>
      <c r="M164" s="7"/>
    </row>
    <row r="165" spans="2:13" ht="15" hidden="1" customHeight="1">
      <c r="B165" s="12" t="s">
        <v>6</v>
      </c>
      <c r="C165" s="25">
        <f>SUM(C161:C163)</f>
        <v>42542</v>
      </c>
      <c r="D165" s="25">
        <f>SUM(D161:D163)</f>
        <v>5878810.2355879666</v>
      </c>
      <c r="E165" s="23">
        <f>IF(D165=0,0,D165/C165)</f>
        <v>138.18838408133061</v>
      </c>
      <c r="F165" s="24"/>
      <c r="G165" s="25">
        <f>SUM(G161:G163)</f>
        <v>12194</v>
      </c>
      <c r="H165" s="34">
        <f>SUM(H161:H163)</f>
        <v>210370.77770130767</v>
      </c>
      <c r="I165" s="23">
        <f>IF(H165=0,0,H165/G165)</f>
        <v>17.251990954675058</v>
      </c>
      <c r="K165" s="25"/>
      <c r="L165" s="34"/>
      <c r="M165" s="23"/>
    </row>
    <row r="166" spans="2:13" ht="15" hidden="1" customHeight="1">
      <c r="B166" s="12"/>
      <c r="C166" s="5"/>
      <c r="D166" s="6"/>
      <c r="E166" s="7"/>
      <c r="G166" s="5"/>
      <c r="H166" s="6"/>
      <c r="I166" s="7"/>
      <c r="K166" s="5"/>
      <c r="L166" s="6"/>
      <c r="M166" s="7"/>
    </row>
    <row r="167" spans="2:13" ht="15" hidden="1" customHeight="1">
      <c r="B167" s="12" t="s">
        <v>7</v>
      </c>
      <c r="C167" s="5">
        <v>0</v>
      </c>
      <c r="D167" s="6">
        <v>0</v>
      </c>
      <c r="E167" s="7">
        <v>0</v>
      </c>
      <c r="G167" s="5">
        <v>0</v>
      </c>
      <c r="H167" s="6">
        <v>0</v>
      </c>
      <c r="I167" s="7">
        <v>0</v>
      </c>
      <c r="K167" s="5"/>
      <c r="L167" s="6"/>
      <c r="M167" s="7"/>
    </row>
    <row r="168" spans="2:13" ht="15" hidden="1" customHeight="1">
      <c r="B168" s="12"/>
      <c r="C168" s="5"/>
      <c r="D168" s="6"/>
      <c r="E168" s="7"/>
      <c r="G168" s="5">
        <v>0</v>
      </c>
      <c r="H168" s="6"/>
      <c r="I168" s="7"/>
      <c r="K168" s="5"/>
      <c r="L168" s="6"/>
      <c r="M168" s="7"/>
    </row>
    <row r="169" spans="2:13" ht="15" hidden="1" customHeight="1">
      <c r="B169" s="12" t="s">
        <v>11</v>
      </c>
      <c r="C169" s="1">
        <v>0</v>
      </c>
      <c r="D169" s="2">
        <f>+C169*E165</f>
        <v>0</v>
      </c>
      <c r="E169" s="3">
        <f>IF(D169=0,0,D169/C169)</f>
        <v>0</v>
      </c>
      <c r="G169" s="1">
        <v>-3802</v>
      </c>
      <c r="H169" s="2">
        <f>+G169*I165</f>
        <v>-65592.069609674567</v>
      </c>
      <c r="I169" s="3">
        <f>IF(H169=0,0,H169/G169)</f>
        <v>17.251990954675058</v>
      </c>
      <c r="K169" s="1"/>
      <c r="L169" s="2"/>
      <c r="M169" s="3"/>
    </row>
    <row r="170" spans="2:13" ht="15" hidden="1" customHeight="1">
      <c r="B170" s="12"/>
      <c r="C170" s="5"/>
      <c r="D170" s="6"/>
      <c r="E170" s="7"/>
      <c r="G170" s="5"/>
      <c r="H170" s="6"/>
      <c r="I170" s="7"/>
      <c r="K170" s="5"/>
      <c r="L170" s="6"/>
      <c r="M170" s="7"/>
    </row>
    <row r="171" spans="2:13" ht="15.75" hidden="1" customHeight="1" thickBot="1">
      <c r="B171" s="12" t="s">
        <v>9</v>
      </c>
      <c r="C171" s="35">
        <f>SUM(C165:C169)</f>
        <v>42542</v>
      </c>
      <c r="D171" s="35">
        <f>SUM(D165:D169)</f>
        <v>5878810.2355879666</v>
      </c>
      <c r="E171" s="36">
        <f>IF(D171=0,0,D171/C171)</f>
        <v>138.18838408133061</v>
      </c>
      <c r="G171" s="35">
        <f>SUM(G165:G169)</f>
        <v>8392</v>
      </c>
      <c r="H171" s="35">
        <f>SUM(H165:H169)</f>
        <v>144778.7080916331</v>
      </c>
      <c r="I171" s="36">
        <f>IF(H171=0,0,H171/G171)</f>
        <v>17.251990954675058</v>
      </c>
      <c r="K171" s="35"/>
      <c r="L171" s="35"/>
      <c r="M171" s="36"/>
    </row>
    <row r="172" spans="2:13" ht="15.75" hidden="1" customHeight="1" thickTop="1"/>
    <row r="173" spans="2:13" ht="15" hidden="1" customHeight="1"/>
    <row r="174" spans="2:13" ht="15.75" hidden="1" customHeight="1">
      <c r="B174" s="28">
        <v>40330</v>
      </c>
      <c r="C174" s="74" t="s">
        <v>0</v>
      </c>
      <c r="D174" s="74"/>
      <c r="E174" s="74"/>
      <c r="F174" s="29"/>
      <c r="G174" s="74" t="s">
        <v>12</v>
      </c>
      <c r="H174" s="74"/>
      <c r="I174" s="74"/>
      <c r="K174" s="74"/>
      <c r="L174" s="74"/>
      <c r="M174" s="74"/>
    </row>
    <row r="175" spans="2:13" ht="15" hidden="1" customHeight="1">
      <c r="B175" s="12"/>
      <c r="C175" s="30" t="s">
        <v>1</v>
      </c>
      <c r="D175" s="31" t="s">
        <v>2</v>
      </c>
      <c r="E175" s="32" t="s">
        <v>3</v>
      </c>
      <c r="F175" s="33"/>
      <c r="G175" s="30" t="s">
        <v>1</v>
      </c>
      <c r="H175" s="31" t="s">
        <v>2</v>
      </c>
      <c r="I175" s="32" t="s">
        <v>3</v>
      </c>
      <c r="K175" s="30"/>
      <c r="L175" s="31"/>
      <c r="M175" s="32"/>
    </row>
    <row r="176" spans="2:13" ht="15" hidden="1" customHeight="1">
      <c r="B176" s="12" t="s">
        <v>4</v>
      </c>
      <c r="C176" s="5">
        <f>+C171</f>
        <v>42542</v>
      </c>
      <c r="D176" s="6">
        <f>+D171</f>
        <v>5878810.2355879666</v>
      </c>
      <c r="E176" s="7">
        <f>IF(D176=0,0,D176/C176)</f>
        <v>138.18838408133061</v>
      </c>
      <c r="G176" s="5">
        <f>+G171</f>
        <v>8392</v>
      </c>
      <c r="H176" s="6">
        <f>+H171</f>
        <v>144778.7080916331</v>
      </c>
      <c r="I176" s="7">
        <f>IF(H176=0,0,H176/G176)</f>
        <v>17.251990954675058</v>
      </c>
      <c r="K176" s="5"/>
      <c r="L176" s="6"/>
      <c r="M176" s="7"/>
    </row>
    <row r="177" spans="2:13" ht="15" hidden="1" customHeight="1">
      <c r="B177" s="12"/>
      <c r="C177" s="5"/>
      <c r="D177" s="6"/>
      <c r="E177" s="7"/>
      <c r="G177" s="5"/>
      <c r="H177" s="6"/>
      <c r="I177" s="7"/>
      <c r="K177" s="5"/>
      <c r="L177" s="6"/>
      <c r="M177" s="7"/>
    </row>
    <row r="178" spans="2:13" ht="15" hidden="1" customHeight="1">
      <c r="B178" s="12" t="s">
        <v>5</v>
      </c>
      <c r="C178" s="1">
        <v>0</v>
      </c>
      <c r="D178" s="2">
        <v>0</v>
      </c>
      <c r="E178" s="3">
        <f>IF(D178=0,0,D178/C178)</f>
        <v>0</v>
      </c>
      <c r="G178" s="1">
        <v>0</v>
      </c>
      <c r="H178" s="2">
        <v>0</v>
      </c>
      <c r="I178" s="3">
        <f>IF(H178=0,0,H178/G178)</f>
        <v>0</v>
      </c>
      <c r="K178" s="1"/>
      <c r="L178" s="2"/>
      <c r="M178" s="3"/>
    </row>
    <row r="179" spans="2:13" ht="15" hidden="1" customHeight="1">
      <c r="B179" s="12"/>
      <c r="C179" s="5"/>
      <c r="D179" s="6"/>
      <c r="E179" s="7"/>
      <c r="G179" s="5"/>
      <c r="H179" s="6"/>
      <c r="I179" s="7"/>
      <c r="K179" s="5"/>
      <c r="L179" s="6"/>
      <c r="M179" s="7"/>
    </row>
    <row r="180" spans="2:13" ht="15" hidden="1" customHeight="1">
      <c r="B180" s="12" t="s">
        <v>6</v>
      </c>
      <c r="C180" s="25">
        <f>SUM(C176:C178)</f>
        <v>42542</v>
      </c>
      <c r="D180" s="25">
        <f>SUM(D176:D178)</f>
        <v>5878810.2355879666</v>
      </c>
      <c r="E180" s="23">
        <f>IF(D180=0,0,D180/C180)</f>
        <v>138.18838408133061</v>
      </c>
      <c r="F180" s="24"/>
      <c r="G180" s="25">
        <f>SUM(G176:G178)</f>
        <v>8392</v>
      </c>
      <c r="H180" s="34">
        <f>SUM(H176:H178)</f>
        <v>144778.7080916331</v>
      </c>
      <c r="I180" s="23">
        <f>IF(H180=0,0,H180/G180)</f>
        <v>17.251990954675058</v>
      </c>
      <c r="K180" s="25"/>
      <c r="L180" s="34"/>
      <c r="M180" s="23"/>
    </row>
    <row r="181" spans="2:13" ht="15" hidden="1" customHeight="1">
      <c r="B181" s="12"/>
      <c r="C181" s="5"/>
      <c r="D181" s="6"/>
      <c r="E181" s="7"/>
      <c r="G181" s="5"/>
      <c r="H181" s="6"/>
      <c r="I181" s="7"/>
      <c r="K181" s="5"/>
      <c r="L181" s="6"/>
      <c r="M181" s="7"/>
    </row>
    <row r="182" spans="2:13" ht="15" hidden="1" customHeight="1">
      <c r="B182" s="12" t="s">
        <v>7</v>
      </c>
      <c r="C182" s="5">
        <v>0</v>
      </c>
      <c r="D182" s="6">
        <v>0</v>
      </c>
      <c r="E182" s="7">
        <v>0</v>
      </c>
      <c r="G182" s="5">
        <v>0</v>
      </c>
      <c r="H182" s="6">
        <v>0</v>
      </c>
      <c r="I182" s="7">
        <v>0</v>
      </c>
      <c r="K182" s="5"/>
      <c r="L182" s="6"/>
      <c r="M182" s="7"/>
    </row>
    <row r="183" spans="2:13" ht="15" hidden="1" customHeight="1">
      <c r="B183" s="12"/>
      <c r="C183" s="5"/>
      <c r="D183" s="6"/>
      <c r="E183" s="7"/>
      <c r="G183" s="5">
        <v>0</v>
      </c>
      <c r="H183" s="6"/>
      <c r="I183" s="7"/>
      <c r="K183" s="5"/>
      <c r="L183" s="6"/>
      <c r="M183" s="7"/>
    </row>
    <row r="184" spans="2:13" ht="15" hidden="1" customHeight="1">
      <c r="B184" s="12" t="s">
        <v>11</v>
      </c>
      <c r="C184" s="1">
        <v>-1332</v>
      </c>
      <c r="D184" s="2">
        <f>+C184*E180</f>
        <v>-184066.92759633236</v>
      </c>
      <c r="E184" s="3">
        <f>IF(D184=0,0,D184/C184)</f>
        <v>138.18838408133061</v>
      </c>
      <c r="G184" s="1">
        <v>-6790</v>
      </c>
      <c r="H184" s="2">
        <f>+G184*I180</f>
        <v>-117141.01858224365</v>
      </c>
      <c r="I184" s="3">
        <f>IF(H184=0,0,H184/G184)</f>
        <v>17.251990954675058</v>
      </c>
      <c r="K184" s="1"/>
      <c r="L184" s="2"/>
      <c r="M184" s="3"/>
    </row>
    <row r="185" spans="2:13" ht="15" hidden="1" customHeight="1">
      <c r="B185" s="12"/>
      <c r="C185" s="5"/>
      <c r="D185" s="6"/>
      <c r="E185" s="7"/>
      <c r="G185" s="5"/>
      <c r="H185" s="6"/>
      <c r="I185" s="7"/>
      <c r="K185" s="5"/>
      <c r="L185" s="6"/>
      <c r="M185" s="7"/>
    </row>
    <row r="186" spans="2:13" ht="15.75" hidden="1" customHeight="1" thickBot="1">
      <c r="B186" s="12" t="s">
        <v>9</v>
      </c>
      <c r="C186" s="35">
        <f>SUM(C180:C184)</f>
        <v>41210</v>
      </c>
      <c r="D186" s="35">
        <f>SUM(D180:D184)</f>
        <v>5694743.3079916341</v>
      </c>
      <c r="E186" s="36">
        <f>IF(D186=0,0,D186/C186)</f>
        <v>138.18838408133061</v>
      </c>
      <c r="G186" s="35">
        <f>SUM(G180:G184)</f>
        <v>1602</v>
      </c>
      <c r="H186" s="35">
        <f>SUM(H180:H184)</f>
        <v>27637.689509389456</v>
      </c>
      <c r="I186" s="36">
        <f>IF(H186=0,0,H186/G186)</f>
        <v>17.251990954675065</v>
      </c>
      <c r="K186" s="35"/>
      <c r="L186" s="35"/>
      <c r="M186" s="36"/>
    </row>
    <row r="187" spans="2:13" ht="15.75" hidden="1" customHeight="1" thickTop="1"/>
    <row r="188" spans="2:13" ht="15" hidden="1" customHeight="1"/>
    <row r="189" spans="2:13" ht="15.75" hidden="1" customHeight="1">
      <c r="B189" s="28">
        <v>40360</v>
      </c>
      <c r="C189" s="74" t="s">
        <v>0</v>
      </c>
      <c r="D189" s="74"/>
      <c r="E189" s="74"/>
      <c r="F189" s="29"/>
      <c r="G189" s="74" t="s">
        <v>12</v>
      </c>
      <c r="H189" s="74"/>
      <c r="I189" s="74"/>
      <c r="K189" s="74"/>
      <c r="L189" s="74"/>
      <c r="M189" s="74"/>
    </row>
    <row r="190" spans="2:13" ht="15" hidden="1" customHeight="1">
      <c r="B190" s="12"/>
      <c r="C190" s="30" t="s">
        <v>1</v>
      </c>
      <c r="D190" s="31" t="s">
        <v>2</v>
      </c>
      <c r="E190" s="32" t="s">
        <v>3</v>
      </c>
      <c r="F190" s="33"/>
      <c r="G190" s="30" t="s">
        <v>1</v>
      </c>
      <c r="H190" s="31" t="s">
        <v>2</v>
      </c>
      <c r="I190" s="32" t="s">
        <v>3</v>
      </c>
      <c r="K190" s="30"/>
      <c r="L190" s="31"/>
      <c r="M190" s="32"/>
    </row>
    <row r="191" spans="2:13" ht="15" hidden="1" customHeight="1">
      <c r="B191" s="12" t="s">
        <v>4</v>
      </c>
      <c r="C191" s="5">
        <f>+C186</f>
        <v>41210</v>
      </c>
      <c r="D191" s="6">
        <f>+D186</f>
        <v>5694743.3079916341</v>
      </c>
      <c r="E191" s="7">
        <f>IF(D191=0,0,D191/C191)</f>
        <v>138.18838408133061</v>
      </c>
      <c r="G191" s="5">
        <f>+G186</f>
        <v>1602</v>
      </c>
      <c r="H191" s="6">
        <f>+H186</f>
        <v>27637.689509389456</v>
      </c>
      <c r="I191" s="7">
        <f>IF(H191=0,0,H191/G191)</f>
        <v>17.251990954675065</v>
      </c>
      <c r="K191" s="5"/>
      <c r="L191" s="6"/>
      <c r="M191" s="7"/>
    </row>
    <row r="192" spans="2:13" ht="15" hidden="1" customHeight="1">
      <c r="B192" s="12"/>
      <c r="C192" s="5"/>
      <c r="D192" s="6"/>
      <c r="E192" s="7"/>
      <c r="G192" s="5"/>
      <c r="H192" s="6"/>
      <c r="I192" s="7"/>
      <c r="K192" s="5"/>
      <c r="L192" s="6"/>
      <c r="M192" s="7"/>
    </row>
    <row r="193" spans="2:13" ht="15" hidden="1" customHeight="1">
      <c r="B193" s="12" t="s">
        <v>5</v>
      </c>
      <c r="C193" s="1">
        <v>0</v>
      </c>
      <c r="D193" s="2">
        <v>0</v>
      </c>
      <c r="E193" s="3">
        <f>IF(D193=0,0,D193/C193)</f>
        <v>0</v>
      </c>
      <c r="G193" s="1">
        <v>0</v>
      </c>
      <c r="H193" s="2">
        <v>0</v>
      </c>
      <c r="I193" s="3">
        <f>IF(H193=0,0,H193/G193)</f>
        <v>0</v>
      </c>
      <c r="K193" s="1"/>
      <c r="L193" s="2"/>
      <c r="M193" s="3"/>
    </row>
    <row r="194" spans="2:13" ht="15" hidden="1" customHeight="1">
      <c r="B194" s="12"/>
      <c r="C194" s="5"/>
      <c r="D194" s="6"/>
      <c r="E194" s="7"/>
      <c r="G194" s="5"/>
      <c r="H194" s="6"/>
      <c r="I194" s="7"/>
      <c r="K194" s="5"/>
      <c r="L194" s="6"/>
      <c r="M194" s="7"/>
    </row>
    <row r="195" spans="2:13" ht="15" hidden="1" customHeight="1">
      <c r="B195" s="12" t="s">
        <v>6</v>
      </c>
      <c r="C195" s="25">
        <f>SUM(C191:C193)</f>
        <v>41210</v>
      </c>
      <c r="D195" s="25">
        <f>SUM(D191:D193)</f>
        <v>5694743.3079916341</v>
      </c>
      <c r="E195" s="23">
        <f>IF(D195=0,0,D195/C195)</f>
        <v>138.18838408133061</v>
      </c>
      <c r="F195" s="24"/>
      <c r="G195" s="25">
        <f>SUM(G191:G193)</f>
        <v>1602</v>
      </c>
      <c r="H195" s="34">
        <f>SUM(H191:H193)</f>
        <v>27637.689509389456</v>
      </c>
      <c r="I195" s="23">
        <f>IF(H195=0,0,H195/G195)</f>
        <v>17.251990954675065</v>
      </c>
      <c r="K195" s="25"/>
      <c r="L195" s="34"/>
      <c r="M195" s="23"/>
    </row>
    <row r="196" spans="2:13" ht="15" hidden="1" customHeight="1">
      <c r="B196" s="12"/>
      <c r="C196" s="5"/>
      <c r="D196" s="6"/>
      <c r="E196" s="7"/>
      <c r="G196" s="5"/>
      <c r="H196" s="6"/>
      <c r="I196" s="7"/>
      <c r="K196" s="5"/>
      <c r="L196" s="6"/>
      <c r="M196" s="7"/>
    </row>
    <row r="197" spans="2:13" ht="15" hidden="1" customHeight="1">
      <c r="B197" s="12" t="s">
        <v>7</v>
      </c>
      <c r="C197" s="5">
        <v>0</v>
      </c>
      <c r="D197" s="6">
        <v>0</v>
      </c>
      <c r="E197" s="7">
        <v>0</v>
      </c>
      <c r="G197" s="5">
        <v>0</v>
      </c>
      <c r="H197" s="6">
        <v>0</v>
      </c>
      <c r="I197" s="7">
        <v>0</v>
      </c>
      <c r="K197" s="5"/>
      <c r="L197" s="6"/>
      <c r="M197" s="7"/>
    </row>
    <row r="198" spans="2:13" ht="15" hidden="1" customHeight="1">
      <c r="B198" s="12"/>
      <c r="C198" s="5"/>
      <c r="D198" s="6"/>
      <c r="E198" s="7"/>
      <c r="G198" s="5">
        <v>0</v>
      </c>
      <c r="H198" s="6"/>
      <c r="I198" s="7"/>
      <c r="K198" s="5"/>
      <c r="L198" s="6"/>
      <c r="M198" s="7"/>
    </row>
    <row r="199" spans="2:13" ht="15" hidden="1" customHeight="1">
      <c r="B199" s="12" t="s">
        <v>11</v>
      </c>
      <c r="C199" s="1">
        <v>-5343</v>
      </c>
      <c r="D199" s="2">
        <f>+C199*E195</f>
        <v>-738340.53614654951</v>
      </c>
      <c r="E199" s="3">
        <f>IF(D199=0,0,D199/C199)</f>
        <v>138.18838408133061</v>
      </c>
      <c r="G199" s="1">
        <v>0</v>
      </c>
      <c r="H199" s="2">
        <v>0</v>
      </c>
      <c r="I199" s="3">
        <f>IF(H199=0,0,H199/G199)</f>
        <v>0</v>
      </c>
      <c r="K199" s="1"/>
      <c r="L199" s="2"/>
      <c r="M199" s="3"/>
    </row>
    <row r="200" spans="2:13" ht="15" hidden="1" customHeight="1">
      <c r="B200" s="12"/>
      <c r="C200" s="5"/>
      <c r="D200" s="6"/>
      <c r="E200" s="7"/>
      <c r="G200" s="5"/>
      <c r="H200" s="6"/>
      <c r="I200" s="7"/>
      <c r="K200" s="5"/>
      <c r="L200" s="6"/>
      <c r="M200" s="7"/>
    </row>
    <row r="201" spans="2:13" ht="15.75" hidden="1" customHeight="1" thickBot="1">
      <c r="B201" s="12" t="s">
        <v>9</v>
      </c>
      <c r="C201" s="35">
        <f>SUM(C195:C199)</f>
        <v>35867</v>
      </c>
      <c r="D201" s="35">
        <f>SUM(D195:D199)</f>
        <v>4956402.7718450846</v>
      </c>
      <c r="E201" s="36">
        <f>IF(D201=0,0,D201/C201)</f>
        <v>138.18838408133061</v>
      </c>
      <c r="G201" s="35">
        <f>SUM(G195:G199)</f>
        <v>1602</v>
      </c>
      <c r="H201" s="35">
        <f>SUM(H195:H199)</f>
        <v>27637.689509389456</v>
      </c>
      <c r="I201" s="36">
        <f>IF(H201=0,0,H201/G201)</f>
        <v>17.251990954675065</v>
      </c>
      <c r="K201" s="35"/>
      <c r="L201" s="35"/>
      <c r="M201" s="36"/>
    </row>
    <row r="202" spans="2:13" ht="15.75" hidden="1" customHeight="1" thickTop="1"/>
    <row r="203" spans="2:13" ht="15" hidden="1" customHeight="1"/>
    <row r="204" spans="2:13" ht="15.75" hidden="1" customHeight="1">
      <c r="B204" s="28">
        <v>40391</v>
      </c>
      <c r="C204" s="74" t="s">
        <v>0</v>
      </c>
      <c r="D204" s="74"/>
      <c r="E204" s="74"/>
      <c r="F204" s="29"/>
      <c r="G204" s="74" t="s">
        <v>12</v>
      </c>
      <c r="H204" s="74"/>
      <c r="I204" s="74"/>
      <c r="K204" s="74"/>
      <c r="L204" s="74"/>
      <c r="M204" s="74"/>
    </row>
    <row r="205" spans="2:13" ht="15" hidden="1" customHeight="1">
      <c r="B205" s="12"/>
      <c r="C205" s="30" t="s">
        <v>1</v>
      </c>
      <c r="D205" s="31" t="s">
        <v>2</v>
      </c>
      <c r="E205" s="32" t="s">
        <v>3</v>
      </c>
      <c r="F205" s="33"/>
      <c r="G205" s="30" t="s">
        <v>1</v>
      </c>
      <c r="H205" s="31" t="s">
        <v>2</v>
      </c>
      <c r="I205" s="32" t="s">
        <v>3</v>
      </c>
      <c r="K205" s="30"/>
      <c r="L205" s="31"/>
      <c r="M205" s="32"/>
    </row>
    <row r="206" spans="2:13" ht="15" hidden="1" customHeight="1">
      <c r="B206" s="12" t="s">
        <v>4</v>
      </c>
      <c r="C206" s="5">
        <f>+C201</f>
        <v>35867</v>
      </c>
      <c r="D206" s="6">
        <f>+D201</f>
        <v>4956402.7718450846</v>
      </c>
      <c r="E206" s="7">
        <f>IF(D206=0,0,D206/C206)</f>
        <v>138.18838408133061</v>
      </c>
      <c r="G206" s="5">
        <f>+G201</f>
        <v>1602</v>
      </c>
      <c r="H206" s="6">
        <f>+H201</f>
        <v>27637.689509389456</v>
      </c>
      <c r="I206" s="7">
        <f>IF(H206=0,0,H206/G206)</f>
        <v>17.251990954675065</v>
      </c>
      <c r="K206" s="5"/>
      <c r="L206" s="6"/>
      <c r="M206" s="7"/>
    </row>
    <row r="207" spans="2:13" ht="15" hidden="1" customHeight="1">
      <c r="B207" s="12"/>
      <c r="C207" s="5"/>
      <c r="D207" s="6"/>
      <c r="E207" s="7"/>
      <c r="G207" s="5"/>
      <c r="H207" s="6"/>
      <c r="I207" s="7"/>
      <c r="K207" s="5"/>
      <c r="L207" s="6"/>
      <c r="M207" s="7"/>
    </row>
    <row r="208" spans="2:13" ht="15" hidden="1" customHeight="1">
      <c r="B208" s="12" t="s">
        <v>13</v>
      </c>
      <c r="C208" s="5">
        <v>1019</v>
      </c>
      <c r="D208" s="6">
        <v>0</v>
      </c>
      <c r="E208" s="7">
        <f>+D208/C208</f>
        <v>0</v>
      </c>
      <c r="G208" s="5">
        <v>0</v>
      </c>
      <c r="H208" s="6">
        <v>0</v>
      </c>
      <c r="I208" s="7">
        <v>0</v>
      </c>
      <c r="K208" s="5"/>
      <c r="L208" s="6"/>
      <c r="M208" s="7"/>
    </row>
    <row r="209" spans="2:13" ht="15" hidden="1" customHeight="1">
      <c r="B209" s="12"/>
      <c r="C209" s="5"/>
      <c r="D209" s="6"/>
      <c r="E209" s="7"/>
      <c r="G209" s="5"/>
      <c r="H209" s="6"/>
      <c r="I209" s="7"/>
      <c r="K209" s="5"/>
      <c r="L209" s="6"/>
      <c r="M209" s="7"/>
    </row>
    <row r="210" spans="2:13" ht="15" hidden="1" customHeight="1">
      <c r="B210" s="12" t="s">
        <v>5</v>
      </c>
      <c r="C210" s="1">
        <v>0</v>
      </c>
      <c r="D210" s="2">
        <v>0</v>
      </c>
      <c r="E210" s="3">
        <f>IF(D210=0,0,D210/C210)</f>
        <v>0</v>
      </c>
      <c r="G210" s="1">
        <v>0</v>
      </c>
      <c r="H210" s="2">
        <v>0</v>
      </c>
      <c r="I210" s="3">
        <f>IF(H210=0,0,H210/G210)</f>
        <v>0</v>
      </c>
      <c r="K210" s="1"/>
      <c r="L210" s="2"/>
      <c r="M210" s="3"/>
    </row>
    <row r="211" spans="2:13" ht="15" hidden="1" customHeight="1">
      <c r="B211" s="12"/>
      <c r="C211" s="5"/>
      <c r="D211" s="6"/>
      <c r="E211" s="7"/>
      <c r="G211" s="5"/>
      <c r="H211" s="6"/>
      <c r="I211" s="7"/>
      <c r="K211" s="5"/>
      <c r="L211" s="6"/>
      <c r="M211" s="7"/>
    </row>
    <row r="212" spans="2:13" ht="15" hidden="1" customHeight="1">
      <c r="B212" s="12" t="s">
        <v>6</v>
      </c>
      <c r="C212" s="25">
        <f>SUM(C206:C210)</f>
        <v>36886</v>
      </c>
      <c r="D212" s="25">
        <f>SUM(D206:D210)</f>
        <v>4956402.7718450846</v>
      </c>
      <c r="E212" s="23">
        <f>IF(D212=0,0,D212/C212)</f>
        <v>134.37083912175581</v>
      </c>
      <c r="F212" s="24"/>
      <c r="G212" s="25">
        <f>SUM(G206:G210)</f>
        <v>1602</v>
      </c>
      <c r="H212" s="34">
        <f>SUM(H206:H210)</f>
        <v>27637.689509389456</v>
      </c>
      <c r="I212" s="23">
        <f>IF(H212=0,0,H212/G212)</f>
        <v>17.251990954675065</v>
      </c>
      <c r="K212" s="25"/>
      <c r="L212" s="34"/>
      <c r="M212" s="23"/>
    </row>
    <row r="213" spans="2:13" ht="15" hidden="1" customHeight="1">
      <c r="B213" s="12"/>
      <c r="C213" s="5"/>
      <c r="D213" s="6"/>
      <c r="E213" s="7"/>
      <c r="G213" s="5"/>
      <c r="H213" s="6"/>
      <c r="I213" s="7"/>
      <c r="K213" s="5"/>
      <c r="L213" s="6"/>
      <c r="M213" s="7"/>
    </row>
    <row r="214" spans="2:13" ht="15" hidden="1" customHeight="1">
      <c r="B214" s="12" t="s">
        <v>7</v>
      </c>
      <c r="C214" s="5">
        <v>0</v>
      </c>
      <c r="D214" s="6">
        <v>0</v>
      </c>
      <c r="E214" s="7">
        <v>0</v>
      </c>
      <c r="G214" s="5">
        <v>0</v>
      </c>
      <c r="H214" s="6">
        <v>0</v>
      </c>
      <c r="I214" s="7">
        <v>0</v>
      </c>
      <c r="K214" s="5"/>
      <c r="L214" s="6"/>
      <c r="M214" s="7"/>
    </row>
    <row r="215" spans="2:13" ht="15" hidden="1" customHeight="1">
      <c r="B215" s="12"/>
      <c r="C215" s="5"/>
      <c r="D215" s="6"/>
      <c r="E215" s="7"/>
      <c r="G215" s="5">
        <v>0</v>
      </c>
      <c r="H215" s="6"/>
      <c r="I215" s="7"/>
      <c r="K215" s="5"/>
      <c r="L215" s="6"/>
      <c r="M215" s="7"/>
    </row>
    <row r="216" spans="2:13" ht="15" hidden="1" customHeight="1">
      <c r="B216" s="12" t="s">
        <v>11</v>
      </c>
      <c r="C216" s="1">
        <v>-21212</v>
      </c>
      <c r="D216" s="2">
        <f>+C216*E212</f>
        <v>-2850274.2394506843</v>
      </c>
      <c r="E216" s="3">
        <f>IF(D216=0,0,D216/C216)</f>
        <v>134.37083912175581</v>
      </c>
      <c r="G216" s="1">
        <v>31942</v>
      </c>
      <c r="H216" s="2">
        <v>551063</v>
      </c>
      <c r="I216" s="3">
        <f>IF(H216=0,0,H216/G216)</f>
        <v>17.251987978210508</v>
      </c>
      <c r="K216" s="1"/>
      <c r="L216" s="2"/>
      <c r="M216" s="3"/>
    </row>
    <row r="217" spans="2:13" ht="15" hidden="1" customHeight="1">
      <c r="B217" s="12"/>
      <c r="C217" s="5"/>
      <c r="D217" s="6"/>
      <c r="E217" s="7"/>
      <c r="G217" s="5"/>
      <c r="H217" s="6"/>
      <c r="I217" s="7"/>
      <c r="K217" s="5"/>
      <c r="L217" s="6"/>
      <c r="M217" s="7"/>
    </row>
    <row r="218" spans="2:13" ht="15.75" hidden="1" customHeight="1" thickBot="1">
      <c r="B218" s="12" t="s">
        <v>9</v>
      </c>
      <c r="C218" s="35">
        <f>SUM(C212:C216)</f>
        <v>15674</v>
      </c>
      <c r="D218" s="35">
        <f>SUM(D212:D216)</f>
        <v>2106128.5323944003</v>
      </c>
      <c r="E218" s="36">
        <f>IF(D218=0,0,D218/C218)</f>
        <v>134.37083912175581</v>
      </c>
      <c r="G218" s="35">
        <f>SUM(G212:G216)</f>
        <v>33544</v>
      </c>
      <c r="H218" s="35">
        <f>SUM(H212:H216)</f>
        <v>578700.68950938946</v>
      </c>
      <c r="I218" s="36">
        <f>IF(H218=0,0,H218/G218)</f>
        <v>17.251988120361002</v>
      </c>
      <c r="K218" s="35"/>
      <c r="L218" s="35"/>
      <c r="M218" s="36"/>
    </row>
    <row r="219" spans="2:13" ht="15.75" hidden="1" customHeight="1" thickTop="1"/>
    <row r="220" spans="2:13" ht="15" hidden="1" customHeight="1"/>
    <row r="221" spans="2:13" ht="15.75" hidden="1" customHeight="1">
      <c r="B221" s="28">
        <v>40422</v>
      </c>
      <c r="C221" s="74" t="s">
        <v>0</v>
      </c>
      <c r="D221" s="74"/>
      <c r="E221" s="74"/>
      <c r="F221" s="29"/>
      <c r="G221" s="74" t="s">
        <v>12</v>
      </c>
      <c r="H221" s="74"/>
      <c r="I221" s="74"/>
      <c r="K221" s="74"/>
      <c r="L221" s="74"/>
      <c r="M221" s="74"/>
    </row>
    <row r="222" spans="2:13" ht="15" hidden="1" customHeight="1">
      <c r="B222" s="12"/>
      <c r="C222" s="30" t="s">
        <v>1</v>
      </c>
      <c r="D222" s="31" t="s">
        <v>2</v>
      </c>
      <c r="E222" s="32" t="s">
        <v>3</v>
      </c>
      <c r="F222" s="33"/>
      <c r="G222" s="30" t="s">
        <v>1</v>
      </c>
      <c r="H222" s="31" t="s">
        <v>2</v>
      </c>
      <c r="I222" s="32" t="s">
        <v>3</v>
      </c>
      <c r="K222" s="30"/>
      <c r="L222" s="31"/>
      <c r="M222" s="32"/>
    </row>
    <row r="223" spans="2:13" ht="15" hidden="1" customHeight="1">
      <c r="B223" s="12" t="s">
        <v>4</v>
      </c>
      <c r="C223" s="5">
        <f>+C218</f>
        <v>15674</v>
      </c>
      <c r="D223" s="6">
        <f>+D218</f>
        <v>2106128.5323944003</v>
      </c>
      <c r="E223" s="7">
        <f>IF(D223=0,0,D223/C223)</f>
        <v>134.37083912175581</v>
      </c>
      <c r="G223" s="5">
        <f>+G218</f>
        <v>33544</v>
      </c>
      <c r="H223" s="6">
        <f>+H218</f>
        <v>578700.68950938946</v>
      </c>
      <c r="I223" s="7">
        <f>IF(H223=0,0,H223/G223)</f>
        <v>17.251988120361002</v>
      </c>
      <c r="K223" s="5"/>
      <c r="L223" s="6"/>
      <c r="M223" s="7"/>
    </row>
    <row r="224" spans="2:13" ht="15" hidden="1" customHeight="1">
      <c r="B224" s="12"/>
      <c r="C224" s="5"/>
      <c r="D224" s="6"/>
      <c r="E224" s="7"/>
      <c r="G224" s="5"/>
      <c r="H224" s="6"/>
      <c r="I224" s="7"/>
      <c r="K224" s="5"/>
      <c r="L224" s="6"/>
      <c r="M224" s="7"/>
    </row>
    <row r="225" spans="2:13" ht="15" hidden="1" customHeight="1">
      <c r="B225" s="12" t="s">
        <v>5</v>
      </c>
      <c r="C225" s="1">
        <v>0</v>
      </c>
      <c r="D225" s="2">
        <v>0</v>
      </c>
      <c r="E225" s="3">
        <f>IF(D225=0,0,D225/C225)</f>
        <v>0</v>
      </c>
      <c r="G225" s="1">
        <v>0</v>
      </c>
      <c r="H225" s="2">
        <v>0</v>
      </c>
      <c r="I225" s="3">
        <f>IF(H225=0,0,H225/G225)</f>
        <v>0</v>
      </c>
      <c r="K225" s="1"/>
      <c r="L225" s="2"/>
      <c r="M225" s="3"/>
    </row>
    <row r="226" spans="2:13" ht="15" hidden="1" customHeight="1">
      <c r="B226" s="12"/>
      <c r="C226" s="5"/>
      <c r="D226" s="6"/>
      <c r="E226" s="7"/>
      <c r="G226" s="5"/>
      <c r="H226" s="6"/>
      <c r="I226" s="7"/>
      <c r="K226" s="5"/>
      <c r="L226" s="6"/>
      <c r="M226" s="7"/>
    </row>
    <row r="227" spans="2:13" ht="15" hidden="1" customHeight="1">
      <c r="B227" s="12" t="s">
        <v>6</v>
      </c>
      <c r="C227" s="25">
        <f>SUM(C223:C225)</f>
        <v>15674</v>
      </c>
      <c r="D227" s="25">
        <f>SUM(D223:D225)</f>
        <v>2106128.5323944003</v>
      </c>
      <c r="E227" s="23">
        <f>IF(D227=0,0,D227/C227)</f>
        <v>134.37083912175581</v>
      </c>
      <c r="F227" s="24"/>
      <c r="G227" s="25">
        <f>SUM(G223:G225)</f>
        <v>33544</v>
      </c>
      <c r="H227" s="34">
        <f>SUM(H223:H225)</f>
        <v>578700.68950938946</v>
      </c>
      <c r="I227" s="23">
        <f>IF(H227=0,0,H227/G227)</f>
        <v>17.251988120361002</v>
      </c>
      <c r="K227" s="25"/>
      <c r="L227" s="34"/>
      <c r="M227" s="23"/>
    </row>
    <row r="228" spans="2:13" ht="15" hidden="1" customHeight="1">
      <c r="B228" s="12"/>
      <c r="C228" s="5"/>
      <c r="D228" s="6"/>
      <c r="E228" s="7"/>
      <c r="G228" s="5"/>
      <c r="H228" s="6"/>
      <c r="I228" s="7"/>
      <c r="K228" s="5"/>
      <c r="L228" s="6"/>
      <c r="M228" s="7"/>
    </row>
    <row r="229" spans="2:13" ht="15" hidden="1" customHeight="1">
      <c r="B229" s="12" t="s">
        <v>7</v>
      </c>
      <c r="C229" s="5">
        <v>0</v>
      </c>
      <c r="D229" s="6">
        <v>0</v>
      </c>
      <c r="E229" s="7">
        <v>0</v>
      </c>
      <c r="G229" s="5">
        <v>0</v>
      </c>
      <c r="H229" s="6">
        <v>0</v>
      </c>
      <c r="I229" s="7">
        <v>0</v>
      </c>
      <c r="K229" s="5"/>
      <c r="L229" s="6"/>
      <c r="M229" s="7"/>
    </row>
    <row r="230" spans="2:13" ht="15" hidden="1" customHeight="1">
      <c r="B230" s="12"/>
      <c r="C230" s="5"/>
      <c r="D230" s="6"/>
      <c r="E230" s="7"/>
      <c r="G230" s="5">
        <v>0</v>
      </c>
      <c r="H230" s="6"/>
      <c r="I230" s="7"/>
      <c r="K230" s="5"/>
      <c r="L230" s="6"/>
      <c r="M230" s="7"/>
    </row>
    <row r="231" spans="2:13" ht="15" hidden="1" customHeight="1">
      <c r="B231" s="12" t="s">
        <v>11</v>
      </c>
      <c r="C231" s="1">
        <v>-4088</v>
      </c>
      <c r="D231" s="2">
        <f>+C231*E227</f>
        <v>-549307.99032973778</v>
      </c>
      <c r="E231" s="3">
        <f>IF(D231=0,0,D231/C231)</f>
        <v>134.37083912175581</v>
      </c>
      <c r="G231" s="1">
        <v>0</v>
      </c>
      <c r="H231" s="2">
        <v>0</v>
      </c>
      <c r="I231" s="3">
        <f>IF(H231=0,0,H231/G231)</f>
        <v>0</v>
      </c>
      <c r="K231" s="1"/>
      <c r="L231" s="2"/>
      <c r="M231" s="3"/>
    </row>
    <row r="232" spans="2:13" ht="15" hidden="1" customHeight="1">
      <c r="B232" s="12"/>
      <c r="C232" s="5"/>
      <c r="D232" s="6"/>
      <c r="E232" s="7"/>
      <c r="G232" s="5"/>
      <c r="H232" s="6"/>
      <c r="I232" s="7"/>
      <c r="K232" s="5"/>
      <c r="L232" s="6"/>
      <c r="M232" s="7"/>
    </row>
    <row r="233" spans="2:13" ht="15.75" hidden="1" customHeight="1" thickBot="1">
      <c r="B233" s="12" t="s">
        <v>9</v>
      </c>
      <c r="C233" s="35">
        <f>SUM(C227:C231)</f>
        <v>11586</v>
      </c>
      <c r="D233" s="35">
        <f>SUM(D227:D231)</f>
        <v>1556820.5420646626</v>
      </c>
      <c r="E233" s="36">
        <f>IF(D233=0,0,D233/C233)</f>
        <v>134.37083912175578</v>
      </c>
      <c r="G233" s="35">
        <f>SUM(G227:G231)</f>
        <v>33544</v>
      </c>
      <c r="H233" s="35">
        <f>SUM(H227:H231)</f>
        <v>578700.68950938946</v>
      </c>
      <c r="I233" s="36">
        <f>IF(H233=0,0,H233/G233)</f>
        <v>17.251988120361002</v>
      </c>
      <c r="K233" s="35"/>
      <c r="L233" s="35"/>
      <c r="M233" s="36"/>
    </row>
    <row r="234" spans="2:13" ht="15.75" hidden="1" customHeight="1" thickTop="1"/>
    <row r="235" spans="2:13" ht="15" hidden="1" customHeight="1"/>
    <row r="236" spans="2:13" ht="15.75" hidden="1" customHeight="1">
      <c r="B236" s="28">
        <v>40452</v>
      </c>
      <c r="C236" s="74" t="s">
        <v>0</v>
      </c>
      <c r="D236" s="74"/>
      <c r="E236" s="74"/>
      <c r="F236" s="29"/>
      <c r="G236" s="74" t="s">
        <v>12</v>
      </c>
      <c r="H236" s="74"/>
      <c r="I236" s="74"/>
      <c r="K236" s="74"/>
      <c r="L236" s="74"/>
      <c r="M236" s="74"/>
    </row>
    <row r="237" spans="2:13" ht="15" hidden="1" customHeight="1">
      <c r="B237" s="12"/>
      <c r="C237" s="30" t="s">
        <v>1</v>
      </c>
      <c r="D237" s="31" t="s">
        <v>2</v>
      </c>
      <c r="E237" s="32" t="s">
        <v>3</v>
      </c>
      <c r="F237" s="33"/>
      <c r="G237" s="30" t="s">
        <v>1</v>
      </c>
      <c r="H237" s="31" t="s">
        <v>2</v>
      </c>
      <c r="I237" s="32" t="s">
        <v>3</v>
      </c>
      <c r="K237" s="30"/>
      <c r="L237" s="31"/>
      <c r="M237" s="32"/>
    </row>
    <row r="238" spans="2:13" ht="15" hidden="1" customHeight="1">
      <c r="B238" s="12" t="s">
        <v>4</v>
      </c>
      <c r="C238" s="5">
        <f>+C233</f>
        <v>11586</v>
      </c>
      <c r="D238" s="6">
        <f>+D233</f>
        <v>1556820.5420646626</v>
      </c>
      <c r="E238" s="7">
        <f>IF(D238=0,0,D238/C238)</f>
        <v>134.37083912175578</v>
      </c>
      <c r="G238" s="5">
        <f>+G233</f>
        <v>33544</v>
      </c>
      <c r="H238" s="6">
        <f>+H233</f>
        <v>578700.68950938946</v>
      </c>
      <c r="I238" s="7">
        <f>IF(H238=0,0,H238/G238)</f>
        <v>17.251988120361002</v>
      </c>
      <c r="K238" s="5"/>
      <c r="L238" s="6"/>
      <c r="M238" s="7"/>
    </row>
    <row r="239" spans="2:13" ht="15" hidden="1" customHeight="1">
      <c r="B239" s="12"/>
      <c r="C239" s="5"/>
      <c r="D239" s="6"/>
      <c r="E239" s="7"/>
      <c r="G239" s="5"/>
      <c r="H239" s="6"/>
      <c r="I239" s="7"/>
      <c r="K239" s="5"/>
      <c r="L239" s="6"/>
      <c r="M239" s="7"/>
    </row>
    <row r="240" spans="2:13" ht="15" hidden="1" customHeight="1">
      <c r="B240" s="12" t="s">
        <v>5</v>
      </c>
      <c r="C240" s="1">
        <v>0</v>
      </c>
      <c r="D240" s="2">
        <v>0</v>
      </c>
      <c r="E240" s="3">
        <f>IF(D240=0,0,D240/C240)</f>
        <v>0</v>
      </c>
      <c r="G240" s="1">
        <v>0</v>
      </c>
      <c r="H240" s="2">
        <v>0</v>
      </c>
      <c r="I240" s="3">
        <f>IF(H240=0,0,H240/G240)</f>
        <v>0</v>
      </c>
      <c r="K240" s="1"/>
      <c r="L240" s="2"/>
      <c r="M240" s="3"/>
    </row>
    <row r="241" spans="2:13" ht="15" hidden="1" customHeight="1">
      <c r="B241" s="12"/>
      <c r="C241" s="5"/>
      <c r="D241" s="6"/>
      <c r="E241" s="7"/>
      <c r="G241" s="5"/>
      <c r="H241" s="6"/>
      <c r="I241" s="7"/>
      <c r="K241" s="5"/>
      <c r="L241" s="6"/>
      <c r="M241" s="7"/>
    </row>
    <row r="242" spans="2:13" ht="15" hidden="1" customHeight="1">
      <c r="B242" s="12" t="s">
        <v>6</v>
      </c>
      <c r="C242" s="25">
        <f>SUM(C238:C240)</f>
        <v>11586</v>
      </c>
      <c r="D242" s="25">
        <f>SUM(D238:D240)</f>
        <v>1556820.5420646626</v>
      </c>
      <c r="E242" s="23">
        <f>IF(D242=0,0,D242/C242)</f>
        <v>134.37083912175578</v>
      </c>
      <c r="F242" s="24"/>
      <c r="G242" s="25">
        <f>SUM(G238:G240)</f>
        <v>33544</v>
      </c>
      <c r="H242" s="34">
        <f>SUM(H238:H240)</f>
        <v>578700.68950938946</v>
      </c>
      <c r="I242" s="23">
        <f>IF(H242=0,0,H242/G242)</f>
        <v>17.251988120361002</v>
      </c>
      <c r="K242" s="25"/>
      <c r="L242" s="34"/>
      <c r="M242" s="23"/>
    </row>
    <row r="243" spans="2:13" ht="15" hidden="1" customHeight="1">
      <c r="B243" s="12"/>
      <c r="C243" s="5"/>
      <c r="D243" s="6"/>
      <c r="E243" s="7"/>
      <c r="G243" s="5"/>
      <c r="H243" s="6"/>
      <c r="I243" s="7"/>
      <c r="K243" s="5"/>
      <c r="L243" s="6"/>
      <c r="M243" s="7"/>
    </row>
    <row r="244" spans="2:13" ht="15" hidden="1" customHeight="1">
      <c r="B244" s="12" t="s">
        <v>7</v>
      </c>
      <c r="C244" s="5">
        <v>0</v>
      </c>
      <c r="D244" s="6">
        <v>0</v>
      </c>
      <c r="E244" s="7">
        <v>0</v>
      </c>
      <c r="G244" s="5">
        <v>0</v>
      </c>
      <c r="H244" s="6">
        <v>0</v>
      </c>
      <c r="I244" s="7">
        <v>0</v>
      </c>
      <c r="K244" s="5"/>
      <c r="L244" s="6"/>
      <c r="M244" s="7"/>
    </row>
    <row r="245" spans="2:13" ht="15" hidden="1" customHeight="1">
      <c r="B245" s="12"/>
      <c r="C245" s="5"/>
      <c r="D245" s="6"/>
      <c r="E245" s="7"/>
      <c r="G245" s="5">
        <v>0</v>
      </c>
      <c r="H245" s="6"/>
      <c r="I245" s="7"/>
      <c r="K245" s="5"/>
      <c r="L245" s="6"/>
      <c r="M245" s="7"/>
    </row>
    <row r="246" spans="2:13" ht="15" hidden="1" customHeight="1">
      <c r="B246" s="12" t="s">
        <v>11</v>
      </c>
      <c r="C246" s="1">
        <v>-4139</v>
      </c>
      <c r="D246" s="2">
        <f>+C246*E242</f>
        <v>-556160.90312494722</v>
      </c>
      <c r="E246" s="3">
        <f>IF(D246=0,0,D246/C246)</f>
        <v>134.37083912175578</v>
      </c>
      <c r="G246" s="1">
        <v>0</v>
      </c>
      <c r="H246" s="2">
        <v>0</v>
      </c>
      <c r="I246" s="3">
        <f>IF(H246=0,0,H246/G246)</f>
        <v>0</v>
      </c>
      <c r="K246" s="1"/>
      <c r="L246" s="2"/>
      <c r="M246" s="3"/>
    </row>
    <row r="247" spans="2:13" ht="15" hidden="1" customHeight="1">
      <c r="B247" s="12"/>
      <c r="C247" s="5"/>
      <c r="D247" s="6"/>
      <c r="E247" s="7"/>
      <c r="G247" s="5"/>
      <c r="H247" s="6"/>
      <c r="I247" s="7"/>
      <c r="K247" s="5"/>
      <c r="L247" s="6"/>
      <c r="M247" s="7"/>
    </row>
    <row r="248" spans="2:13" ht="15.75" hidden="1" customHeight="1" thickBot="1">
      <c r="B248" s="12" t="s">
        <v>9</v>
      </c>
      <c r="C248" s="35">
        <f>SUM(C242:C246)</f>
        <v>7447</v>
      </c>
      <c r="D248" s="35">
        <f>SUM(D242:D246)</f>
        <v>1000659.6389397153</v>
      </c>
      <c r="E248" s="36">
        <f>IF(D248=0,0,D248/C248)</f>
        <v>134.37083912175578</v>
      </c>
      <c r="G248" s="35">
        <f>SUM(G242:G246)</f>
        <v>33544</v>
      </c>
      <c r="H248" s="35">
        <f>SUM(H242:H246)</f>
        <v>578700.68950938946</v>
      </c>
      <c r="I248" s="36">
        <f>IF(H248=0,0,H248/G248)</f>
        <v>17.251988120361002</v>
      </c>
      <c r="K248" s="35"/>
      <c r="L248" s="35"/>
      <c r="M248" s="36"/>
    </row>
    <row r="249" spans="2:13" ht="15.75" hidden="1" customHeight="1" thickTop="1"/>
    <row r="250" spans="2:13" ht="15.75" hidden="1" customHeight="1">
      <c r="B250" s="28">
        <v>40483</v>
      </c>
      <c r="C250" s="74" t="s">
        <v>0</v>
      </c>
      <c r="D250" s="74"/>
      <c r="E250" s="74"/>
      <c r="F250" s="29"/>
      <c r="G250" s="74" t="s">
        <v>12</v>
      </c>
      <c r="H250" s="74"/>
      <c r="I250" s="74"/>
      <c r="K250" s="74"/>
      <c r="L250" s="74"/>
      <c r="M250" s="74"/>
    </row>
    <row r="251" spans="2:13" ht="15" hidden="1" customHeight="1">
      <c r="B251" s="12"/>
      <c r="C251" s="30" t="s">
        <v>1</v>
      </c>
      <c r="D251" s="31" t="s">
        <v>2</v>
      </c>
      <c r="E251" s="32" t="s">
        <v>3</v>
      </c>
      <c r="F251" s="33"/>
      <c r="G251" s="30" t="s">
        <v>1</v>
      </c>
      <c r="H251" s="31" t="s">
        <v>2</v>
      </c>
      <c r="I251" s="32" t="s">
        <v>3</v>
      </c>
      <c r="K251" s="30"/>
      <c r="L251" s="31"/>
      <c r="M251" s="32"/>
    </row>
    <row r="252" spans="2:13" ht="15" hidden="1" customHeight="1">
      <c r="B252" s="12" t="s">
        <v>4</v>
      </c>
      <c r="C252" s="5">
        <f>+C248</f>
        <v>7447</v>
      </c>
      <c r="D252" s="6">
        <f>+D248</f>
        <v>1000659.6389397153</v>
      </c>
      <c r="E252" s="7">
        <f>IF(D252=0,0,D252/C252)</f>
        <v>134.37083912175578</v>
      </c>
      <c r="G252" s="5">
        <f>+G248</f>
        <v>33544</v>
      </c>
      <c r="H252" s="6">
        <f>+H248</f>
        <v>578700.68950938946</v>
      </c>
      <c r="I252" s="7">
        <f>IF(H252=0,0,H252/G252)</f>
        <v>17.251988120361002</v>
      </c>
      <c r="K252" s="5"/>
      <c r="L252" s="6"/>
      <c r="M252" s="7"/>
    </row>
    <row r="253" spans="2:13" ht="15" hidden="1" customHeight="1">
      <c r="B253" s="12"/>
      <c r="C253" s="5"/>
      <c r="D253" s="6"/>
      <c r="E253" s="7"/>
      <c r="G253" s="5"/>
      <c r="H253" s="6"/>
      <c r="I253" s="7"/>
      <c r="K253" s="5"/>
      <c r="L253" s="6"/>
      <c r="M253" s="7"/>
    </row>
    <row r="254" spans="2:13" ht="15" hidden="1" customHeight="1">
      <c r="B254" s="12" t="s">
        <v>5</v>
      </c>
      <c r="C254" s="1">
        <v>0</v>
      </c>
      <c r="D254" s="2">
        <v>0</v>
      </c>
      <c r="E254" s="3">
        <f>IF(D254=0,0,D254/C254)</f>
        <v>0</v>
      </c>
      <c r="G254" s="1">
        <v>0</v>
      </c>
      <c r="H254" s="2">
        <v>0</v>
      </c>
      <c r="I254" s="3">
        <f>IF(H254=0,0,H254/G254)</f>
        <v>0</v>
      </c>
      <c r="K254" s="1"/>
      <c r="L254" s="2"/>
      <c r="M254" s="3"/>
    </row>
    <row r="255" spans="2:13" ht="15" hidden="1" customHeight="1">
      <c r="B255" s="12"/>
      <c r="C255" s="5"/>
      <c r="D255" s="6"/>
      <c r="E255" s="7"/>
      <c r="G255" s="5"/>
      <c r="H255" s="6"/>
      <c r="I255" s="7"/>
      <c r="K255" s="5"/>
      <c r="L255" s="6"/>
      <c r="M255" s="7"/>
    </row>
    <row r="256" spans="2:13" ht="15" hidden="1" customHeight="1">
      <c r="B256" s="12" t="s">
        <v>6</v>
      </c>
      <c r="C256" s="25">
        <f>SUM(C252:C254)</f>
        <v>7447</v>
      </c>
      <c r="D256" s="25">
        <f>SUM(D252:D254)</f>
        <v>1000659.6389397153</v>
      </c>
      <c r="E256" s="23">
        <f>IF(D256=0,0,D256/C256)</f>
        <v>134.37083912175578</v>
      </c>
      <c r="F256" s="24"/>
      <c r="G256" s="25">
        <f>SUM(G252:G254)</f>
        <v>33544</v>
      </c>
      <c r="H256" s="34">
        <f>SUM(H252:H254)</f>
        <v>578700.68950938946</v>
      </c>
      <c r="I256" s="23">
        <f>IF(H256=0,0,H256/G256)</f>
        <v>17.251988120361002</v>
      </c>
      <c r="K256" s="25"/>
      <c r="L256" s="34"/>
      <c r="M256" s="23"/>
    </row>
    <row r="257" spans="2:13" ht="15" hidden="1" customHeight="1">
      <c r="B257" s="12"/>
      <c r="C257" s="5"/>
      <c r="D257" s="6"/>
      <c r="E257" s="7"/>
      <c r="G257" s="5"/>
      <c r="H257" s="6"/>
      <c r="I257" s="7"/>
      <c r="K257" s="5"/>
      <c r="L257" s="6"/>
      <c r="M257" s="7"/>
    </row>
    <row r="258" spans="2:13" ht="15" hidden="1" customHeight="1">
      <c r="B258" s="12" t="s">
        <v>7</v>
      </c>
      <c r="C258" s="5">
        <v>0</v>
      </c>
      <c r="D258" s="6">
        <v>0</v>
      </c>
      <c r="E258" s="7">
        <v>0</v>
      </c>
      <c r="G258" s="5">
        <v>0</v>
      </c>
      <c r="H258" s="6">
        <v>0</v>
      </c>
      <c r="I258" s="7">
        <v>0</v>
      </c>
      <c r="K258" s="5"/>
      <c r="L258" s="6"/>
      <c r="M258" s="7"/>
    </row>
    <row r="259" spans="2:13" ht="15" hidden="1" customHeight="1">
      <c r="B259" s="12"/>
      <c r="C259" s="5"/>
      <c r="D259" s="6"/>
      <c r="E259" s="7"/>
      <c r="G259" s="5">
        <v>0</v>
      </c>
      <c r="H259" s="6"/>
      <c r="I259" s="7"/>
      <c r="K259" s="5"/>
      <c r="L259" s="6"/>
      <c r="M259" s="7"/>
    </row>
    <row r="260" spans="2:13" ht="15" hidden="1" customHeight="1">
      <c r="B260" s="12" t="s">
        <v>11</v>
      </c>
      <c r="C260" s="1">
        <v>-3922</v>
      </c>
      <c r="D260" s="2">
        <f>+C260*E256</f>
        <v>-527002.43103552621</v>
      </c>
      <c r="E260" s="3">
        <f>IF(D260=0,0,D260/C260)</f>
        <v>134.37083912175578</v>
      </c>
      <c r="G260" s="1">
        <v>0</v>
      </c>
      <c r="H260" s="2">
        <v>0</v>
      </c>
      <c r="I260" s="3">
        <f>IF(H260=0,0,H260/G260)</f>
        <v>0</v>
      </c>
      <c r="K260" s="1"/>
      <c r="L260" s="2"/>
      <c r="M260" s="3"/>
    </row>
    <row r="261" spans="2:13" ht="15" hidden="1" customHeight="1">
      <c r="B261" s="12"/>
      <c r="C261" s="5"/>
      <c r="D261" s="6"/>
      <c r="E261" s="7"/>
      <c r="G261" s="5"/>
      <c r="H261" s="6"/>
      <c r="I261" s="7"/>
      <c r="K261" s="5"/>
      <c r="L261" s="6"/>
      <c r="M261" s="7"/>
    </row>
    <row r="262" spans="2:13" ht="15.75" hidden="1" customHeight="1" thickBot="1">
      <c r="B262" s="12" t="s">
        <v>9</v>
      </c>
      <c r="C262" s="35">
        <f>SUM(C256:C260)</f>
        <v>3525</v>
      </c>
      <c r="D262" s="35">
        <f>SUM(D256:D260)</f>
        <v>473657.20790418913</v>
      </c>
      <c r="E262" s="36">
        <f>IF(D262=0,0,D262/C262)</f>
        <v>134.37083912175578</v>
      </c>
      <c r="G262" s="35">
        <f>SUM(G256:G260)</f>
        <v>33544</v>
      </c>
      <c r="H262" s="35">
        <f>SUM(H256:H260)</f>
        <v>578700.68950938946</v>
      </c>
      <c r="I262" s="36">
        <f>IF(H262=0,0,H262/G262)</f>
        <v>17.251988120361002</v>
      </c>
      <c r="K262" s="35"/>
      <c r="L262" s="35"/>
      <c r="M262" s="36"/>
    </row>
    <row r="263" spans="2:13" ht="15.75" hidden="1" customHeight="1" thickTop="1"/>
    <row r="264" spans="2:13" ht="15" hidden="1" customHeight="1"/>
    <row r="265" spans="2:13" ht="15.75" hidden="1" customHeight="1">
      <c r="B265" s="28">
        <v>40513</v>
      </c>
      <c r="C265" s="74" t="s">
        <v>0</v>
      </c>
      <c r="D265" s="74"/>
      <c r="E265" s="74"/>
      <c r="F265" s="29"/>
      <c r="G265" s="74" t="s">
        <v>12</v>
      </c>
      <c r="H265" s="74"/>
      <c r="I265" s="74"/>
      <c r="K265" s="74"/>
      <c r="L265" s="74"/>
      <c r="M265" s="74"/>
    </row>
    <row r="266" spans="2:13" ht="15" hidden="1" customHeight="1">
      <c r="B266" s="12"/>
      <c r="C266" s="30" t="s">
        <v>1</v>
      </c>
      <c r="D266" s="31" t="s">
        <v>2</v>
      </c>
      <c r="E266" s="32" t="s">
        <v>3</v>
      </c>
      <c r="F266" s="33"/>
      <c r="G266" s="30" t="s">
        <v>1</v>
      </c>
      <c r="H266" s="31" t="s">
        <v>2</v>
      </c>
      <c r="I266" s="32" t="s">
        <v>3</v>
      </c>
      <c r="K266" s="30"/>
      <c r="L266" s="31"/>
      <c r="M266" s="32"/>
    </row>
    <row r="267" spans="2:13" ht="15" hidden="1" customHeight="1">
      <c r="B267" s="12" t="s">
        <v>4</v>
      </c>
      <c r="C267" s="5">
        <f>+C262</f>
        <v>3525</v>
      </c>
      <c r="D267" s="6">
        <f>+D262</f>
        <v>473657.20790418913</v>
      </c>
      <c r="E267" s="7">
        <f>IF(D267=0,0,D267/C267)</f>
        <v>134.37083912175578</v>
      </c>
      <c r="G267" s="5">
        <f>+G262</f>
        <v>33544</v>
      </c>
      <c r="H267" s="6">
        <f>+H262</f>
        <v>578700.68950938946</v>
      </c>
      <c r="I267" s="7">
        <f>IF(H267=0,0,H267/G267)</f>
        <v>17.251988120361002</v>
      </c>
      <c r="K267" s="5"/>
      <c r="L267" s="6"/>
      <c r="M267" s="7"/>
    </row>
    <row r="268" spans="2:13" ht="15" hidden="1" customHeight="1">
      <c r="B268" s="12"/>
      <c r="C268" s="5"/>
      <c r="D268" s="6"/>
      <c r="E268" s="7"/>
      <c r="G268" s="5"/>
      <c r="H268" s="6"/>
      <c r="I268" s="7"/>
      <c r="K268" s="5"/>
      <c r="L268" s="6"/>
      <c r="M268" s="7"/>
    </row>
    <row r="269" spans="2:13" ht="15" hidden="1" customHeight="1">
      <c r="B269" s="12" t="s">
        <v>5</v>
      </c>
      <c r="C269" s="1">
        <v>24074</v>
      </c>
      <c r="D269" s="2">
        <v>11503061</v>
      </c>
      <c r="E269" s="3">
        <f>IF(D269=0,0,D269/C269)</f>
        <v>477.82092714131426</v>
      </c>
      <c r="G269" s="1">
        <v>9627</v>
      </c>
      <c r="H269" s="2">
        <v>0</v>
      </c>
      <c r="I269" s="3">
        <f>IF(H269=0,0,H269/G269)</f>
        <v>0</v>
      </c>
      <c r="K269" s="1"/>
      <c r="L269" s="2"/>
      <c r="M269" s="3"/>
    </row>
    <row r="270" spans="2:13" ht="15" hidden="1" customHeight="1">
      <c r="B270" s="12"/>
      <c r="C270" s="5"/>
      <c r="D270" s="6"/>
      <c r="E270" s="7"/>
      <c r="G270" s="5"/>
      <c r="H270" s="6"/>
      <c r="I270" s="7"/>
      <c r="K270" s="5"/>
      <c r="L270" s="6"/>
      <c r="M270" s="7"/>
    </row>
    <row r="271" spans="2:13" ht="15" hidden="1" customHeight="1">
      <c r="B271" s="12" t="s">
        <v>6</v>
      </c>
      <c r="C271" s="25">
        <f>+C267+C269</f>
        <v>27599</v>
      </c>
      <c r="D271" s="34">
        <f>+D267+D269</f>
        <v>11976718.20790419</v>
      </c>
      <c r="E271" s="23">
        <f>IF(D271=0,0,D271/C271)</f>
        <v>433.95478850335843</v>
      </c>
      <c r="F271" s="24"/>
      <c r="G271" s="25">
        <f>+G267+G269</f>
        <v>43171</v>
      </c>
      <c r="H271" s="34">
        <f>+H267+H269</f>
        <v>578700.68950938946</v>
      </c>
      <c r="I271" s="23">
        <f>IF(H271=0,0,H271/G271)</f>
        <v>13.404847918959243</v>
      </c>
      <c r="K271" s="25"/>
      <c r="L271" s="34"/>
      <c r="M271" s="23"/>
    </row>
    <row r="272" spans="2:13" ht="15" hidden="1" customHeight="1">
      <c r="B272" s="12"/>
      <c r="C272" s="25"/>
      <c r="D272" s="34"/>
      <c r="E272" s="23"/>
      <c r="G272" s="25"/>
      <c r="H272" s="34"/>
      <c r="I272" s="23"/>
      <c r="K272" s="25"/>
      <c r="L272" s="34"/>
      <c r="M272" s="23"/>
    </row>
    <row r="273" spans="2:13" ht="15" hidden="1" customHeight="1">
      <c r="B273" s="12" t="s">
        <v>7</v>
      </c>
      <c r="C273" s="25"/>
      <c r="D273" s="34"/>
      <c r="E273" s="7">
        <f>IF(D273=0,0,D273/C273)</f>
        <v>0</v>
      </c>
      <c r="G273" s="25">
        <v>-7297</v>
      </c>
      <c r="H273" s="34">
        <f>+G273*I271</f>
        <v>-97815.175264645601</v>
      </c>
      <c r="I273" s="7">
        <f>IF(H273=0,0,H273/G273)</f>
        <v>13.404847918959243</v>
      </c>
      <c r="K273" s="25"/>
      <c r="L273" s="34"/>
      <c r="M273" s="7"/>
    </row>
    <row r="274" spans="2:13" ht="15" hidden="1" customHeight="1">
      <c r="B274" s="12"/>
      <c r="C274" s="25"/>
      <c r="D274" s="34"/>
      <c r="E274" s="7"/>
      <c r="G274" s="25"/>
      <c r="H274" s="34"/>
      <c r="I274" s="7"/>
      <c r="K274" s="25"/>
      <c r="L274" s="34"/>
      <c r="M274" s="7"/>
    </row>
    <row r="275" spans="2:13" ht="15" hidden="1" customHeight="1">
      <c r="B275" s="12" t="s">
        <v>8</v>
      </c>
      <c r="C275" s="25">
        <v>-3525</v>
      </c>
      <c r="D275" s="34">
        <f>+C275*E271</f>
        <v>-1529690.6294743384</v>
      </c>
      <c r="E275" s="23">
        <f>IF(D275=0,0,D275/C275)</f>
        <v>433.95478850335843</v>
      </c>
      <c r="F275" s="24"/>
      <c r="G275" s="25">
        <v>-1088</v>
      </c>
      <c r="H275" s="34">
        <f>+G275*I273</f>
        <v>-14584.474535827656</v>
      </c>
      <c r="I275" s="23">
        <f>IF(H275=0,0,H275/G275)</f>
        <v>13.404847918959243</v>
      </c>
      <c r="K275" s="25"/>
      <c r="L275" s="34"/>
      <c r="M275" s="23"/>
    </row>
    <row r="276" spans="2:13" ht="15" hidden="1" customHeight="1">
      <c r="B276" s="12"/>
      <c r="C276" s="25"/>
      <c r="D276" s="34"/>
      <c r="E276" s="23"/>
      <c r="G276" s="25"/>
      <c r="H276" s="34"/>
      <c r="I276" s="23"/>
      <c r="K276" s="25"/>
      <c r="L276" s="34"/>
      <c r="M276" s="23"/>
    </row>
    <row r="277" spans="2:13" ht="15" hidden="1" customHeight="1">
      <c r="B277" s="12" t="s">
        <v>14</v>
      </c>
      <c r="C277" s="1"/>
      <c r="D277" s="2"/>
      <c r="E277" s="3"/>
      <c r="G277" s="1">
        <v>43808</v>
      </c>
      <c r="H277" s="2">
        <v>1114634</v>
      </c>
      <c r="I277" s="3"/>
      <c r="K277" s="1"/>
      <c r="L277" s="2"/>
      <c r="M277" s="3"/>
    </row>
    <row r="278" spans="2:13" ht="15" hidden="1" customHeight="1">
      <c r="B278" s="12"/>
      <c r="C278" s="25"/>
      <c r="D278" s="34"/>
      <c r="E278" s="23"/>
      <c r="G278" s="25"/>
      <c r="H278" s="34"/>
      <c r="I278" s="23"/>
      <c r="K278" s="25"/>
      <c r="L278" s="34"/>
      <c r="M278" s="23"/>
    </row>
    <row r="279" spans="2:13" ht="15.75" hidden="1" customHeight="1" thickBot="1">
      <c r="B279" s="12" t="s">
        <v>9</v>
      </c>
      <c r="C279" s="35">
        <f>SUM(C271:C277)</f>
        <v>24074</v>
      </c>
      <c r="D279" s="35">
        <f>SUM(D271:D277)</f>
        <v>10447027.578429852</v>
      </c>
      <c r="E279" s="36">
        <f>IF(D279=0,0,D279/C279)</f>
        <v>433.95478850335849</v>
      </c>
      <c r="G279" s="35">
        <f>SUM(G271:G277)</f>
        <v>78594</v>
      </c>
      <c r="H279" s="35">
        <f>SUM(H271:H277)</f>
        <v>1580935.0397089161</v>
      </c>
      <c r="I279" s="36">
        <f>IF(H279=0,0,H279/G279)</f>
        <v>20.115212862418456</v>
      </c>
      <c r="K279" s="35"/>
      <c r="L279" s="35"/>
      <c r="M279" s="36"/>
    </row>
    <row r="280" spans="2:13" ht="15.75" hidden="1" customHeight="1" thickTop="1">
      <c r="B280" s="12"/>
      <c r="C280" s="25"/>
      <c r="D280" s="34"/>
      <c r="E280" s="23"/>
      <c r="G280" s="25"/>
      <c r="H280" s="34"/>
      <c r="I280" s="23"/>
      <c r="K280" s="25"/>
      <c r="L280" s="34"/>
      <c r="M280" s="23"/>
    </row>
    <row r="281" spans="2:13" ht="15" hidden="1" customHeight="1">
      <c r="B281" s="12"/>
      <c r="C281" s="5"/>
      <c r="D281" s="6"/>
      <c r="E281" s="7"/>
      <c r="G281" s="5"/>
      <c r="H281" s="6"/>
      <c r="I281" s="7"/>
      <c r="K281" s="5"/>
      <c r="L281" s="6"/>
      <c r="M281" s="7"/>
    </row>
    <row r="282" spans="2:13" ht="15.75" hidden="1" customHeight="1">
      <c r="B282" s="28">
        <v>40544</v>
      </c>
      <c r="C282" s="74" t="s">
        <v>0</v>
      </c>
      <c r="D282" s="74"/>
      <c r="E282" s="74"/>
      <c r="F282" s="29"/>
      <c r="G282" s="74" t="s">
        <v>15</v>
      </c>
      <c r="H282" s="74"/>
      <c r="I282" s="74"/>
      <c r="K282" s="74"/>
      <c r="L282" s="74"/>
      <c r="M282" s="74"/>
    </row>
    <row r="283" spans="2:13" ht="15" hidden="1" customHeight="1">
      <c r="B283" s="12"/>
      <c r="C283" s="30" t="s">
        <v>1</v>
      </c>
      <c r="D283" s="31" t="s">
        <v>2</v>
      </c>
      <c r="E283" s="32" t="s">
        <v>3</v>
      </c>
      <c r="F283" s="33"/>
      <c r="G283" s="30" t="s">
        <v>1</v>
      </c>
      <c r="H283" s="31" t="s">
        <v>2</v>
      </c>
      <c r="I283" s="32" t="s">
        <v>3</v>
      </c>
      <c r="K283" s="30"/>
      <c r="L283" s="31"/>
      <c r="M283" s="32"/>
    </row>
    <row r="284" spans="2:13" ht="15" hidden="1" customHeight="1">
      <c r="B284" s="12" t="s">
        <v>4</v>
      </c>
      <c r="C284" s="5">
        <f>+C279</f>
        <v>24074</v>
      </c>
      <c r="D284" s="6">
        <f>+D279</f>
        <v>10447027.578429852</v>
      </c>
      <c r="E284" s="7">
        <f>IF(D284=0,0,D284/C284)</f>
        <v>433.95478850335849</v>
      </c>
      <c r="G284" s="5">
        <f>+G279</f>
        <v>78594</v>
      </c>
      <c r="H284" s="6">
        <f>+H279</f>
        <v>1580935.0397089161</v>
      </c>
      <c r="I284" s="7">
        <f>IF(H284=0,0,H284/G284)</f>
        <v>20.115212862418456</v>
      </c>
      <c r="K284" s="5"/>
      <c r="L284" s="6"/>
      <c r="M284" s="7"/>
    </row>
    <row r="285" spans="2:13" ht="15" hidden="1" customHeight="1">
      <c r="B285" s="12"/>
      <c r="C285" s="5"/>
      <c r="D285" s="6"/>
      <c r="E285" s="7"/>
      <c r="G285" s="5"/>
      <c r="H285" s="6"/>
      <c r="I285" s="7"/>
      <c r="K285" s="5"/>
      <c r="L285" s="6"/>
      <c r="M285" s="7"/>
    </row>
    <row r="286" spans="2:13" ht="30" hidden="1" customHeight="1">
      <c r="B286" s="39" t="s">
        <v>10</v>
      </c>
      <c r="C286" s="5">
        <v>-4112</v>
      </c>
      <c r="D286" s="6">
        <f>-1811089</f>
        <v>-1811089</v>
      </c>
      <c r="E286" s="7"/>
      <c r="G286" s="5">
        <v>8228</v>
      </c>
      <c r="H286" s="6">
        <v>110295</v>
      </c>
      <c r="I286" s="7"/>
      <c r="K286" s="5"/>
      <c r="L286" s="6"/>
      <c r="M286" s="7"/>
    </row>
    <row r="287" spans="2:13" ht="15" hidden="1" customHeight="1">
      <c r="B287" s="12"/>
      <c r="C287" s="5"/>
      <c r="D287" s="6"/>
      <c r="E287" s="7"/>
      <c r="G287" s="5"/>
      <c r="H287" s="6"/>
      <c r="I287" s="7"/>
      <c r="K287" s="5"/>
      <c r="L287" s="6"/>
      <c r="M287" s="7"/>
    </row>
    <row r="288" spans="2:13" ht="15" hidden="1" customHeight="1">
      <c r="B288" s="12" t="s">
        <v>5</v>
      </c>
      <c r="C288" s="1">
        <v>0</v>
      </c>
      <c r="D288" s="2">
        <v>156184</v>
      </c>
      <c r="E288" s="3">
        <v>0</v>
      </c>
      <c r="G288" s="1">
        <v>0</v>
      </c>
      <c r="H288" s="2">
        <v>0</v>
      </c>
      <c r="I288" s="3">
        <f>IF(H288=0,0,H288/G288)</f>
        <v>0</v>
      </c>
      <c r="K288" s="1"/>
      <c r="L288" s="2"/>
      <c r="M288" s="3"/>
    </row>
    <row r="289" spans="2:13" ht="15" hidden="1" customHeight="1">
      <c r="B289" s="12"/>
      <c r="C289" s="5"/>
      <c r="D289" s="6"/>
      <c r="E289" s="7"/>
      <c r="G289" s="5"/>
      <c r="H289" s="6"/>
      <c r="I289" s="7"/>
      <c r="K289" s="5"/>
      <c r="L289" s="6"/>
      <c r="M289" s="7"/>
    </row>
    <row r="290" spans="2:13" ht="15" hidden="1" customHeight="1">
      <c r="B290" s="12" t="s">
        <v>6</v>
      </c>
      <c r="C290" s="25">
        <f>SUM(C284:C288)</f>
        <v>19962</v>
      </c>
      <c r="D290" s="34">
        <f>SUM(D284:D288)</f>
        <v>8792122.5784298517</v>
      </c>
      <c r="E290" s="23">
        <f>IF(D290=0,0,D290/C290)</f>
        <v>440.44297056556718</v>
      </c>
      <c r="F290" s="24"/>
      <c r="G290" s="25">
        <f>SUM(G284:G288)</f>
        <v>86822</v>
      </c>
      <c r="H290" s="34">
        <f>SUM(H284:H288)</f>
        <v>1691230.0397089161</v>
      </c>
      <c r="I290" s="23">
        <f>IF(H290=0,0,H290/G290)</f>
        <v>19.479279902661954</v>
      </c>
      <c r="K290" s="25"/>
      <c r="L290" s="34"/>
      <c r="M290" s="23"/>
    </row>
    <row r="291" spans="2:13" ht="15" hidden="1" customHeight="1">
      <c r="B291" s="12"/>
      <c r="C291" s="5"/>
      <c r="D291" s="6"/>
      <c r="E291" s="7"/>
      <c r="G291" s="5"/>
      <c r="H291" s="6"/>
      <c r="I291" s="7"/>
      <c r="K291" s="5"/>
      <c r="L291" s="6"/>
      <c r="M291" s="7"/>
    </row>
    <row r="292" spans="2:13" ht="15" hidden="1" customHeight="1">
      <c r="B292" s="12" t="s">
        <v>7</v>
      </c>
      <c r="C292" s="5">
        <v>0</v>
      </c>
      <c r="D292" s="6">
        <v>0</v>
      </c>
      <c r="E292" s="7">
        <v>0</v>
      </c>
      <c r="G292" s="5">
        <v>0</v>
      </c>
      <c r="H292" s="6">
        <v>0</v>
      </c>
      <c r="I292" s="7">
        <v>0</v>
      </c>
      <c r="K292" s="5"/>
      <c r="L292" s="6"/>
      <c r="M292" s="7"/>
    </row>
    <row r="293" spans="2:13" ht="15" hidden="1" customHeight="1">
      <c r="B293" s="12"/>
      <c r="C293" s="5"/>
      <c r="D293" s="6"/>
      <c r="E293" s="7"/>
      <c r="G293" s="5"/>
      <c r="H293" s="6"/>
      <c r="I293" s="7"/>
      <c r="K293" s="5"/>
      <c r="L293" s="6"/>
      <c r="M293" s="7"/>
    </row>
    <row r="294" spans="2:13" ht="15" hidden="1" customHeight="1">
      <c r="B294" s="12" t="s">
        <v>11</v>
      </c>
      <c r="C294" s="1">
        <v>-797</v>
      </c>
      <c r="D294" s="2">
        <f>+C294*E290</f>
        <v>-351033.04754075705</v>
      </c>
      <c r="E294" s="3">
        <f>IF(D294=0,0,D294/C294)</f>
        <v>440.44297056556718</v>
      </c>
      <c r="G294" s="1">
        <v>-9052</v>
      </c>
      <c r="H294" s="2">
        <f>+G294*I290</f>
        <v>-176326.44167889602</v>
      </c>
      <c r="I294" s="3">
        <f>IF(H294=0,0,H294/G294)</f>
        <v>19.479279902661954</v>
      </c>
      <c r="K294" s="1"/>
      <c r="L294" s="2"/>
      <c r="M294" s="3"/>
    </row>
    <row r="295" spans="2:13" ht="15" hidden="1" customHeight="1">
      <c r="B295" s="12"/>
      <c r="C295" s="5"/>
      <c r="D295" s="6"/>
      <c r="E295" s="7"/>
      <c r="G295" s="5"/>
      <c r="H295" s="6"/>
      <c r="I295" s="7"/>
      <c r="K295" s="5"/>
      <c r="L295" s="6"/>
      <c r="M295" s="7"/>
    </row>
    <row r="296" spans="2:13" ht="15.75" hidden="1" customHeight="1" thickBot="1">
      <c r="B296" s="12" t="s">
        <v>9</v>
      </c>
      <c r="C296" s="35">
        <f>SUM(C290:C294)</f>
        <v>19165</v>
      </c>
      <c r="D296" s="37">
        <f>SUM(D290:D294)</f>
        <v>8441089.5308890939</v>
      </c>
      <c r="E296" s="36">
        <f>IF(D296=0,0,D296/C296)</f>
        <v>440.44297056556712</v>
      </c>
      <c r="G296" s="35">
        <f>SUM(G290:G294)</f>
        <v>77770</v>
      </c>
      <c r="H296" s="37">
        <f>SUM(H290:H294)</f>
        <v>1514903.59803002</v>
      </c>
      <c r="I296" s="36">
        <f>IF(H296=0,0,H296/G296)</f>
        <v>19.479279902661951</v>
      </c>
      <c r="K296" s="35"/>
      <c r="L296" s="37"/>
      <c r="M296" s="36"/>
    </row>
    <row r="297" spans="2:13" ht="15.75" hidden="1" customHeight="1" thickTop="1"/>
    <row r="298" spans="2:13" ht="15" hidden="1" customHeight="1"/>
    <row r="299" spans="2:13" ht="15.75" hidden="1" customHeight="1">
      <c r="B299" s="28">
        <v>40575</v>
      </c>
      <c r="C299" s="74" t="s">
        <v>0</v>
      </c>
      <c r="D299" s="74"/>
      <c r="E299" s="74"/>
      <c r="F299" s="29"/>
      <c r="G299" s="74" t="s">
        <v>15</v>
      </c>
      <c r="H299" s="74"/>
      <c r="I299" s="74"/>
      <c r="K299" s="74"/>
      <c r="L299" s="74"/>
      <c r="M299" s="74"/>
    </row>
    <row r="300" spans="2:13" ht="15" hidden="1" customHeight="1">
      <c r="B300" s="12"/>
      <c r="C300" s="30" t="s">
        <v>1</v>
      </c>
      <c r="D300" s="31" t="s">
        <v>2</v>
      </c>
      <c r="E300" s="32" t="s">
        <v>3</v>
      </c>
      <c r="F300" s="33"/>
      <c r="G300" s="30" t="s">
        <v>1</v>
      </c>
      <c r="H300" s="31" t="s">
        <v>2</v>
      </c>
      <c r="I300" s="32" t="s">
        <v>3</v>
      </c>
      <c r="K300" s="30"/>
      <c r="L300" s="31"/>
      <c r="M300" s="32"/>
    </row>
    <row r="301" spans="2:13" ht="15" hidden="1" customHeight="1">
      <c r="B301" s="12" t="s">
        <v>4</v>
      </c>
      <c r="C301" s="5">
        <f>+C296</f>
        <v>19165</v>
      </c>
      <c r="D301" s="6">
        <f>+D296</f>
        <v>8441089.5308890939</v>
      </c>
      <c r="E301" s="7">
        <f>IF(D301=0,0,D301/C301)</f>
        <v>440.44297056556712</v>
      </c>
      <c r="G301" s="5">
        <f>+G296</f>
        <v>77770</v>
      </c>
      <c r="H301" s="6">
        <f>+H296</f>
        <v>1514903.59803002</v>
      </c>
      <c r="I301" s="7">
        <f>IF(H301=0,0,H301/G301)</f>
        <v>19.479279902661951</v>
      </c>
      <c r="K301" s="5"/>
      <c r="L301" s="6"/>
      <c r="M301" s="7"/>
    </row>
    <row r="302" spans="2:13" ht="15" hidden="1" customHeight="1">
      <c r="B302" s="12"/>
      <c r="C302" s="5"/>
      <c r="D302" s="6"/>
      <c r="E302" s="7"/>
      <c r="G302" s="5"/>
      <c r="H302" s="6"/>
      <c r="I302" s="7"/>
      <c r="K302" s="5"/>
      <c r="L302" s="6"/>
      <c r="M302" s="7"/>
    </row>
    <row r="303" spans="2:13" ht="15" hidden="1" customHeight="1">
      <c r="B303" s="12" t="s">
        <v>5</v>
      </c>
      <c r="C303" s="1">
        <v>0</v>
      </c>
      <c r="D303" s="2">
        <v>0</v>
      </c>
      <c r="E303" s="3">
        <f>IF(D303=0,0,D303/C303)</f>
        <v>0</v>
      </c>
      <c r="G303" s="1">
        <v>-14</v>
      </c>
      <c r="H303" s="2">
        <v>-188</v>
      </c>
      <c r="I303" s="3">
        <f>IF(H303=0,0,H303/G303)</f>
        <v>13.428571428571429</v>
      </c>
      <c r="K303" s="1"/>
      <c r="L303" s="2"/>
      <c r="M303" s="3"/>
    </row>
    <row r="304" spans="2:13" ht="15" hidden="1" customHeight="1">
      <c r="B304" s="12"/>
      <c r="C304" s="5"/>
      <c r="D304" s="6"/>
      <c r="E304" s="7"/>
      <c r="G304" s="5"/>
      <c r="H304" s="6"/>
      <c r="I304" s="7"/>
      <c r="K304" s="5"/>
      <c r="L304" s="6"/>
      <c r="M304" s="7"/>
    </row>
    <row r="305" spans="2:13" ht="15" hidden="1" customHeight="1">
      <c r="B305" s="12" t="s">
        <v>6</v>
      </c>
      <c r="C305" s="25">
        <f>SUM(C301:C303)</f>
        <v>19165</v>
      </c>
      <c r="D305" s="25">
        <f>SUM(D301:D303)</f>
        <v>8441089.5308890939</v>
      </c>
      <c r="E305" s="23">
        <f>IF(D305=0,0,D305/C305)</f>
        <v>440.44297056556712</v>
      </c>
      <c r="F305" s="24"/>
      <c r="G305" s="25">
        <f>SUM(G301:G303)</f>
        <v>77756</v>
      </c>
      <c r="H305" s="34">
        <f>SUM(H301:H303)</f>
        <v>1514715.59803002</v>
      </c>
      <c r="I305" s="23">
        <f>IF(H305=0,0,H305/G305)</f>
        <v>19.480369335228406</v>
      </c>
      <c r="K305" s="25"/>
      <c r="L305" s="34"/>
      <c r="M305" s="23"/>
    </row>
    <row r="306" spans="2:13" ht="15" hidden="1" customHeight="1">
      <c r="B306" s="12"/>
      <c r="C306" s="5"/>
      <c r="D306" s="6"/>
      <c r="E306" s="7"/>
      <c r="G306" s="5"/>
      <c r="H306" s="6"/>
      <c r="I306" s="7"/>
      <c r="K306" s="5"/>
      <c r="L306" s="6"/>
      <c r="M306" s="7"/>
    </row>
    <row r="307" spans="2:13" ht="15" hidden="1" customHeight="1">
      <c r="B307" s="12" t="s">
        <v>7</v>
      </c>
      <c r="C307" s="5">
        <v>0</v>
      </c>
      <c r="D307" s="6">
        <v>0</v>
      </c>
      <c r="E307" s="7">
        <v>0</v>
      </c>
      <c r="G307" s="5">
        <v>0</v>
      </c>
      <c r="H307" s="6">
        <v>0</v>
      </c>
      <c r="I307" s="7">
        <v>0</v>
      </c>
      <c r="K307" s="5"/>
      <c r="L307" s="6"/>
      <c r="M307" s="7"/>
    </row>
    <row r="308" spans="2:13" ht="15" hidden="1" customHeight="1">
      <c r="B308" s="12"/>
      <c r="C308" s="5"/>
      <c r="D308" s="6"/>
      <c r="E308" s="7"/>
      <c r="G308" s="5">
        <v>0</v>
      </c>
      <c r="H308" s="6"/>
      <c r="I308" s="7"/>
      <c r="K308" s="5"/>
      <c r="L308" s="6"/>
      <c r="M308" s="7"/>
    </row>
    <row r="309" spans="2:13" ht="15" hidden="1" customHeight="1">
      <c r="B309" s="12" t="s">
        <v>11</v>
      </c>
      <c r="C309" s="1">
        <v>-4661</v>
      </c>
      <c r="D309" s="2">
        <f>+C309*E305</f>
        <v>-2052904.6858061084</v>
      </c>
      <c r="E309" s="3">
        <f>IF(D309=0,0,D309/C309)</f>
        <v>440.44297056556712</v>
      </c>
      <c r="G309" s="1">
        <v>0</v>
      </c>
      <c r="H309" s="2">
        <v>0</v>
      </c>
      <c r="I309" s="3">
        <f>IF(H309=0,0,H309/G309)</f>
        <v>0</v>
      </c>
      <c r="K309" s="1"/>
      <c r="L309" s="2"/>
      <c r="M309" s="3"/>
    </row>
    <row r="310" spans="2:13" ht="15" hidden="1" customHeight="1">
      <c r="B310" s="12"/>
      <c r="C310" s="5"/>
      <c r="D310" s="6"/>
      <c r="E310" s="7"/>
      <c r="G310" s="5"/>
      <c r="H310" s="6"/>
      <c r="I310" s="7"/>
      <c r="K310" s="5"/>
      <c r="L310" s="6"/>
      <c r="M310" s="7"/>
    </row>
    <row r="311" spans="2:13" ht="15.75" hidden="1" customHeight="1" thickBot="1">
      <c r="B311" s="12" t="s">
        <v>9</v>
      </c>
      <c r="C311" s="35">
        <f>SUM(C305:C309)</f>
        <v>14504</v>
      </c>
      <c r="D311" s="35">
        <f>SUM(D305:D309)</f>
        <v>6388184.8450829852</v>
      </c>
      <c r="E311" s="36">
        <f>IF(D311=0,0,D311/C311)</f>
        <v>440.44297056556712</v>
      </c>
      <c r="G311" s="35">
        <f>SUM(G305:G309)</f>
        <v>77756</v>
      </c>
      <c r="H311" s="35">
        <f>SUM(H305:H309)</f>
        <v>1514715.59803002</v>
      </c>
      <c r="I311" s="36">
        <f>IF(H311=0,0,H311/G311)</f>
        <v>19.480369335228406</v>
      </c>
      <c r="K311" s="35"/>
      <c r="L311" s="35"/>
      <c r="M311" s="36"/>
    </row>
    <row r="312" spans="2:13" ht="15.75" hidden="1" customHeight="1" thickTop="1"/>
    <row r="313" spans="2:13" ht="15" hidden="1" customHeight="1"/>
    <row r="314" spans="2:13" ht="15.75" hidden="1" customHeight="1">
      <c r="B314" s="28">
        <v>40603</v>
      </c>
      <c r="C314" s="74" t="s">
        <v>0</v>
      </c>
      <c r="D314" s="74"/>
      <c r="E314" s="74"/>
      <c r="F314" s="29"/>
      <c r="G314" s="74" t="s">
        <v>15</v>
      </c>
      <c r="H314" s="74"/>
      <c r="I314" s="74"/>
      <c r="K314" s="74"/>
      <c r="L314" s="74"/>
      <c r="M314" s="74"/>
    </row>
    <row r="315" spans="2:13" ht="15" hidden="1" customHeight="1">
      <c r="B315" s="12"/>
      <c r="C315" s="30" t="s">
        <v>1</v>
      </c>
      <c r="D315" s="31" t="s">
        <v>2</v>
      </c>
      <c r="E315" s="32" t="s">
        <v>3</v>
      </c>
      <c r="F315" s="33"/>
      <c r="G315" s="30" t="s">
        <v>1</v>
      </c>
      <c r="H315" s="31" t="s">
        <v>2</v>
      </c>
      <c r="I315" s="32" t="s">
        <v>3</v>
      </c>
      <c r="K315" s="30"/>
      <c r="L315" s="31"/>
      <c r="M315" s="32"/>
    </row>
    <row r="316" spans="2:13" ht="15" hidden="1" customHeight="1">
      <c r="B316" s="12" t="s">
        <v>4</v>
      </c>
      <c r="C316" s="5">
        <f>+C311</f>
        <v>14504</v>
      </c>
      <c r="D316" s="6">
        <f>+D311</f>
        <v>6388184.8450829852</v>
      </c>
      <c r="E316" s="7">
        <f>IF(D316=0,0,D316/C316)</f>
        <v>440.44297056556712</v>
      </c>
      <c r="G316" s="5">
        <f>+G311</f>
        <v>77756</v>
      </c>
      <c r="H316" s="6">
        <f>+H311</f>
        <v>1514715.59803002</v>
      </c>
      <c r="I316" s="7">
        <f>IF(H316=0,0,H316/G316)</f>
        <v>19.480369335228406</v>
      </c>
      <c r="K316" s="5"/>
      <c r="L316" s="6"/>
      <c r="M316" s="7"/>
    </row>
    <row r="317" spans="2:13" ht="15" hidden="1" customHeight="1">
      <c r="B317" s="12"/>
      <c r="C317" s="5"/>
      <c r="D317" s="6"/>
      <c r="E317" s="7"/>
      <c r="G317" s="5"/>
      <c r="H317" s="6"/>
      <c r="I317" s="7"/>
      <c r="K317" s="5"/>
      <c r="L317" s="6"/>
      <c r="M317" s="7"/>
    </row>
    <row r="318" spans="2:13" ht="15" hidden="1" customHeight="1">
      <c r="B318" s="12" t="s">
        <v>5</v>
      </c>
      <c r="C318" s="1">
        <v>0</v>
      </c>
      <c r="D318" s="2">
        <v>0</v>
      </c>
      <c r="E318" s="3">
        <f>IF(D318=0,0,D318/C318)</f>
        <v>0</v>
      </c>
      <c r="G318" s="1">
        <v>0</v>
      </c>
      <c r="H318" s="2">
        <v>0</v>
      </c>
      <c r="I318" s="3">
        <f>IF(H318=0,0,H318/G318)</f>
        <v>0</v>
      </c>
      <c r="K318" s="1"/>
      <c r="L318" s="2"/>
      <c r="M318" s="3"/>
    </row>
    <row r="319" spans="2:13" ht="15" hidden="1" customHeight="1">
      <c r="B319" s="12"/>
      <c r="C319" s="5"/>
      <c r="D319" s="6"/>
      <c r="E319" s="7"/>
      <c r="G319" s="5"/>
      <c r="H319" s="6"/>
      <c r="I319" s="7"/>
      <c r="K319" s="5"/>
      <c r="L319" s="6"/>
      <c r="M319" s="7"/>
    </row>
    <row r="320" spans="2:13" ht="15" hidden="1" customHeight="1">
      <c r="B320" s="12" t="s">
        <v>6</v>
      </c>
      <c r="C320" s="25">
        <f>SUM(C316:C318)</f>
        <v>14504</v>
      </c>
      <c r="D320" s="25">
        <f>SUM(D316:D318)</f>
        <v>6388184.8450829852</v>
      </c>
      <c r="E320" s="23">
        <f>IF(D320=0,0,D320/C320)</f>
        <v>440.44297056556712</v>
      </c>
      <c r="F320" s="24"/>
      <c r="G320" s="25">
        <f>SUM(G316:G318)</f>
        <v>77756</v>
      </c>
      <c r="H320" s="34">
        <f>SUM(H316:H318)</f>
        <v>1514715.59803002</v>
      </c>
      <c r="I320" s="23">
        <f>IF(H320=0,0,H320/G320)</f>
        <v>19.480369335228406</v>
      </c>
      <c r="K320" s="25"/>
      <c r="L320" s="34"/>
      <c r="M320" s="23"/>
    </row>
    <row r="321" spans="2:13" ht="15" hidden="1" customHeight="1">
      <c r="B321" s="12"/>
      <c r="C321" s="5"/>
      <c r="D321" s="6"/>
      <c r="E321" s="7"/>
      <c r="G321" s="5"/>
      <c r="H321" s="6"/>
      <c r="I321" s="7"/>
      <c r="K321" s="5"/>
      <c r="L321" s="6"/>
      <c r="M321" s="7"/>
    </row>
    <row r="322" spans="2:13" ht="15" hidden="1" customHeight="1">
      <c r="B322" s="12" t="s">
        <v>7</v>
      </c>
      <c r="C322" s="5">
        <v>0</v>
      </c>
      <c r="D322" s="6">
        <v>0</v>
      </c>
      <c r="E322" s="7">
        <v>0</v>
      </c>
      <c r="G322" s="5">
        <v>0</v>
      </c>
      <c r="H322" s="6">
        <v>0</v>
      </c>
      <c r="I322" s="7">
        <v>0</v>
      </c>
      <c r="K322" s="5"/>
      <c r="L322" s="6"/>
      <c r="M322" s="7"/>
    </row>
    <row r="323" spans="2:13" ht="15" hidden="1" customHeight="1">
      <c r="B323" s="12"/>
      <c r="C323" s="5"/>
      <c r="D323" s="6"/>
      <c r="E323" s="7"/>
      <c r="G323" s="5">
        <v>0</v>
      </c>
      <c r="H323" s="6"/>
      <c r="I323" s="7"/>
      <c r="K323" s="5"/>
      <c r="L323" s="6"/>
      <c r="M323" s="7"/>
    </row>
    <row r="324" spans="2:13" ht="15" hidden="1" customHeight="1">
      <c r="B324" s="12" t="s">
        <v>11</v>
      </c>
      <c r="C324" s="1">
        <v>-3443</v>
      </c>
      <c r="D324" s="2">
        <f>+C324*E320</f>
        <v>-1516445.1476572475</v>
      </c>
      <c r="E324" s="3">
        <f>IF(D324=0,0,D324/C324)</f>
        <v>440.44297056556707</v>
      </c>
      <c r="G324" s="1">
        <v>0</v>
      </c>
      <c r="H324" s="2">
        <v>0</v>
      </c>
      <c r="I324" s="3">
        <f>IF(H324=0,0,H324/G324)</f>
        <v>0</v>
      </c>
      <c r="K324" s="1"/>
      <c r="L324" s="2"/>
      <c r="M324" s="3"/>
    </row>
    <row r="325" spans="2:13" ht="15" hidden="1" customHeight="1">
      <c r="B325" s="12"/>
      <c r="C325" s="5"/>
      <c r="D325" s="6"/>
      <c r="E325" s="7"/>
      <c r="G325" s="5"/>
      <c r="H325" s="6"/>
      <c r="I325" s="7"/>
      <c r="K325" s="5"/>
      <c r="L325" s="6"/>
      <c r="M325" s="7"/>
    </row>
    <row r="326" spans="2:13" ht="15.75" hidden="1" customHeight="1" thickBot="1">
      <c r="B326" s="12" t="s">
        <v>9</v>
      </c>
      <c r="C326" s="35">
        <f>SUM(C320:C324)</f>
        <v>11061</v>
      </c>
      <c r="D326" s="35">
        <f>SUM(D320:D324)</f>
        <v>4871739.697425738</v>
      </c>
      <c r="E326" s="36">
        <f>IF(D326=0,0,D326/C326)</f>
        <v>440.44297056556712</v>
      </c>
      <c r="G326" s="35">
        <f>SUM(G320:G324)</f>
        <v>77756</v>
      </c>
      <c r="H326" s="35">
        <f>SUM(H320:H324)</f>
        <v>1514715.59803002</v>
      </c>
      <c r="I326" s="36">
        <f>IF(H326=0,0,H326/G326)</f>
        <v>19.480369335228406</v>
      </c>
      <c r="K326" s="35"/>
      <c r="L326" s="35"/>
      <c r="M326" s="36"/>
    </row>
    <row r="327" spans="2:13" ht="15.75" hidden="1" customHeight="1" thickTop="1"/>
    <row r="328" spans="2:13" ht="15" hidden="1" customHeight="1"/>
    <row r="329" spans="2:13" ht="15.75" hidden="1" customHeight="1">
      <c r="B329" s="28">
        <v>40634</v>
      </c>
      <c r="C329" s="74" t="s">
        <v>0</v>
      </c>
      <c r="D329" s="74"/>
      <c r="E329" s="74"/>
      <c r="F329" s="29"/>
      <c r="G329" s="74" t="s">
        <v>15</v>
      </c>
      <c r="H329" s="74"/>
      <c r="I329" s="74"/>
      <c r="K329" s="74"/>
      <c r="L329" s="74"/>
      <c r="M329" s="74"/>
    </row>
    <row r="330" spans="2:13" ht="15" hidden="1" customHeight="1">
      <c r="B330" s="12"/>
      <c r="C330" s="30" t="s">
        <v>1</v>
      </c>
      <c r="D330" s="31" t="s">
        <v>2</v>
      </c>
      <c r="E330" s="32" t="s">
        <v>3</v>
      </c>
      <c r="F330" s="33"/>
      <c r="G330" s="30" t="s">
        <v>1</v>
      </c>
      <c r="H330" s="31" t="s">
        <v>2</v>
      </c>
      <c r="I330" s="32" t="s">
        <v>3</v>
      </c>
      <c r="K330" s="30"/>
      <c r="L330" s="31"/>
      <c r="M330" s="32"/>
    </row>
    <row r="331" spans="2:13" ht="15" hidden="1" customHeight="1">
      <c r="B331" s="12" t="s">
        <v>4</v>
      </c>
      <c r="C331" s="5">
        <f>+C326</f>
        <v>11061</v>
      </c>
      <c r="D331" s="6">
        <f>+D326</f>
        <v>4871739.697425738</v>
      </c>
      <c r="E331" s="7">
        <f>IF(D331=0,0,D331/C331)</f>
        <v>440.44297056556712</v>
      </c>
      <c r="G331" s="5">
        <f>+G326</f>
        <v>77756</v>
      </c>
      <c r="H331" s="6">
        <f>+H326</f>
        <v>1514715.59803002</v>
      </c>
      <c r="I331" s="7">
        <f>IF(H331=0,0,H331/G331)</f>
        <v>19.480369335228406</v>
      </c>
      <c r="K331" s="5"/>
      <c r="L331" s="6"/>
      <c r="M331" s="7"/>
    </row>
    <row r="332" spans="2:13" ht="15" hidden="1" customHeight="1">
      <c r="B332" s="12"/>
      <c r="C332" s="5"/>
      <c r="D332" s="6"/>
      <c r="E332" s="7"/>
      <c r="G332" s="5"/>
      <c r="H332" s="6"/>
      <c r="I332" s="7"/>
      <c r="K332" s="5"/>
      <c r="L332" s="6"/>
      <c r="M332" s="7"/>
    </row>
    <row r="333" spans="2:13" ht="15" hidden="1" customHeight="1">
      <c r="B333" s="12" t="s">
        <v>5</v>
      </c>
      <c r="C333" s="1">
        <v>0</v>
      </c>
      <c r="D333" s="2">
        <v>0</v>
      </c>
      <c r="E333" s="3">
        <f>IF(D333=0,0,D333/C333)</f>
        <v>0</v>
      </c>
      <c r="G333" s="1">
        <v>0</v>
      </c>
      <c r="H333" s="2">
        <v>0</v>
      </c>
      <c r="I333" s="3">
        <f>IF(H333=0,0,H333/G333)</f>
        <v>0</v>
      </c>
      <c r="K333" s="1"/>
      <c r="L333" s="2"/>
      <c r="M333" s="3"/>
    </row>
    <row r="334" spans="2:13" ht="15" hidden="1" customHeight="1">
      <c r="B334" s="12"/>
      <c r="C334" s="5"/>
      <c r="D334" s="6"/>
      <c r="E334" s="7"/>
      <c r="G334" s="5"/>
      <c r="H334" s="6"/>
      <c r="I334" s="7"/>
      <c r="K334" s="5"/>
      <c r="L334" s="6"/>
      <c r="M334" s="7"/>
    </row>
    <row r="335" spans="2:13" ht="15" hidden="1" customHeight="1">
      <c r="B335" s="12" t="s">
        <v>6</v>
      </c>
      <c r="C335" s="25">
        <f>SUM(C331:C333)</f>
        <v>11061</v>
      </c>
      <c r="D335" s="25">
        <f>SUM(D331:D333)</f>
        <v>4871739.697425738</v>
      </c>
      <c r="E335" s="23">
        <f>IF(D335=0,0,D335/C335)</f>
        <v>440.44297056556712</v>
      </c>
      <c r="F335" s="24"/>
      <c r="G335" s="25">
        <f>SUM(G331:G333)</f>
        <v>77756</v>
      </c>
      <c r="H335" s="34">
        <f>SUM(H331:H333)</f>
        <v>1514715.59803002</v>
      </c>
      <c r="I335" s="23">
        <f>IF(H335=0,0,H335/G335)</f>
        <v>19.480369335228406</v>
      </c>
      <c r="K335" s="25"/>
      <c r="L335" s="34"/>
      <c r="M335" s="23"/>
    </row>
    <row r="336" spans="2:13" ht="15" hidden="1" customHeight="1">
      <c r="B336" s="12"/>
      <c r="C336" s="5"/>
      <c r="D336" s="6"/>
      <c r="E336" s="7"/>
      <c r="G336" s="5"/>
      <c r="H336" s="6"/>
      <c r="I336" s="7"/>
      <c r="K336" s="5"/>
      <c r="L336" s="6"/>
      <c r="M336" s="7"/>
    </row>
    <row r="337" spans="1:13" ht="15" hidden="1" customHeight="1">
      <c r="B337" s="12" t="s">
        <v>7</v>
      </c>
      <c r="C337" s="5">
        <v>0</v>
      </c>
      <c r="D337" s="6">
        <v>0</v>
      </c>
      <c r="E337" s="7">
        <v>0</v>
      </c>
      <c r="G337" s="5">
        <v>0</v>
      </c>
      <c r="H337" s="6">
        <v>0</v>
      </c>
      <c r="I337" s="7">
        <v>0</v>
      </c>
      <c r="K337" s="5"/>
      <c r="L337" s="6"/>
      <c r="M337" s="7"/>
    </row>
    <row r="338" spans="1:13" ht="15" hidden="1" customHeight="1">
      <c r="B338" s="12"/>
      <c r="C338" s="5"/>
      <c r="D338" s="6"/>
      <c r="E338" s="7"/>
      <c r="G338" s="5">
        <v>0</v>
      </c>
      <c r="H338" s="6"/>
      <c r="I338" s="7"/>
      <c r="K338" s="5"/>
      <c r="L338" s="6"/>
      <c r="M338" s="7"/>
    </row>
    <row r="339" spans="1:13" ht="15" hidden="1" customHeight="1">
      <c r="B339" s="12" t="s">
        <v>11</v>
      </c>
      <c r="C339" s="1">
        <v>-4142</v>
      </c>
      <c r="D339" s="2">
        <f>+C339*E335</f>
        <v>-1824314.784082579</v>
      </c>
      <c r="E339" s="3">
        <f>IF(D339=0,0,D339/C339)</f>
        <v>440.44297056556712</v>
      </c>
      <c r="G339" s="1">
        <v>0</v>
      </c>
      <c r="H339" s="2">
        <v>0</v>
      </c>
      <c r="I339" s="3">
        <f>IF(H339=0,0,H339/G339)</f>
        <v>0</v>
      </c>
      <c r="K339" s="1"/>
      <c r="L339" s="2"/>
      <c r="M339" s="3"/>
    </row>
    <row r="340" spans="1:13" ht="15" hidden="1" customHeight="1">
      <c r="B340" s="12"/>
      <c r="C340" s="5"/>
      <c r="D340" s="6"/>
      <c r="E340" s="7"/>
      <c r="G340" s="5"/>
      <c r="H340" s="6"/>
      <c r="I340" s="7"/>
      <c r="K340" s="5"/>
      <c r="L340" s="6"/>
      <c r="M340" s="7"/>
    </row>
    <row r="341" spans="1:13" ht="15.75" hidden="1" customHeight="1" thickBot="1">
      <c r="B341" s="12" t="s">
        <v>9</v>
      </c>
      <c r="C341" s="35">
        <f>SUM(C335:C339)</f>
        <v>6919</v>
      </c>
      <c r="D341" s="35">
        <f>SUM(D335:D339)</f>
        <v>3047424.913343159</v>
      </c>
      <c r="E341" s="36">
        <f>IF(D341=0,0,D341/C341)</f>
        <v>440.44297056556712</v>
      </c>
      <c r="G341" s="35">
        <f>SUM(G335:G339)</f>
        <v>77756</v>
      </c>
      <c r="H341" s="35">
        <f>SUM(H335:H339)</f>
        <v>1514715.59803002</v>
      </c>
      <c r="I341" s="36">
        <f>IF(H341=0,0,H341/G341)</f>
        <v>19.480369335228406</v>
      </c>
      <c r="K341" s="35"/>
      <c r="L341" s="35"/>
      <c r="M341" s="36"/>
    </row>
    <row r="342" spans="1:13" ht="19.5" hidden="1" customHeight="1" thickTop="1">
      <c r="A342" s="27"/>
    </row>
    <row r="343" spans="1:13" ht="15" hidden="1" customHeight="1">
      <c r="J343" s="40" t="s">
        <v>16</v>
      </c>
    </row>
    <row r="344" spans="1:13" ht="15.75" hidden="1" customHeight="1">
      <c r="B344" s="28">
        <v>41395</v>
      </c>
      <c r="C344" s="74" t="s">
        <v>0</v>
      </c>
      <c r="D344" s="74"/>
      <c r="E344" s="74"/>
      <c r="F344" s="29"/>
      <c r="G344" s="74" t="s">
        <v>19</v>
      </c>
      <c r="H344" s="74"/>
      <c r="I344" s="74"/>
      <c r="K344" s="74"/>
      <c r="L344" s="74"/>
      <c r="M344" s="74"/>
    </row>
    <row r="345" spans="1:13" ht="15" hidden="1" customHeight="1">
      <c r="B345" s="12"/>
      <c r="C345" s="30" t="s">
        <v>1</v>
      </c>
      <c r="D345" s="31" t="s">
        <v>2</v>
      </c>
      <c r="E345" s="32" t="s">
        <v>3</v>
      </c>
      <c r="F345" s="33"/>
      <c r="G345" s="30" t="s">
        <v>1</v>
      </c>
      <c r="H345" s="31" t="s">
        <v>2</v>
      </c>
      <c r="I345" s="32" t="s">
        <v>3</v>
      </c>
      <c r="K345" s="30"/>
      <c r="L345" s="31"/>
      <c r="M345" s="32"/>
    </row>
    <row r="346" spans="1:13" ht="15" hidden="1" customHeight="1">
      <c r="B346" s="12" t="s">
        <v>4</v>
      </c>
      <c r="C346" s="5">
        <v>0</v>
      </c>
      <c r="D346" s="6">
        <v>0</v>
      </c>
      <c r="E346" s="7">
        <f>IF(D346=0,0,D346/C346)</f>
        <v>0</v>
      </c>
      <c r="G346" s="5">
        <v>94997</v>
      </c>
      <c r="H346" s="6">
        <v>8529352</v>
      </c>
      <c r="I346" s="7">
        <f>IF(H346=0,0,H346/G346)</f>
        <v>89.785487962777765</v>
      </c>
      <c r="K346" s="5"/>
      <c r="L346" s="6"/>
      <c r="M346" s="7"/>
    </row>
    <row r="347" spans="1:13" ht="15" hidden="1" customHeight="1">
      <c r="B347" s="12"/>
      <c r="C347" s="5"/>
      <c r="D347" s="6"/>
      <c r="E347" s="7"/>
      <c r="G347" s="5"/>
      <c r="H347" s="6"/>
      <c r="I347" s="7"/>
      <c r="K347" s="5"/>
      <c r="L347" s="6"/>
      <c r="M347" s="7"/>
    </row>
    <row r="348" spans="1:13" ht="15" hidden="1" customHeight="1">
      <c r="B348" s="12" t="s">
        <v>5</v>
      </c>
      <c r="C348" s="1">
        <v>0</v>
      </c>
      <c r="D348" s="2">
        <v>0</v>
      </c>
      <c r="E348" s="3">
        <f>IF(D348=0,0,D348/C348)</f>
        <v>0</v>
      </c>
      <c r="G348" s="1">
        <v>0</v>
      </c>
      <c r="H348" s="2">
        <v>0</v>
      </c>
      <c r="I348" s="3">
        <f>IF(H348=0,0,H348/G348)</f>
        <v>0</v>
      </c>
      <c r="K348" s="1"/>
      <c r="L348" s="2"/>
      <c r="M348" s="3"/>
    </row>
    <row r="349" spans="1:13" ht="15" hidden="1" customHeight="1">
      <c r="B349" s="12"/>
      <c r="C349" s="5"/>
      <c r="D349" s="6"/>
      <c r="E349" s="7"/>
      <c r="G349" s="5"/>
      <c r="H349" s="6"/>
      <c r="I349" s="7"/>
      <c r="K349" s="5"/>
      <c r="L349" s="6"/>
      <c r="M349" s="7"/>
    </row>
    <row r="350" spans="1:13" ht="15" hidden="1" customHeight="1">
      <c r="B350" s="12" t="s">
        <v>6</v>
      </c>
      <c r="C350" s="25">
        <f>SUM(C346:C348)</f>
        <v>0</v>
      </c>
      <c r="D350" s="25">
        <f>SUM(D346:D348)</f>
        <v>0</v>
      </c>
      <c r="E350" s="23">
        <f>IF(D350=0,0,D350/C350)</f>
        <v>0</v>
      </c>
      <c r="F350" s="24"/>
      <c r="G350" s="25">
        <f>SUM(G346:G348)</f>
        <v>94997</v>
      </c>
      <c r="H350" s="34">
        <f>SUM(H346:H348)</f>
        <v>8529352</v>
      </c>
      <c r="I350" s="23">
        <f>IF(H350=0,0,H350/G350)</f>
        <v>89.785487962777765</v>
      </c>
      <c r="K350" s="25"/>
      <c r="L350" s="34"/>
      <c r="M350" s="23"/>
    </row>
    <row r="351" spans="1:13" ht="15" hidden="1" customHeight="1">
      <c r="B351" s="12"/>
      <c r="C351" s="5"/>
      <c r="D351" s="6"/>
      <c r="E351" s="7"/>
      <c r="G351" s="5"/>
      <c r="H351" s="6"/>
      <c r="I351" s="7"/>
      <c r="K351" s="5"/>
      <c r="L351" s="6"/>
      <c r="M351" s="7"/>
    </row>
    <row r="352" spans="1:13" ht="15" hidden="1" customHeight="1">
      <c r="B352" s="12" t="s">
        <v>7</v>
      </c>
      <c r="C352" s="5">
        <v>0</v>
      </c>
      <c r="D352" s="6">
        <v>0</v>
      </c>
      <c r="E352" s="7">
        <v>0</v>
      </c>
      <c r="G352" s="5">
        <v>0</v>
      </c>
      <c r="H352" s="6">
        <v>0</v>
      </c>
      <c r="I352" s="7">
        <v>0</v>
      </c>
      <c r="K352" s="5"/>
      <c r="L352" s="6"/>
      <c r="M352" s="7"/>
    </row>
    <row r="353" spans="2:13" ht="15" hidden="1" customHeight="1">
      <c r="B353" s="12"/>
      <c r="C353" s="5"/>
      <c r="D353" s="6"/>
      <c r="E353" s="7"/>
      <c r="G353" s="5">
        <v>0</v>
      </c>
      <c r="H353" s="6"/>
      <c r="I353" s="7"/>
      <c r="K353" s="5"/>
      <c r="L353" s="6"/>
      <c r="M353" s="7"/>
    </row>
    <row r="354" spans="2:13" ht="15" hidden="1" customHeight="1">
      <c r="B354" s="12" t="s">
        <v>11</v>
      </c>
      <c r="C354" s="1">
        <v>0</v>
      </c>
      <c r="D354" s="2">
        <v>0</v>
      </c>
      <c r="E354" s="3">
        <f>IF(D354=0,0,D354/C354)</f>
        <v>0</v>
      </c>
      <c r="G354" s="1">
        <v>-2462</v>
      </c>
      <c r="H354" s="2">
        <f>+G354*I350</f>
        <v>-221051.87136435887</v>
      </c>
      <c r="I354" s="3">
        <f>IF(H354=0,0,H354/G354)</f>
        <v>89.785487962777765</v>
      </c>
      <c r="K354" s="1"/>
      <c r="L354" s="2"/>
      <c r="M354" s="3"/>
    </row>
    <row r="355" spans="2:13" ht="15" hidden="1" customHeight="1">
      <c r="B355" s="12"/>
      <c r="C355" s="5"/>
      <c r="D355" s="6"/>
      <c r="E355" s="7"/>
      <c r="G355" s="5"/>
      <c r="H355" s="6"/>
      <c r="I355" s="7"/>
      <c r="K355" s="5"/>
      <c r="L355" s="6"/>
      <c r="M355" s="7"/>
    </row>
    <row r="356" spans="2:13" ht="15.75" hidden="1" customHeight="1" thickBot="1">
      <c r="B356" s="12" t="s">
        <v>9</v>
      </c>
      <c r="C356" s="35">
        <f>SUM(C350:C354)</f>
        <v>0</v>
      </c>
      <c r="D356" s="35">
        <f>SUM(D350:D354)</f>
        <v>0</v>
      </c>
      <c r="E356" s="36">
        <f>IF(D356=0,0,D356/C356)</f>
        <v>0</v>
      </c>
      <c r="G356" s="35">
        <f>SUM(G350:G354)</f>
        <v>92535</v>
      </c>
      <c r="H356" s="35">
        <f>SUM(H350:H354)</f>
        <v>8308300.1286356412</v>
      </c>
      <c r="I356" s="36">
        <f>IF(H356=0,0,H356/G356)</f>
        <v>89.785487962777779</v>
      </c>
      <c r="K356" s="35"/>
      <c r="L356" s="35"/>
      <c r="M356" s="36"/>
    </row>
    <row r="357" spans="2:13" ht="15.75" hidden="1" customHeight="1" thickTop="1"/>
    <row r="358" spans="2:13" ht="15" hidden="1" customHeight="1"/>
    <row r="359" spans="2:13" ht="15.75" hidden="1" customHeight="1">
      <c r="B359" s="28">
        <v>41426</v>
      </c>
      <c r="C359" s="74" t="s">
        <v>0</v>
      </c>
      <c r="D359" s="74"/>
      <c r="E359" s="74"/>
      <c r="F359" s="29"/>
      <c r="G359" s="74" t="s">
        <v>19</v>
      </c>
      <c r="H359" s="74"/>
      <c r="I359" s="74"/>
      <c r="K359" s="74"/>
      <c r="L359" s="74"/>
      <c r="M359" s="74"/>
    </row>
    <row r="360" spans="2:13" ht="15" hidden="1" customHeight="1">
      <c r="B360" s="12"/>
      <c r="C360" s="30" t="s">
        <v>1</v>
      </c>
      <c r="D360" s="31" t="s">
        <v>2</v>
      </c>
      <c r="E360" s="32" t="s">
        <v>3</v>
      </c>
      <c r="F360" s="33"/>
      <c r="G360" s="30" t="s">
        <v>1</v>
      </c>
      <c r="H360" s="31" t="s">
        <v>2</v>
      </c>
      <c r="I360" s="32" t="s">
        <v>3</v>
      </c>
      <c r="K360" s="30"/>
      <c r="L360" s="31"/>
      <c r="M360" s="32"/>
    </row>
    <row r="361" spans="2:13" ht="15" hidden="1" customHeight="1">
      <c r="B361" s="12" t="s">
        <v>4</v>
      </c>
      <c r="C361" s="5">
        <f>+C356</f>
        <v>0</v>
      </c>
      <c r="D361" s="6">
        <f>+D356</f>
        <v>0</v>
      </c>
      <c r="E361" s="7">
        <f>IF(D361=0,0,D361/C361)</f>
        <v>0</v>
      </c>
      <c r="G361" s="5">
        <f>+G356</f>
        <v>92535</v>
      </c>
      <c r="H361" s="6">
        <f>+H356</f>
        <v>8308300.1286356412</v>
      </c>
      <c r="I361" s="7">
        <f>IF(H361=0,0,H361/G361)</f>
        <v>89.785487962777779</v>
      </c>
      <c r="K361" s="5"/>
      <c r="L361" s="6"/>
      <c r="M361" s="7"/>
    </row>
    <row r="362" spans="2:13" ht="15" hidden="1" customHeight="1">
      <c r="B362" s="12"/>
      <c r="C362" s="5"/>
      <c r="D362" s="6"/>
      <c r="E362" s="7"/>
      <c r="G362" s="5"/>
      <c r="H362" s="6"/>
      <c r="I362" s="7"/>
      <c r="K362" s="5"/>
      <c r="L362" s="6"/>
      <c r="M362" s="7"/>
    </row>
    <row r="363" spans="2:13" ht="15" hidden="1" customHeight="1">
      <c r="B363" s="12" t="s">
        <v>5</v>
      </c>
      <c r="C363" s="1">
        <v>0</v>
      </c>
      <c r="D363" s="2">
        <v>0</v>
      </c>
      <c r="E363" s="3">
        <f>IF(D363=0,0,D363/C363)</f>
        <v>0</v>
      </c>
      <c r="G363" s="1">
        <v>0</v>
      </c>
      <c r="H363" s="2">
        <v>0</v>
      </c>
      <c r="I363" s="3">
        <f>IF(H363=0,0,H363/G363)</f>
        <v>0</v>
      </c>
      <c r="K363" s="1"/>
      <c r="L363" s="2"/>
      <c r="M363" s="3"/>
    </row>
    <row r="364" spans="2:13" ht="15" hidden="1" customHeight="1">
      <c r="B364" s="12"/>
      <c r="C364" s="5"/>
      <c r="D364" s="6"/>
      <c r="E364" s="7"/>
      <c r="G364" s="5"/>
      <c r="H364" s="6"/>
      <c r="I364" s="7"/>
      <c r="K364" s="5"/>
      <c r="L364" s="6"/>
      <c r="M364" s="7"/>
    </row>
    <row r="365" spans="2:13" ht="15" hidden="1" customHeight="1">
      <c r="B365" s="12" t="s">
        <v>6</v>
      </c>
      <c r="C365" s="25">
        <f>SUM(C361:C363)</f>
        <v>0</v>
      </c>
      <c r="D365" s="25">
        <f>SUM(D361:D363)</f>
        <v>0</v>
      </c>
      <c r="E365" s="23">
        <f>IF(D365=0,0,D365/C365)</f>
        <v>0</v>
      </c>
      <c r="F365" s="24"/>
      <c r="G365" s="25">
        <f>SUM(G361:G363)</f>
        <v>92535</v>
      </c>
      <c r="H365" s="34">
        <f>SUM(H361:H363)</f>
        <v>8308300.1286356412</v>
      </c>
      <c r="I365" s="23">
        <f>IF(H365=0,0,H365/G365)</f>
        <v>89.785487962777779</v>
      </c>
      <c r="K365" s="25"/>
      <c r="L365" s="34"/>
      <c r="M365" s="23"/>
    </row>
    <row r="366" spans="2:13" ht="15" hidden="1" customHeight="1">
      <c r="B366" s="12"/>
      <c r="C366" s="5"/>
      <c r="D366" s="6"/>
      <c r="E366" s="7"/>
      <c r="G366" s="5"/>
      <c r="H366" s="6"/>
      <c r="I366" s="7"/>
      <c r="K366" s="5"/>
      <c r="L366" s="6"/>
      <c r="M366" s="7"/>
    </row>
    <row r="367" spans="2:13" ht="15" hidden="1" customHeight="1">
      <c r="B367" s="12" t="s">
        <v>7</v>
      </c>
      <c r="C367" s="5">
        <v>0</v>
      </c>
      <c r="D367" s="6">
        <v>0</v>
      </c>
      <c r="E367" s="7">
        <v>0</v>
      </c>
      <c r="G367" s="5">
        <v>0</v>
      </c>
      <c r="H367" s="6">
        <v>0</v>
      </c>
      <c r="I367" s="7">
        <v>0</v>
      </c>
      <c r="K367" s="5"/>
      <c r="L367" s="6"/>
      <c r="M367" s="7"/>
    </row>
    <row r="368" spans="2:13" ht="15" hidden="1" customHeight="1">
      <c r="B368" s="12"/>
      <c r="C368" s="5"/>
      <c r="D368" s="6"/>
      <c r="E368" s="7"/>
      <c r="G368" s="5">
        <v>0</v>
      </c>
      <c r="H368" s="6"/>
      <c r="I368" s="7"/>
      <c r="K368" s="5"/>
      <c r="L368" s="6"/>
      <c r="M368" s="7"/>
    </row>
    <row r="369" spans="2:13" ht="15" hidden="1" customHeight="1">
      <c r="B369" s="12" t="s">
        <v>11</v>
      </c>
      <c r="C369" s="1">
        <v>0</v>
      </c>
      <c r="D369" s="2">
        <f>+C369*E365</f>
        <v>0</v>
      </c>
      <c r="E369" s="3">
        <f>IF(D369=0,0,D369/C369)</f>
        <v>0</v>
      </c>
      <c r="G369" s="1">
        <v>-1866</v>
      </c>
      <c r="H369" s="2">
        <f>+G369*I365</f>
        <v>-167539.72053854333</v>
      </c>
      <c r="I369" s="3">
        <f>IF(H369=0,0,H369/G369)</f>
        <v>89.785487962777779</v>
      </c>
      <c r="K369" s="1"/>
      <c r="L369" s="2"/>
      <c r="M369" s="3"/>
    </row>
    <row r="370" spans="2:13" ht="15" hidden="1" customHeight="1">
      <c r="B370" s="12"/>
      <c r="C370" s="5"/>
      <c r="D370" s="6"/>
      <c r="E370" s="7"/>
      <c r="G370" s="5"/>
      <c r="H370" s="6"/>
      <c r="I370" s="7"/>
      <c r="K370" s="5"/>
      <c r="L370" s="6"/>
      <c r="M370" s="7"/>
    </row>
    <row r="371" spans="2:13" ht="15.75" hidden="1" customHeight="1" thickBot="1">
      <c r="B371" s="12" t="s">
        <v>9</v>
      </c>
      <c r="C371" s="35">
        <f>SUM(C365:C369)</f>
        <v>0</v>
      </c>
      <c r="D371" s="35">
        <f>SUM(D365:D369)</f>
        <v>0</v>
      </c>
      <c r="E371" s="36">
        <f>IF(D371=0,0,D371/C371)</f>
        <v>0</v>
      </c>
      <c r="G371" s="35">
        <f>SUM(G365:G369)</f>
        <v>90669</v>
      </c>
      <c r="H371" s="35">
        <f>SUM(H365:H369)</f>
        <v>8140760.4080970977</v>
      </c>
      <c r="I371" s="36">
        <f>IF(H371=0,0,H371/G371)</f>
        <v>89.785487962777765</v>
      </c>
      <c r="K371" s="35"/>
      <c r="L371" s="35"/>
      <c r="M371" s="36"/>
    </row>
    <row r="372" spans="2:13" ht="15.75" hidden="1" customHeight="1" thickTop="1"/>
    <row r="373" spans="2:13" ht="15" hidden="1" customHeight="1"/>
    <row r="374" spans="2:13" ht="15.75" hidden="1" customHeight="1">
      <c r="B374" s="28">
        <v>41456</v>
      </c>
      <c r="C374" s="74" t="s">
        <v>0</v>
      </c>
      <c r="D374" s="74"/>
      <c r="E374" s="74"/>
      <c r="F374" s="29"/>
      <c r="G374" s="74" t="s">
        <v>19</v>
      </c>
      <c r="H374" s="74"/>
      <c r="I374" s="74"/>
      <c r="K374" s="74"/>
      <c r="L374" s="74"/>
      <c r="M374" s="74"/>
    </row>
    <row r="375" spans="2:13" ht="15" hidden="1" customHeight="1">
      <c r="B375" s="12"/>
      <c r="C375" s="30" t="s">
        <v>1</v>
      </c>
      <c r="D375" s="31" t="s">
        <v>2</v>
      </c>
      <c r="E375" s="32" t="s">
        <v>3</v>
      </c>
      <c r="F375" s="33"/>
      <c r="G375" s="30" t="s">
        <v>1</v>
      </c>
      <c r="H375" s="31" t="s">
        <v>2</v>
      </c>
      <c r="I375" s="32" t="s">
        <v>3</v>
      </c>
      <c r="K375" s="30"/>
      <c r="L375" s="31"/>
      <c r="M375" s="32"/>
    </row>
    <row r="376" spans="2:13" ht="15" hidden="1" customHeight="1">
      <c r="B376" s="12" t="s">
        <v>4</v>
      </c>
      <c r="C376" s="5">
        <f>+C371</f>
        <v>0</v>
      </c>
      <c r="D376" s="6">
        <f>+D371</f>
        <v>0</v>
      </c>
      <c r="E376" s="7">
        <f>IF(D376=0,0,D376/C376)</f>
        <v>0</v>
      </c>
      <c r="G376" s="5">
        <f>+G371</f>
        <v>90669</v>
      </c>
      <c r="H376" s="6">
        <f>+H371</f>
        <v>8140760.4080970977</v>
      </c>
      <c r="I376" s="7">
        <f>IF(H376=0,0,H376/G376)</f>
        <v>89.785487962777765</v>
      </c>
      <c r="K376" s="5"/>
      <c r="L376" s="6"/>
      <c r="M376" s="7"/>
    </row>
    <row r="377" spans="2:13" ht="15" hidden="1" customHeight="1">
      <c r="B377" s="12"/>
      <c r="C377" s="5"/>
      <c r="D377" s="6"/>
      <c r="E377" s="7"/>
      <c r="G377" s="5"/>
      <c r="H377" s="6"/>
      <c r="I377" s="7"/>
      <c r="K377" s="5"/>
      <c r="L377" s="6"/>
      <c r="M377" s="7"/>
    </row>
    <row r="378" spans="2:13" ht="15" hidden="1" customHeight="1">
      <c r="B378" s="12" t="s">
        <v>5</v>
      </c>
      <c r="C378" s="1">
        <v>0</v>
      </c>
      <c r="D378" s="2">
        <v>0</v>
      </c>
      <c r="E378" s="3">
        <f>IF(D378=0,0,D378/C378)</f>
        <v>0</v>
      </c>
      <c r="G378" s="1">
        <v>0</v>
      </c>
      <c r="H378" s="2">
        <v>0</v>
      </c>
      <c r="I378" s="3">
        <f>IF(H378=0,0,H378/G378)</f>
        <v>0</v>
      </c>
      <c r="K378" s="1"/>
      <c r="L378" s="2"/>
      <c r="M378" s="3"/>
    </row>
    <row r="379" spans="2:13" ht="15" hidden="1" customHeight="1">
      <c r="B379" s="12"/>
      <c r="C379" s="5"/>
      <c r="D379" s="6"/>
      <c r="E379" s="7"/>
      <c r="G379" s="5"/>
      <c r="H379" s="6"/>
      <c r="I379" s="7"/>
      <c r="K379" s="5"/>
      <c r="L379" s="6"/>
      <c r="M379" s="7"/>
    </row>
    <row r="380" spans="2:13" ht="15" hidden="1" customHeight="1">
      <c r="B380" s="12" t="s">
        <v>6</v>
      </c>
      <c r="C380" s="25">
        <f>SUM(C376:C378)</f>
        <v>0</v>
      </c>
      <c r="D380" s="25">
        <f>SUM(D376:D378)</f>
        <v>0</v>
      </c>
      <c r="E380" s="23">
        <f>IF(D380=0,0,D380/C380)</f>
        <v>0</v>
      </c>
      <c r="F380" s="24"/>
      <c r="G380" s="25">
        <f>SUM(G376:G378)</f>
        <v>90669</v>
      </c>
      <c r="H380" s="34">
        <f>SUM(H376:H378)</f>
        <v>8140760.4080970977</v>
      </c>
      <c r="I380" s="23">
        <f>IF(H380=0,0,H380/G380)</f>
        <v>89.785487962777765</v>
      </c>
      <c r="K380" s="25"/>
      <c r="L380" s="34"/>
      <c r="M380" s="23"/>
    </row>
    <row r="381" spans="2:13" ht="15" hidden="1" customHeight="1">
      <c r="B381" s="12"/>
      <c r="C381" s="5"/>
      <c r="D381" s="6"/>
      <c r="E381" s="7"/>
      <c r="G381" s="5"/>
      <c r="H381" s="6"/>
      <c r="I381" s="7"/>
      <c r="K381" s="5"/>
      <c r="L381" s="6"/>
      <c r="M381" s="7"/>
    </row>
    <row r="382" spans="2:13" ht="15" hidden="1" customHeight="1">
      <c r="B382" s="12" t="s">
        <v>7</v>
      </c>
      <c r="C382" s="5">
        <v>0</v>
      </c>
      <c r="D382" s="6">
        <v>0</v>
      </c>
      <c r="E382" s="7">
        <v>0</v>
      </c>
      <c r="G382" s="5">
        <v>0</v>
      </c>
      <c r="H382" s="6">
        <v>0</v>
      </c>
      <c r="I382" s="7">
        <v>0</v>
      </c>
      <c r="K382" s="5"/>
      <c r="L382" s="6"/>
      <c r="M382" s="7"/>
    </row>
    <row r="383" spans="2:13" ht="15" hidden="1" customHeight="1">
      <c r="B383" s="12"/>
      <c r="C383" s="5"/>
      <c r="D383" s="6"/>
      <c r="E383" s="7"/>
      <c r="G383" s="5">
        <v>0</v>
      </c>
      <c r="H383" s="6"/>
      <c r="I383" s="7"/>
      <c r="K383" s="5"/>
      <c r="L383" s="6"/>
      <c r="M383" s="7"/>
    </row>
    <row r="384" spans="2:13" ht="15" hidden="1" customHeight="1">
      <c r="B384" s="12" t="s">
        <v>11</v>
      </c>
      <c r="C384" s="1"/>
      <c r="D384" s="2">
        <f>+C384*E380</f>
        <v>0</v>
      </c>
      <c r="E384" s="3">
        <f>IF(D384=0,0,D384/C384)</f>
        <v>0</v>
      </c>
      <c r="G384" s="1">
        <v>-3542</v>
      </c>
      <c r="H384" s="2">
        <f>+G384*I380</f>
        <v>-318020.19836415886</v>
      </c>
      <c r="I384" s="3">
        <f>IF(H384=0,0,H384/G384)</f>
        <v>89.785487962777765</v>
      </c>
      <c r="K384" s="1"/>
      <c r="L384" s="2"/>
      <c r="M384" s="3"/>
    </row>
    <row r="385" spans="2:13" ht="15" hidden="1" customHeight="1">
      <c r="B385" s="12"/>
      <c r="C385" s="5"/>
      <c r="D385" s="6"/>
      <c r="E385" s="7"/>
      <c r="G385" s="5"/>
      <c r="H385" s="6"/>
      <c r="I385" s="7"/>
      <c r="K385" s="5"/>
      <c r="L385" s="6"/>
      <c r="M385" s="7"/>
    </row>
    <row r="386" spans="2:13" ht="15.75" hidden="1" customHeight="1" thickBot="1">
      <c r="B386" s="12" t="s">
        <v>9</v>
      </c>
      <c r="C386" s="35">
        <f>SUM(C380:C384)</f>
        <v>0</v>
      </c>
      <c r="D386" s="35">
        <f>SUM(D380:D384)</f>
        <v>0</v>
      </c>
      <c r="E386" s="36">
        <f>IF(D386=0,0,D386/C386)</f>
        <v>0</v>
      </c>
      <c r="G386" s="35">
        <f>SUM(G380:G384)</f>
        <v>87127</v>
      </c>
      <c r="H386" s="35">
        <f>SUM(H380:H384)</f>
        <v>7822740.2097329386</v>
      </c>
      <c r="I386" s="36">
        <f>IF(H386=0,0,H386/G386)</f>
        <v>89.785487962777765</v>
      </c>
      <c r="K386" s="35"/>
      <c r="L386" s="35"/>
      <c r="M386" s="36"/>
    </row>
    <row r="387" spans="2:13" ht="15.75" hidden="1" customHeight="1" thickTop="1"/>
    <row r="388" spans="2:13" ht="15" hidden="1" customHeight="1"/>
    <row r="389" spans="2:13" ht="15.75" hidden="1" customHeight="1">
      <c r="B389" s="28">
        <v>41487</v>
      </c>
      <c r="C389" s="74" t="s">
        <v>0</v>
      </c>
      <c r="D389" s="74"/>
      <c r="E389" s="74"/>
      <c r="F389" s="29"/>
      <c r="G389" s="74" t="s">
        <v>19</v>
      </c>
      <c r="H389" s="74"/>
      <c r="I389" s="74"/>
      <c r="K389" s="74"/>
      <c r="L389" s="74"/>
      <c r="M389" s="74"/>
    </row>
    <row r="390" spans="2:13" ht="15" hidden="1" customHeight="1">
      <c r="B390" s="12"/>
      <c r="C390" s="30" t="s">
        <v>1</v>
      </c>
      <c r="D390" s="31" t="s">
        <v>2</v>
      </c>
      <c r="E390" s="32" t="s">
        <v>3</v>
      </c>
      <c r="F390" s="33"/>
      <c r="G390" s="30" t="s">
        <v>1</v>
      </c>
      <c r="H390" s="31" t="s">
        <v>2</v>
      </c>
      <c r="I390" s="32" t="s">
        <v>3</v>
      </c>
      <c r="K390" s="30"/>
      <c r="L390" s="31"/>
      <c r="M390" s="32"/>
    </row>
    <row r="391" spans="2:13" ht="15" hidden="1" customHeight="1">
      <c r="B391" s="12" t="s">
        <v>4</v>
      </c>
      <c r="C391" s="5">
        <f>+C386</f>
        <v>0</v>
      </c>
      <c r="D391" s="6">
        <f>+D386</f>
        <v>0</v>
      </c>
      <c r="E391" s="7">
        <f>IF(D391=0,0,D391/C391)</f>
        <v>0</v>
      </c>
      <c r="G391" s="5">
        <f>+G386</f>
        <v>87127</v>
      </c>
      <c r="H391" s="6">
        <f>+H386</f>
        <v>7822740.2097329386</v>
      </c>
      <c r="I391" s="7">
        <f>IF(H391=0,0,H391/G391)</f>
        <v>89.785487962777765</v>
      </c>
      <c r="K391" s="5"/>
      <c r="L391" s="6"/>
      <c r="M391" s="7"/>
    </row>
    <row r="392" spans="2:13" ht="15" hidden="1" customHeight="1">
      <c r="B392" s="12"/>
      <c r="C392" s="5"/>
      <c r="D392" s="6"/>
      <c r="E392" s="7"/>
      <c r="G392" s="5"/>
      <c r="H392" s="6"/>
      <c r="I392" s="7"/>
      <c r="K392" s="5"/>
      <c r="L392" s="6"/>
      <c r="M392" s="7"/>
    </row>
    <row r="393" spans="2:13" ht="15" hidden="1" customHeight="1">
      <c r="B393" s="12" t="s">
        <v>5</v>
      </c>
      <c r="C393" s="1">
        <v>0</v>
      </c>
      <c r="D393" s="2">
        <v>0</v>
      </c>
      <c r="E393" s="3">
        <f>IF(D393=0,0,D393/C393)</f>
        <v>0</v>
      </c>
      <c r="G393" s="1">
        <v>0</v>
      </c>
      <c r="H393" s="2">
        <v>0</v>
      </c>
      <c r="I393" s="3">
        <f>IF(H393=0,0,H393/G393)</f>
        <v>0</v>
      </c>
      <c r="K393" s="1"/>
      <c r="L393" s="2"/>
      <c r="M393" s="3"/>
    </row>
    <row r="394" spans="2:13" ht="15" hidden="1" customHeight="1">
      <c r="B394" s="12"/>
      <c r="C394" s="5"/>
      <c r="D394" s="6"/>
      <c r="E394" s="7"/>
      <c r="G394" s="5"/>
      <c r="H394" s="6"/>
      <c r="I394" s="7"/>
      <c r="K394" s="5"/>
      <c r="L394" s="6"/>
      <c r="M394" s="7"/>
    </row>
    <row r="395" spans="2:13" ht="15" hidden="1" customHeight="1">
      <c r="B395" s="12" t="s">
        <v>6</v>
      </c>
      <c r="C395" s="25">
        <f>SUM(C391:C393)</f>
        <v>0</v>
      </c>
      <c r="D395" s="25">
        <f>SUM(D391:D393)</f>
        <v>0</v>
      </c>
      <c r="E395" s="23">
        <f>IF(D395=0,0,D395/C395)</f>
        <v>0</v>
      </c>
      <c r="F395" s="24"/>
      <c r="G395" s="25">
        <f>SUM(G391:G393)</f>
        <v>87127</v>
      </c>
      <c r="H395" s="34">
        <f>SUM(H391:H393)</f>
        <v>7822740.2097329386</v>
      </c>
      <c r="I395" s="23">
        <f>IF(H395=0,0,H395/G395)</f>
        <v>89.785487962777765</v>
      </c>
      <c r="K395" s="25"/>
      <c r="L395" s="34"/>
      <c r="M395" s="23"/>
    </row>
    <row r="396" spans="2:13" ht="15" hidden="1" customHeight="1">
      <c r="B396" s="12"/>
      <c r="C396" s="5"/>
      <c r="D396" s="6"/>
      <c r="E396" s="7"/>
      <c r="G396" s="5"/>
      <c r="H396" s="6"/>
      <c r="I396" s="7"/>
      <c r="K396" s="5"/>
      <c r="L396" s="6"/>
      <c r="M396" s="7"/>
    </row>
    <row r="397" spans="2:13" ht="15" hidden="1" customHeight="1">
      <c r="B397" s="12" t="s">
        <v>7</v>
      </c>
      <c r="C397" s="5">
        <v>0</v>
      </c>
      <c r="D397" s="6">
        <v>0</v>
      </c>
      <c r="E397" s="7">
        <v>0</v>
      </c>
      <c r="G397" s="5">
        <v>0</v>
      </c>
      <c r="H397" s="6">
        <v>0</v>
      </c>
      <c r="I397" s="7">
        <v>0</v>
      </c>
      <c r="K397" s="5"/>
      <c r="L397" s="6"/>
      <c r="M397" s="7"/>
    </row>
    <row r="398" spans="2:13" ht="15" hidden="1" customHeight="1">
      <c r="B398" s="12"/>
      <c r="C398" s="5"/>
      <c r="D398" s="6"/>
      <c r="E398" s="7"/>
      <c r="G398" s="5">
        <v>0</v>
      </c>
      <c r="H398" s="6"/>
      <c r="I398" s="7"/>
      <c r="K398" s="5"/>
      <c r="L398" s="6"/>
      <c r="M398" s="7"/>
    </row>
    <row r="399" spans="2:13" ht="15" hidden="1" customHeight="1">
      <c r="B399" s="12" t="s">
        <v>11</v>
      </c>
      <c r="C399" s="1"/>
      <c r="D399" s="2">
        <f>+C399*E395</f>
        <v>0</v>
      </c>
      <c r="E399" s="3">
        <f>IF(D399=0,0,D399/C399)</f>
        <v>0</v>
      </c>
      <c r="G399" s="1">
        <v>-3434</v>
      </c>
      <c r="H399" s="2">
        <f>+G399*I395</f>
        <v>-308323.36566417885</v>
      </c>
      <c r="I399" s="3">
        <f>IF(H399=0,0,H399/G399)</f>
        <v>89.785487962777765</v>
      </c>
      <c r="K399" s="1"/>
      <c r="L399" s="2"/>
      <c r="M399" s="3"/>
    </row>
    <row r="400" spans="2:13" ht="15" hidden="1" customHeight="1">
      <c r="B400" s="12"/>
      <c r="C400" s="5"/>
      <c r="D400" s="6"/>
      <c r="E400" s="7"/>
      <c r="G400" s="5"/>
      <c r="H400" s="6"/>
      <c r="I400" s="7"/>
      <c r="K400" s="5"/>
      <c r="L400" s="6"/>
      <c r="M400" s="7"/>
    </row>
    <row r="401" spans="2:13" ht="15.75" hidden="1" customHeight="1" thickBot="1">
      <c r="B401" s="12" t="s">
        <v>9</v>
      </c>
      <c r="C401" s="35">
        <f>SUM(C395:C399)</f>
        <v>0</v>
      </c>
      <c r="D401" s="35">
        <f>SUM(D395:D399)</f>
        <v>0</v>
      </c>
      <c r="E401" s="36">
        <f>IF(D401=0,0,D401/C401)</f>
        <v>0</v>
      </c>
      <c r="G401" s="35">
        <f>SUM(G395:G399)</f>
        <v>83693</v>
      </c>
      <c r="H401" s="35">
        <f>SUM(H395:H399)</f>
        <v>7514416.8440687601</v>
      </c>
      <c r="I401" s="36">
        <f>IF(H401=0,0,H401/G401)</f>
        <v>89.785487962777765</v>
      </c>
      <c r="K401" s="35"/>
      <c r="L401" s="35"/>
      <c r="M401" s="36"/>
    </row>
    <row r="402" spans="2:13" ht="15.75" hidden="1" customHeight="1" thickTop="1"/>
    <row r="403" spans="2:13" ht="15" hidden="1" customHeight="1"/>
    <row r="404" spans="2:13" ht="15.75" hidden="1" customHeight="1">
      <c r="B404" s="28">
        <v>41518</v>
      </c>
      <c r="C404" s="74" t="s">
        <v>0</v>
      </c>
      <c r="D404" s="74"/>
      <c r="E404" s="74"/>
      <c r="F404" s="29"/>
      <c r="G404" s="74" t="s">
        <v>19</v>
      </c>
      <c r="H404" s="74"/>
      <c r="I404" s="74"/>
      <c r="K404" s="74"/>
      <c r="L404" s="74"/>
      <c r="M404" s="74"/>
    </row>
    <row r="405" spans="2:13" ht="15" hidden="1" customHeight="1">
      <c r="B405" s="12"/>
      <c r="C405" s="30" t="s">
        <v>1</v>
      </c>
      <c r="D405" s="31" t="s">
        <v>2</v>
      </c>
      <c r="E405" s="32" t="s">
        <v>3</v>
      </c>
      <c r="F405" s="33"/>
      <c r="G405" s="30" t="s">
        <v>1</v>
      </c>
      <c r="H405" s="31" t="s">
        <v>2</v>
      </c>
      <c r="I405" s="32" t="s">
        <v>3</v>
      </c>
      <c r="K405" s="30"/>
      <c r="L405" s="31"/>
      <c r="M405" s="32"/>
    </row>
    <row r="406" spans="2:13" ht="15" hidden="1" customHeight="1">
      <c r="B406" s="12" t="s">
        <v>4</v>
      </c>
      <c r="C406" s="5">
        <f>+C401</f>
        <v>0</v>
      </c>
      <c r="D406" s="6">
        <f>+D401</f>
        <v>0</v>
      </c>
      <c r="E406" s="7">
        <f>IF(D406=0,0,D406/C406)</f>
        <v>0</v>
      </c>
      <c r="G406" s="5">
        <f>+G401</f>
        <v>83693</v>
      </c>
      <c r="H406" s="6">
        <f>+H401</f>
        <v>7514416.8440687601</v>
      </c>
      <c r="I406" s="7">
        <f>IF(H406=0,0,H406/G406)</f>
        <v>89.785487962777765</v>
      </c>
      <c r="K406" s="5"/>
      <c r="L406" s="6"/>
      <c r="M406" s="7"/>
    </row>
    <row r="407" spans="2:13" ht="15" hidden="1" customHeight="1">
      <c r="B407" s="12"/>
      <c r="C407" s="5"/>
      <c r="D407" s="6"/>
      <c r="E407" s="7"/>
      <c r="G407" s="5"/>
      <c r="H407" s="6"/>
      <c r="I407" s="7"/>
      <c r="K407" s="5"/>
      <c r="L407" s="6"/>
      <c r="M407" s="7"/>
    </row>
    <row r="408" spans="2:13" ht="15" hidden="1" customHeight="1">
      <c r="B408" s="12" t="s">
        <v>5</v>
      </c>
      <c r="C408" s="1">
        <v>0</v>
      </c>
      <c r="D408" s="2">
        <v>0</v>
      </c>
      <c r="E408" s="3">
        <f>IF(D408=0,0,D408/C408)</f>
        <v>0</v>
      </c>
      <c r="G408" s="1">
        <v>0</v>
      </c>
      <c r="H408" s="2">
        <v>0</v>
      </c>
      <c r="I408" s="3">
        <f>IF(H408=0,0,H408/G408)</f>
        <v>0</v>
      </c>
      <c r="K408" s="1"/>
      <c r="L408" s="2"/>
      <c r="M408" s="3"/>
    </row>
    <row r="409" spans="2:13" ht="15" hidden="1" customHeight="1">
      <c r="B409" s="12"/>
      <c r="C409" s="5"/>
      <c r="D409" s="6"/>
      <c r="E409" s="7"/>
      <c r="G409" s="5"/>
      <c r="H409" s="6"/>
      <c r="I409" s="7"/>
      <c r="K409" s="5"/>
      <c r="L409" s="6"/>
      <c r="M409" s="7"/>
    </row>
    <row r="410" spans="2:13" ht="15" hidden="1" customHeight="1">
      <c r="B410" s="12" t="s">
        <v>6</v>
      </c>
      <c r="C410" s="25">
        <f>SUM(C406:C408)</f>
        <v>0</v>
      </c>
      <c r="D410" s="25">
        <f>SUM(D406:D408)</f>
        <v>0</v>
      </c>
      <c r="E410" s="23">
        <f>IF(D410=0,0,D410/C410)</f>
        <v>0</v>
      </c>
      <c r="F410" s="24"/>
      <c r="G410" s="25">
        <f>SUM(G406:G408)</f>
        <v>83693</v>
      </c>
      <c r="H410" s="34">
        <f>SUM(H406:H408)</f>
        <v>7514416.8440687601</v>
      </c>
      <c r="I410" s="23">
        <f>IF(H410=0,0,H410/G410)</f>
        <v>89.785487962777765</v>
      </c>
      <c r="K410" s="25"/>
      <c r="L410" s="34"/>
      <c r="M410" s="23"/>
    </row>
    <row r="411" spans="2:13" ht="15" hidden="1" customHeight="1">
      <c r="B411" s="12"/>
      <c r="C411" s="5"/>
      <c r="D411" s="6"/>
      <c r="E411" s="7"/>
      <c r="G411" s="5"/>
      <c r="H411" s="6"/>
      <c r="I411" s="7"/>
      <c r="K411" s="5"/>
      <c r="L411" s="6"/>
      <c r="M411" s="7"/>
    </row>
    <row r="412" spans="2:13" ht="15" hidden="1" customHeight="1">
      <c r="B412" s="12" t="s">
        <v>7</v>
      </c>
      <c r="C412" s="5">
        <v>0</v>
      </c>
      <c r="D412" s="6">
        <v>0</v>
      </c>
      <c r="E412" s="7">
        <v>0</v>
      </c>
      <c r="G412" s="5">
        <v>0</v>
      </c>
      <c r="H412" s="6">
        <v>0</v>
      </c>
      <c r="I412" s="7">
        <v>0</v>
      </c>
      <c r="K412" s="5"/>
      <c r="L412" s="6"/>
      <c r="M412" s="7"/>
    </row>
    <row r="413" spans="2:13" ht="15" hidden="1" customHeight="1">
      <c r="B413" s="12"/>
      <c r="C413" s="5"/>
      <c r="D413" s="6"/>
      <c r="E413" s="7"/>
      <c r="G413" s="5">
        <v>0</v>
      </c>
      <c r="H413" s="6"/>
      <c r="I413" s="7"/>
      <c r="K413" s="5"/>
      <c r="L413" s="6"/>
      <c r="M413" s="7"/>
    </row>
    <row r="414" spans="2:13" ht="15" hidden="1" customHeight="1">
      <c r="B414" s="12" t="s">
        <v>11</v>
      </c>
      <c r="C414" s="1"/>
      <c r="D414" s="2">
        <f>+C414*E410</f>
        <v>0</v>
      </c>
      <c r="E414" s="3">
        <f>IF(D414=0,0,D414/C414)</f>
        <v>0</v>
      </c>
      <c r="G414" s="1">
        <v>-3008</v>
      </c>
      <c r="H414" s="2">
        <f>+G414*I410</f>
        <v>-270074.74779203552</v>
      </c>
      <c r="I414" s="3">
        <f>IF(H414=0,0,H414/G414)</f>
        <v>89.785487962777765</v>
      </c>
      <c r="K414" s="1"/>
      <c r="L414" s="2"/>
      <c r="M414" s="3"/>
    </row>
    <row r="415" spans="2:13" ht="15" hidden="1" customHeight="1">
      <c r="B415" s="12"/>
      <c r="C415" s="5"/>
      <c r="D415" s="6"/>
      <c r="E415" s="7"/>
      <c r="G415" s="5"/>
      <c r="H415" s="6"/>
      <c r="I415" s="7"/>
      <c r="K415" s="5"/>
      <c r="L415" s="6"/>
      <c r="M415" s="7"/>
    </row>
    <row r="416" spans="2:13" ht="15.75" hidden="1" customHeight="1" thickBot="1">
      <c r="B416" s="12" t="s">
        <v>9</v>
      </c>
      <c r="C416" s="35">
        <f>SUM(C410:C414)</f>
        <v>0</v>
      </c>
      <c r="D416" s="35">
        <f>SUM(D410:D414)</f>
        <v>0</v>
      </c>
      <c r="E416" s="36">
        <f>IF(D416=0,0,D416/C416)</f>
        <v>0</v>
      </c>
      <c r="G416" s="35">
        <f>SUM(G410:G414)</f>
        <v>80685</v>
      </c>
      <c r="H416" s="35">
        <f>SUM(H410:H414)</f>
        <v>7244342.0962767247</v>
      </c>
      <c r="I416" s="36">
        <f>IF(H416=0,0,H416/G416)</f>
        <v>89.785487962777779</v>
      </c>
      <c r="K416" s="35"/>
      <c r="L416" s="35"/>
      <c r="M416" s="36"/>
    </row>
    <row r="417" spans="2:13" ht="15.75" hidden="1" customHeight="1" thickTop="1"/>
    <row r="418" spans="2:13" ht="15" hidden="1" customHeight="1"/>
    <row r="419" spans="2:13" ht="15.75" hidden="1" customHeight="1">
      <c r="B419" s="28">
        <v>41548</v>
      </c>
      <c r="C419" s="74" t="s">
        <v>0</v>
      </c>
      <c r="D419" s="74"/>
      <c r="E419" s="74"/>
      <c r="F419" s="29"/>
      <c r="G419" s="74" t="s">
        <v>19</v>
      </c>
      <c r="H419" s="74"/>
      <c r="I419" s="74"/>
      <c r="K419" s="74"/>
      <c r="L419" s="74"/>
      <c r="M419" s="74"/>
    </row>
    <row r="420" spans="2:13" ht="15" hidden="1" customHeight="1">
      <c r="B420" s="12"/>
      <c r="C420" s="30" t="s">
        <v>1</v>
      </c>
      <c r="D420" s="31" t="s">
        <v>2</v>
      </c>
      <c r="E420" s="32" t="s">
        <v>3</v>
      </c>
      <c r="F420" s="33"/>
      <c r="G420" s="30" t="s">
        <v>1</v>
      </c>
      <c r="H420" s="31" t="s">
        <v>2</v>
      </c>
      <c r="I420" s="32" t="s">
        <v>3</v>
      </c>
      <c r="K420" s="30"/>
      <c r="L420" s="31"/>
      <c r="M420" s="32"/>
    </row>
    <row r="421" spans="2:13" ht="15" hidden="1" customHeight="1">
      <c r="B421" s="12" t="s">
        <v>4</v>
      </c>
      <c r="C421" s="5">
        <f>+C416</f>
        <v>0</v>
      </c>
      <c r="D421" s="6">
        <f>+D416</f>
        <v>0</v>
      </c>
      <c r="E421" s="7">
        <f>IF(D421=0,0,D421/C421)</f>
        <v>0</v>
      </c>
      <c r="G421" s="5">
        <f>+G416</f>
        <v>80685</v>
      </c>
      <c r="H421" s="6">
        <f>+H416</f>
        <v>7244342.0962767247</v>
      </c>
      <c r="I421" s="7">
        <f>IF(H421=0,0,H421/G421)</f>
        <v>89.785487962777779</v>
      </c>
      <c r="K421" s="5"/>
      <c r="L421" s="6"/>
      <c r="M421" s="7"/>
    </row>
    <row r="422" spans="2:13" ht="15" hidden="1" customHeight="1">
      <c r="B422" s="12"/>
      <c r="C422" s="5"/>
      <c r="D422" s="6"/>
      <c r="E422" s="7"/>
      <c r="G422" s="5"/>
      <c r="H422" s="6"/>
      <c r="I422" s="7"/>
      <c r="K422" s="5"/>
      <c r="L422" s="6"/>
      <c r="M422" s="7"/>
    </row>
    <row r="423" spans="2:13" ht="15" hidden="1" customHeight="1">
      <c r="B423" s="12" t="s">
        <v>5</v>
      </c>
      <c r="C423" s="1">
        <v>0</v>
      </c>
      <c r="D423" s="2">
        <v>0</v>
      </c>
      <c r="E423" s="3">
        <f>IF(D423=0,0,D423/C423)</f>
        <v>0</v>
      </c>
      <c r="G423" s="1">
        <v>0</v>
      </c>
      <c r="H423" s="2">
        <v>0</v>
      </c>
      <c r="I423" s="3">
        <f>IF(H423=0,0,H423/G423)</f>
        <v>0</v>
      </c>
      <c r="K423" s="1"/>
      <c r="L423" s="2"/>
      <c r="M423" s="3"/>
    </row>
    <row r="424" spans="2:13" ht="15" hidden="1" customHeight="1">
      <c r="B424" s="12"/>
      <c r="C424" s="5"/>
      <c r="D424" s="6"/>
      <c r="E424" s="7"/>
      <c r="G424" s="5"/>
      <c r="H424" s="6"/>
      <c r="I424" s="7"/>
      <c r="K424" s="5"/>
      <c r="L424" s="6"/>
      <c r="M424" s="7"/>
    </row>
    <row r="425" spans="2:13" ht="15" hidden="1" customHeight="1">
      <c r="B425" s="12" t="s">
        <v>6</v>
      </c>
      <c r="C425" s="25">
        <f>SUM(C421:C423)</f>
        <v>0</v>
      </c>
      <c r="D425" s="25">
        <f>SUM(D421:D423)</f>
        <v>0</v>
      </c>
      <c r="E425" s="23">
        <f>IF(D425=0,0,D425/C425)</f>
        <v>0</v>
      </c>
      <c r="F425" s="24"/>
      <c r="G425" s="25">
        <f>SUM(G421:G423)</f>
        <v>80685</v>
      </c>
      <c r="H425" s="34">
        <f>SUM(H421:H423)</f>
        <v>7244342.0962767247</v>
      </c>
      <c r="I425" s="23">
        <f>IF(H425=0,0,H425/G425)</f>
        <v>89.785487962777779</v>
      </c>
      <c r="K425" s="25"/>
      <c r="L425" s="34"/>
      <c r="M425" s="23"/>
    </row>
    <row r="426" spans="2:13" ht="15" hidden="1" customHeight="1">
      <c r="B426" s="12"/>
      <c r="C426" s="5"/>
      <c r="D426" s="6"/>
      <c r="E426" s="7"/>
      <c r="G426" s="5"/>
      <c r="H426" s="6"/>
      <c r="I426" s="7"/>
      <c r="K426" s="5"/>
      <c r="L426" s="6"/>
      <c r="M426" s="7"/>
    </row>
    <row r="427" spans="2:13" ht="15" hidden="1" customHeight="1">
      <c r="B427" s="12" t="s">
        <v>7</v>
      </c>
      <c r="C427" s="5">
        <v>0</v>
      </c>
      <c r="D427" s="6">
        <v>0</v>
      </c>
      <c r="E427" s="7">
        <v>0</v>
      </c>
      <c r="G427" s="5">
        <v>0</v>
      </c>
      <c r="H427" s="6">
        <v>0</v>
      </c>
      <c r="I427" s="7">
        <v>0</v>
      </c>
      <c r="K427" s="5"/>
      <c r="L427" s="6"/>
      <c r="M427" s="7"/>
    </row>
    <row r="428" spans="2:13" ht="15" hidden="1" customHeight="1">
      <c r="B428" s="12"/>
      <c r="C428" s="5"/>
      <c r="D428" s="6"/>
      <c r="E428" s="7"/>
      <c r="G428" s="5">
        <v>0</v>
      </c>
      <c r="H428" s="6"/>
      <c r="I428" s="7"/>
      <c r="K428" s="5"/>
      <c r="L428" s="6"/>
      <c r="M428" s="7"/>
    </row>
    <row r="429" spans="2:13" ht="15" hidden="1" customHeight="1">
      <c r="B429" s="12" t="s">
        <v>11</v>
      </c>
      <c r="C429" s="1"/>
      <c r="D429" s="2">
        <f>+C429*E425</f>
        <v>0</v>
      </c>
      <c r="E429" s="3">
        <f>IF(D429=0,0,D429/C429)</f>
        <v>0</v>
      </c>
      <c r="G429" s="1">
        <v>-1660</v>
      </c>
      <c r="H429" s="2">
        <f>+G429*I425</f>
        <v>-149043.91001821111</v>
      </c>
      <c r="I429" s="3">
        <f>IF(H429=0,0,H429/G429)</f>
        <v>89.785487962777779</v>
      </c>
      <c r="K429" s="1"/>
      <c r="L429" s="2"/>
      <c r="M429" s="3"/>
    </row>
    <row r="430" spans="2:13" ht="15" hidden="1" customHeight="1">
      <c r="B430" s="12"/>
      <c r="C430" s="5"/>
      <c r="D430" s="6"/>
      <c r="E430" s="7"/>
      <c r="G430" s="5"/>
      <c r="H430" s="6"/>
      <c r="I430" s="7"/>
      <c r="K430" s="5"/>
      <c r="L430" s="6"/>
      <c r="M430" s="7"/>
    </row>
    <row r="431" spans="2:13" ht="15.75" hidden="1" customHeight="1" thickBot="1">
      <c r="B431" s="12" t="s">
        <v>9</v>
      </c>
      <c r="C431" s="35">
        <f>SUM(C425:C429)</f>
        <v>0</v>
      </c>
      <c r="D431" s="35">
        <f>SUM(D425:D429)</f>
        <v>0</v>
      </c>
      <c r="E431" s="36">
        <f>IF(D431=0,0,D431/C431)</f>
        <v>0</v>
      </c>
      <c r="G431" s="35">
        <f>SUM(G425:G429)</f>
        <v>79025</v>
      </c>
      <c r="H431" s="35">
        <f>SUM(H425:H429)</f>
        <v>7095298.1862585135</v>
      </c>
      <c r="I431" s="36">
        <f>IF(H431=0,0,H431/G431)</f>
        <v>89.785487962777779</v>
      </c>
      <c r="K431" s="35"/>
      <c r="L431" s="35"/>
      <c r="M431" s="36"/>
    </row>
    <row r="432" spans="2:13" ht="15.75" hidden="1" customHeight="1" thickTop="1"/>
    <row r="433" spans="2:13" ht="15" hidden="1" customHeight="1"/>
    <row r="434" spans="2:13" ht="15" hidden="1" customHeight="1"/>
    <row r="435" spans="2:13" ht="15.75" hidden="1" customHeight="1">
      <c r="B435" s="28">
        <v>41579</v>
      </c>
      <c r="C435" s="74" t="s">
        <v>0</v>
      </c>
      <c r="D435" s="74"/>
      <c r="E435" s="74"/>
      <c r="F435" s="29"/>
      <c r="G435" s="74" t="s">
        <v>19</v>
      </c>
      <c r="H435" s="74"/>
      <c r="I435" s="74"/>
      <c r="J435" s="40"/>
      <c r="K435" s="74"/>
      <c r="L435" s="74"/>
      <c r="M435" s="74"/>
    </row>
    <row r="436" spans="2:13" ht="15" hidden="1" customHeight="1">
      <c r="B436" s="12"/>
      <c r="C436" s="30" t="s">
        <v>1</v>
      </c>
      <c r="D436" s="31" t="s">
        <v>2</v>
      </c>
      <c r="E436" s="32" t="s">
        <v>3</v>
      </c>
      <c r="F436" s="33"/>
      <c r="G436" s="30" t="s">
        <v>1</v>
      </c>
      <c r="H436" s="31" t="s">
        <v>2</v>
      </c>
      <c r="I436" s="32" t="s">
        <v>3</v>
      </c>
      <c r="K436" s="30"/>
      <c r="L436" s="31"/>
      <c r="M436" s="32"/>
    </row>
    <row r="437" spans="2:13" ht="15" hidden="1" customHeight="1">
      <c r="B437" s="12" t="s">
        <v>4</v>
      </c>
      <c r="C437" s="5">
        <f>+C431</f>
        <v>0</v>
      </c>
      <c r="D437" s="6">
        <f>+D431</f>
        <v>0</v>
      </c>
      <c r="E437" s="7">
        <f>IF(D437=0,0,D437/C437)</f>
        <v>0</v>
      </c>
      <c r="G437" s="5">
        <f>+G431</f>
        <v>79025</v>
      </c>
      <c r="H437" s="6">
        <f>+H431</f>
        <v>7095298.1862585135</v>
      </c>
      <c r="I437" s="7">
        <f>IF(H437=0,0,H437/G437)</f>
        <v>89.785487962777779</v>
      </c>
      <c r="K437" s="5"/>
      <c r="L437" s="6"/>
      <c r="M437" s="7"/>
    </row>
    <row r="438" spans="2:13" ht="15" hidden="1" customHeight="1">
      <c r="B438" s="12"/>
      <c r="C438" s="5"/>
      <c r="D438" s="6"/>
      <c r="E438" s="7"/>
      <c r="G438" s="5"/>
      <c r="H438" s="6"/>
      <c r="I438" s="7"/>
      <c r="K438" s="5"/>
      <c r="L438" s="6"/>
      <c r="M438" s="7"/>
    </row>
    <row r="439" spans="2:13" ht="15" hidden="1" customHeight="1">
      <c r="B439" s="12" t="s">
        <v>5</v>
      </c>
      <c r="C439" s="1">
        <v>0</v>
      </c>
      <c r="D439" s="2">
        <v>0</v>
      </c>
      <c r="E439" s="3">
        <f>IF(D439=0,0,D439/C439)</f>
        <v>0</v>
      </c>
      <c r="G439" s="1">
        <v>0</v>
      </c>
      <c r="H439" s="2">
        <v>0</v>
      </c>
      <c r="I439" s="3">
        <f>IF(H439=0,0,H439/G439)</f>
        <v>0</v>
      </c>
      <c r="K439" s="1"/>
      <c r="L439" s="2"/>
      <c r="M439" s="3"/>
    </row>
    <row r="440" spans="2:13" ht="15" hidden="1" customHeight="1">
      <c r="B440" s="12"/>
      <c r="C440" s="5"/>
      <c r="D440" s="6"/>
      <c r="E440" s="7"/>
      <c r="G440" s="5"/>
      <c r="H440" s="6"/>
      <c r="I440" s="7"/>
      <c r="K440" s="5"/>
      <c r="L440" s="6"/>
      <c r="M440" s="7"/>
    </row>
    <row r="441" spans="2:13" ht="15" hidden="1" customHeight="1">
      <c r="B441" s="12" t="s">
        <v>6</v>
      </c>
      <c r="C441" s="25">
        <f>SUM(C437:C439)</f>
        <v>0</v>
      </c>
      <c r="D441" s="25">
        <f>SUM(D437:D439)</f>
        <v>0</v>
      </c>
      <c r="E441" s="23">
        <f>IF(D441=0,0,D441/C441)</f>
        <v>0</v>
      </c>
      <c r="F441" s="24"/>
      <c r="G441" s="25">
        <f>SUM(G437:G439)</f>
        <v>79025</v>
      </c>
      <c r="H441" s="34">
        <f>SUM(H437:H439)</f>
        <v>7095298.1862585135</v>
      </c>
      <c r="I441" s="23">
        <f>IF(H441=0,0,H441/G441)</f>
        <v>89.785487962777779</v>
      </c>
      <c r="K441" s="25"/>
      <c r="L441" s="34"/>
      <c r="M441" s="23"/>
    </row>
    <row r="442" spans="2:13" ht="15" hidden="1" customHeight="1">
      <c r="B442" s="12"/>
      <c r="C442" s="5"/>
      <c r="D442" s="6"/>
      <c r="E442" s="7"/>
      <c r="G442" s="5"/>
      <c r="H442" s="6"/>
      <c r="I442" s="7"/>
      <c r="K442" s="5"/>
      <c r="L442" s="6"/>
      <c r="M442" s="7"/>
    </row>
    <row r="443" spans="2:13" ht="15" hidden="1" customHeight="1">
      <c r="B443" s="12" t="s">
        <v>7</v>
      </c>
      <c r="C443" s="5">
        <v>0</v>
      </c>
      <c r="D443" s="6">
        <v>0</v>
      </c>
      <c r="E443" s="7">
        <v>0</v>
      </c>
      <c r="G443" s="5">
        <v>0</v>
      </c>
      <c r="H443" s="6">
        <v>0</v>
      </c>
      <c r="I443" s="7">
        <v>0</v>
      </c>
      <c r="K443" s="5"/>
      <c r="L443" s="6"/>
      <c r="M443" s="7"/>
    </row>
    <row r="444" spans="2:13" ht="15" hidden="1" customHeight="1">
      <c r="B444" s="12"/>
      <c r="C444" s="5"/>
      <c r="D444" s="6"/>
      <c r="E444" s="7"/>
      <c r="G444" s="5">
        <v>0</v>
      </c>
      <c r="H444" s="6"/>
      <c r="I444" s="7"/>
      <c r="K444" s="5"/>
      <c r="L444" s="6"/>
      <c r="M444" s="7"/>
    </row>
    <row r="445" spans="2:13" ht="15" hidden="1" customHeight="1">
      <c r="B445" s="12" t="s">
        <v>11</v>
      </c>
      <c r="C445" s="1"/>
      <c r="D445" s="2">
        <f>+C445*E441</f>
        <v>0</v>
      </c>
      <c r="E445" s="3">
        <f>IF(D445=0,0,D445/C445)</f>
        <v>0</v>
      </c>
      <c r="G445" s="1">
        <v>-1946</v>
      </c>
      <c r="H445" s="2">
        <f>+G445*I441</f>
        <v>-174722.55957556557</v>
      </c>
      <c r="I445" s="3">
        <f>IF(H445=0,0,H445/G445)</f>
        <v>89.785487962777779</v>
      </c>
      <c r="K445" s="1"/>
      <c r="L445" s="2"/>
      <c r="M445" s="3"/>
    </row>
    <row r="446" spans="2:13" ht="15" hidden="1" customHeight="1">
      <c r="B446" s="12"/>
      <c r="C446" s="5"/>
      <c r="D446" s="6"/>
      <c r="E446" s="7"/>
      <c r="G446" s="5"/>
      <c r="H446" s="6"/>
      <c r="I446" s="7"/>
      <c r="K446" s="5"/>
      <c r="L446" s="6"/>
      <c r="M446" s="7"/>
    </row>
    <row r="447" spans="2:13" ht="15.75" hidden="1" customHeight="1" thickBot="1">
      <c r="B447" s="12" t="s">
        <v>9</v>
      </c>
      <c r="C447" s="35">
        <f>SUM(C441:C445)</f>
        <v>0</v>
      </c>
      <c r="D447" s="35">
        <f>SUM(D441:D445)</f>
        <v>0</v>
      </c>
      <c r="E447" s="36">
        <f>IF(D447=0,0,D447/C447)</f>
        <v>0</v>
      </c>
      <c r="G447" s="35">
        <f>SUM(G441:G445)</f>
        <v>77079</v>
      </c>
      <c r="H447" s="35">
        <f>SUM(H441:H445)</f>
        <v>6920575.6266829483</v>
      </c>
      <c r="I447" s="36">
        <f>IF(H447=0,0,H447/G447)</f>
        <v>89.785487962777779</v>
      </c>
      <c r="K447" s="35"/>
      <c r="L447" s="35"/>
      <c r="M447" s="36"/>
    </row>
    <row r="448" spans="2:13" ht="15.75" hidden="1" customHeight="1" thickTop="1"/>
    <row r="449" spans="2:13" ht="15" hidden="1" customHeight="1"/>
    <row r="450" spans="2:13" ht="15.75" hidden="1" customHeight="1">
      <c r="B450" s="28">
        <v>41609</v>
      </c>
      <c r="C450" s="74" t="s">
        <v>0</v>
      </c>
      <c r="D450" s="74"/>
      <c r="E450" s="74"/>
      <c r="F450" s="29"/>
      <c r="G450" s="74" t="s">
        <v>19</v>
      </c>
      <c r="H450" s="74"/>
      <c r="I450" s="74"/>
      <c r="J450" s="40" t="s">
        <v>16</v>
      </c>
      <c r="K450" s="74"/>
      <c r="L450" s="74"/>
      <c r="M450" s="74"/>
    </row>
    <row r="451" spans="2:13" ht="15" hidden="1" customHeight="1">
      <c r="B451" s="12"/>
      <c r="C451" s="30" t="s">
        <v>1</v>
      </c>
      <c r="D451" s="31" t="s">
        <v>2</v>
      </c>
      <c r="E451" s="32" t="s">
        <v>3</v>
      </c>
      <c r="F451" s="33"/>
      <c r="G451" s="30" t="s">
        <v>1</v>
      </c>
      <c r="H451" s="31" t="s">
        <v>2</v>
      </c>
      <c r="I451" s="32" t="s">
        <v>3</v>
      </c>
      <c r="K451" s="30"/>
      <c r="L451" s="31"/>
      <c r="M451" s="32"/>
    </row>
    <row r="452" spans="2:13" ht="15" hidden="1" customHeight="1">
      <c r="B452" s="12" t="s">
        <v>4</v>
      </c>
      <c r="C452" s="5">
        <f>+C447</f>
        <v>0</v>
      </c>
      <c r="D452" s="6">
        <f>+D447</f>
        <v>0</v>
      </c>
      <c r="E452" s="7">
        <f>IF(D452=0,0,D452/C452)</f>
        <v>0</v>
      </c>
      <c r="G452" s="5">
        <f>+G447</f>
        <v>77079</v>
      </c>
      <c r="H452" s="6">
        <f>+H447</f>
        <v>6920575.6266829483</v>
      </c>
      <c r="I452" s="7">
        <f>IF(H452=0,0,H452/G452)</f>
        <v>89.785487962777779</v>
      </c>
      <c r="K452" s="5"/>
      <c r="L452" s="6"/>
      <c r="M452" s="7"/>
    </row>
    <row r="453" spans="2:13" ht="15" hidden="1" customHeight="1">
      <c r="B453" s="12"/>
      <c r="C453" s="5"/>
      <c r="D453" s="6"/>
      <c r="E453" s="7"/>
      <c r="G453" s="5"/>
      <c r="H453" s="6"/>
      <c r="I453" s="7"/>
      <c r="K453" s="5"/>
      <c r="L453" s="6"/>
      <c r="M453" s="7"/>
    </row>
    <row r="454" spans="2:13" ht="15" hidden="1" customHeight="1">
      <c r="B454" s="12" t="s">
        <v>5</v>
      </c>
      <c r="C454" s="1">
        <v>0</v>
      </c>
      <c r="D454" s="2">
        <v>0</v>
      </c>
      <c r="E454" s="3">
        <f>IF(D454=0,0,D454/C454)</f>
        <v>0</v>
      </c>
      <c r="G454" s="1">
        <v>29126</v>
      </c>
      <c r="H454" s="2">
        <v>9047277</v>
      </c>
      <c r="I454" s="3">
        <f>IF(H454=0,0,H454/G454)</f>
        <v>310.62545492000277</v>
      </c>
      <c r="J454" s="4" t="s">
        <v>20</v>
      </c>
      <c r="K454" s="1"/>
      <c r="L454" s="2"/>
      <c r="M454" s="3"/>
    </row>
    <row r="455" spans="2:13" ht="15" hidden="1" customHeight="1">
      <c r="B455" s="12"/>
      <c r="C455" s="5"/>
      <c r="D455" s="6"/>
      <c r="E455" s="7"/>
      <c r="G455" s="5"/>
      <c r="H455" s="6"/>
      <c r="I455" s="7"/>
      <c r="K455" s="5"/>
      <c r="L455" s="6"/>
      <c r="M455" s="7"/>
    </row>
    <row r="456" spans="2:13" ht="15" hidden="1" customHeight="1">
      <c r="B456" s="12" t="s">
        <v>6</v>
      </c>
      <c r="C456" s="25">
        <f>SUM(C452:C454)</f>
        <v>0</v>
      </c>
      <c r="D456" s="25">
        <f>SUM(D452:D454)</f>
        <v>0</v>
      </c>
      <c r="E456" s="23">
        <f>IF(D456=0,0,D456/C456)</f>
        <v>0</v>
      </c>
      <c r="F456" s="24"/>
      <c r="G456" s="25">
        <f>SUM(G452:G454)</f>
        <v>106205</v>
      </c>
      <c r="H456" s="34">
        <f>SUM(H452:H454)</f>
        <v>15967852.626682948</v>
      </c>
      <c r="I456" s="23">
        <f>IF(H456=0,0,H456/G456)</f>
        <v>150.34934915195092</v>
      </c>
      <c r="K456" s="25"/>
      <c r="L456" s="34"/>
      <c r="M456" s="23"/>
    </row>
    <row r="457" spans="2:13" ht="15" hidden="1" customHeight="1">
      <c r="B457" s="12"/>
      <c r="C457" s="5"/>
      <c r="D457" s="6"/>
      <c r="E457" s="7"/>
      <c r="G457" s="5"/>
      <c r="H457" s="6"/>
      <c r="I457" s="7"/>
      <c r="K457" s="5"/>
      <c r="L457" s="6"/>
      <c r="M457" s="7"/>
    </row>
    <row r="458" spans="2:13" ht="15" hidden="1" customHeight="1">
      <c r="B458" s="12" t="s">
        <v>7</v>
      </c>
      <c r="C458" s="5">
        <v>0</v>
      </c>
      <c r="D458" s="6">
        <v>0</v>
      </c>
      <c r="E458" s="7">
        <v>0</v>
      </c>
      <c r="G458" s="5">
        <v>-930</v>
      </c>
      <c r="H458" s="6">
        <f>+G458*I456</f>
        <v>-139824.89471131435</v>
      </c>
      <c r="I458" s="7">
        <v>0</v>
      </c>
      <c r="J458" s="4" t="s">
        <v>20</v>
      </c>
      <c r="K458" s="5"/>
      <c r="L458" s="6"/>
      <c r="M458" s="7"/>
    </row>
    <row r="459" spans="2:13" ht="15" hidden="1" customHeight="1">
      <c r="B459" s="12"/>
      <c r="C459" s="5"/>
      <c r="D459" s="6"/>
      <c r="E459" s="7"/>
      <c r="G459" s="5">
        <v>0</v>
      </c>
      <c r="H459" s="6"/>
      <c r="I459" s="7"/>
      <c r="K459" s="5"/>
      <c r="L459" s="6"/>
      <c r="M459" s="7"/>
    </row>
    <row r="460" spans="2:13" ht="15" hidden="1" customHeight="1">
      <c r="B460" s="12" t="s">
        <v>11</v>
      </c>
      <c r="C460" s="1"/>
      <c r="D460" s="2">
        <f>+C460*E456</f>
        <v>0</v>
      </c>
      <c r="E460" s="3">
        <f>IF(D460=0,0,D460/C460)</f>
        <v>0</v>
      </c>
      <c r="G460" s="1">
        <v>-6218</v>
      </c>
      <c r="H460" s="2">
        <f>+G460*I456</f>
        <v>-934872.25302683085</v>
      </c>
      <c r="I460" s="3">
        <f>IF(H460=0,0,H460/G460)</f>
        <v>150.34934915195092</v>
      </c>
      <c r="K460" s="1"/>
      <c r="L460" s="2"/>
      <c r="M460" s="3"/>
    </row>
    <row r="461" spans="2:13" ht="15" hidden="1" customHeight="1">
      <c r="B461" s="12"/>
      <c r="C461" s="5"/>
      <c r="D461" s="6"/>
      <c r="E461" s="7"/>
      <c r="G461" s="5"/>
      <c r="H461" s="6"/>
      <c r="I461" s="7"/>
      <c r="K461" s="5"/>
      <c r="L461" s="6"/>
      <c r="M461" s="7"/>
    </row>
    <row r="462" spans="2:13" ht="15.75" hidden="1" customHeight="1" thickBot="1">
      <c r="B462" s="12" t="s">
        <v>9</v>
      </c>
      <c r="C462" s="35">
        <f>SUM(C456:C460)</f>
        <v>0</v>
      </c>
      <c r="D462" s="35">
        <f>SUM(D456:D460)</f>
        <v>0</v>
      </c>
      <c r="E462" s="36">
        <f>IF(D462=0,0,D462/C462)</f>
        <v>0</v>
      </c>
      <c r="G462" s="35">
        <f>SUM(G456:G460)</f>
        <v>99057</v>
      </c>
      <c r="H462" s="35">
        <f>SUM(H456:H460)</f>
        <v>14893155.478944805</v>
      </c>
      <c r="I462" s="36">
        <f>IF(H462=0,0,H462/G462)</f>
        <v>150.34934915195095</v>
      </c>
      <c r="K462" s="35"/>
      <c r="L462" s="35"/>
      <c r="M462" s="36"/>
    </row>
    <row r="463" spans="2:13" ht="15.75" hidden="1" customHeight="1" thickTop="1">
      <c r="B463" s="12"/>
      <c r="C463" s="25"/>
      <c r="D463" s="25"/>
      <c r="E463" s="23"/>
      <c r="G463" s="25"/>
      <c r="H463" s="25"/>
      <c r="I463" s="23"/>
      <c r="K463" s="25"/>
      <c r="L463" s="25"/>
      <c r="M463" s="23"/>
    </row>
    <row r="464" spans="2:13" ht="15" hidden="1" customHeight="1">
      <c r="G464" s="41"/>
      <c r="H464" s="42"/>
      <c r="K464" s="41"/>
      <c r="L464" s="42"/>
    </row>
    <row r="465" spans="2:13" ht="15.75" hidden="1" customHeight="1">
      <c r="B465" s="28">
        <v>41640</v>
      </c>
      <c r="C465" s="74" t="s">
        <v>0</v>
      </c>
      <c r="D465" s="74"/>
      <c r="E465" s="74"/>
      <c r="F465" s="29"/>
      <c r="G465" s="74" t="s">
        <v>21</v>
      </c>
      <c r="H465" s="74"/>
      <c r="I465" s="74"/>
      <c r="J465" s="40" t="s">
        <v>16</v>
      </c>
      <c r="K465" s="74"/>
      <c r="L465" s="74"/>
      <c r="M465" s="74"/>
    </row>
    <row r="466" spans="2:13" ht="15" hidden="1" customHeight="1">
      <c r="B466" s="12"/>
      <c r="C466" s="30" t="s">
        <v>1</v>
      </c>
      <c r="D466" s="31" t="s">
        <v>2</v>
      </c>
      <c r="E466" s="32" t="s">
        <v>3</v>
      </c>
      <c r="F466" s="33"/>
      <c r="G466" s="30" t="s">
        <v>1</v>
      </c>
      <c r="H466" s="31" t="s">
        <v>2</v>
      </c>
      <c r="I466" s="32" t="s">
        <v>3</v>
      </c>
      <c r="K466" s="30"/>
      <c r="L466" s="31"/>
      <c r="M466" s="32"/>
    </row>
    <row r="467" spans="2:13" ht="15" hidden="1" customHeight="1">
      <c r="B467" s="12" t="s">
        <v>4</v>
      </c>
      <c r="C467" s="5">
        <f>+C462</f>
        <v>0</v>
      </c>
      <c r="D467" s="6">
        <f>+D462</f>
        <v>0</v>
      </c>
      <c r="E467" s="7">
        <f>IF(D467=0,0,D467/C467)</f>
        <v>0</v>
      </c>
      <c r="G467" s="5">
        <v>145620</v>
      </c>
      <c r="H467" s="6">
        <v>17254388</v>
      </c>
      <c r="I467" s="7">
        <f>IF(H467=0,0,H467/G467)</f>
        <v>118.48913610767751</v>
      </c>
      <c r="J467" s="4" t="s">
        <v>23</v>
      </c>
      <c r="K467" s="5"/>
      <c r="L467" s="6"/>
      <c r="M467" s="7"/>
    </row>
    <row r="468" spans="2:13" ht="15" hidden="1" customHeight="1">
      <c r="B468" s="12"/>
      <c r="C468" s="5"/>
      <c r="D468" s="6"/>
      <c r="E468" s="7"/>
      <c r="G468" s="5"/>
      <c r="H468" s="6"/>
      <c r="I468" s="7"/>
      <c r="K468" s="5"/>
      <c r="L468" s="6"/>
      <c r="M468" s="7"/>
    </row>
    <row r="469" spans="2:13" ht="15" hidden="1" customHeight="1">
      <c r="B469" s="12" t="s">
        <v>24</v>
      </c>
      <c r="C469" s="5"/>
      <c r="D469" s="6"/>
      <c r="E469" s="7"/>
      <c r="G469" s="5">
        <v>-52</v>
      </c>
      <c r="H469" s="6">
        <v>-7818</v>
      </c>
      <c r="I469" s="7"/>
      <c r="K469" s="5"/>
      <c r="L469" s="6"/>
      <c r="M469" s="7"/>
    </row>
    <row r="470" spans="2:13" ht="15" hidden="1" customHeight="1">
      <c r="B470" s="12"/>
      <c r="C470" s="5"/>
      <c r="D470" s="6"/>
      <c r="E470" s="7"/>
      <c r="G470" s="5"/>
      <c r="H470" s="6"/>
      <c r="I470" s="7"/>
      <c r="K470" s="5"/>
      <c r="L470" s="6"/>
      <c r="M470" s="7"/>
    </row>
    <row r="471" spans="2:13" ht="15" hidden="1" customHeight="1">
      <c r="B471" s="12" t="s">
        <v>5</v>
      </c>
      <c r="C471" s="1">
        <v>0</v>
      </c>
      <c r="D471" s="2">
        <v>0</v>
      </c>
      <c r="E471" s="3">
        <f>IF(D471=0,0,D471/C471)</f>
        <v>0</v>
      </c>
      <c r="G471" s="1">
        <v>68113</v>
      </c>
      <c r="H471" s="2">
        <v>2938027</v>
      </c>
      <c r="I471" s="3">
        <f>IF(H471=0,0,H471/G471)</f>
        <v>43.134599856121447</v>
      </c>
      <c r="J471" s="4" t="s">
        <v>22</v>
      </c>
      <c r="K471" s="1"/>
      <c r="L471" s="2"/>
      <c r="M471" s="3"/>
    </row>
    <row r="472" spans="2:13" ht="15" hidden="1" customHeight="1">
      <c r="B472" s="12"/>
      <c r="C472" s="5"/>
      <c r="D472" s="6"/>
      <c r="E472" s="7"/>
      <c r="G472" s="5"/>
      <c r="H472" s="6"/>
      <c r="I472" s="7"/>
      <c r="K472" s="5"/>
      <c r="L472" s="6"/>
      <c r="M472" s="7"/>
    </row>
    <row r="473" spans="2:13" ht="15" hidden="1" customHeight="1">
      <c r="B473" s="12" t="s">
        <v>6</v>
      </c>
      <c r="C473" s="25">
        <f>SUM(C467:C471)</f>
        <v>0</v>
      </c>
      <c r="D473" s="25">
        <f>SUM(D467:D471)</f>
        <v>0</v>
      </c>
      <c r="E473" s="23">
        <f>IF(D473=0,0,D473/C473)</f>
        <v>0</v>
      </c>
      <c r="F473" s="24"/>
      <c r="G473" s="25">
        <f>SUM(G467:G471)</f>
        <v>213681</v>
      </c>
      <c r="H473" s="34">
        <f>SUM(H467:H471)</f>
        <v>20184597</v>
      </c>
      <c r="I473" s="23">
        <f>IF(H473=0,0,H473/G473)</f>
        <v>94.461355946480964</v>
      </c>
      <c r="K473" s="25"/>
      <c r="L473" s="34"/>
      <c r="M473" s="23"/>
    </row>
    <row r="474" spans="2:13" ht="15" hidden="1" customHeight="1">
      <c r="B474" s="12"/>
      <c r="C474" s="5"/>
      <c r="D474" s="6"/>
      <c r="E474" s="7"/>
      <c r="G474" s="5"/>
      <c r="H474" s="6"/>
      <c r="I474" s="7"/>
      <c r="K474" s="5"/>
      <c r="L474" s="6"/>
      <c r="M474" s="7"/>
    </row>
    <row r="475" spans="2:13" ht="15" hidden="1" customHeight="1">
      <c r="B475" s="12" t="s">
        <v>7</v>
      </c>
      <c r="C475" s="5">
        <v>0</v>
      </c>
      <c r="D475" s="6">
        <v>0</v>
      </c>
      <c r="E475" s="7">
        <v>0</v>
      </c>
      <c r="G475" s="5">
        <v>0</v>
      </c>
      <c r="H475" s="6">
        <f>+G475*I473</f>
        <v>0</v>
      </c>
      <c r="I475" s="7">
        <v>0</v>
      </c>
      <c r="K475" s="5"/>
      <c r="L475" s="6"/>
      <c r="M475" s="7"/>
    </row>
    <row r="476" spans="2:13" ht="15" hidden="1" customHeight="1">
      <c r="B476" s="12"/>
      <c r="C476" s="5"/>
      <c r="D476" s="6"/>
      <c r="E476" s="7"/>
      <c r="G476" s="5">
        <v>0</v>
      </c>
      <c r="H476" s="6"/>
      <c r="I476" s="7"/>
      <c r="K476" s="5"/>
      <c r="L476" s="6"/>
      <c r="M476" s="7"/>
    </row>
    <row r="477" spans="2:13" ht="15" hidden="1" customHeight="1">
      <c r="B477" s="12" t="s">
        <v>11</v>
      </c>
      <c r="C477" s="1"/>
      <c r="D477" s="2">
        <f>+C477*E473</f>
        <v>0</v>
      </c>
      <c r="E477" s="3">
        <f>IF(D477=0,0,D477/C477)</f>
        <v>0</v>
      </c>
      <c r="G477" s="1">
        <v>-8856</v>
      </c>
      <c r="H477" s="2">
        <f>+G477*I473</f>
        <v>-836549.76826203545</v>
      </c>
      <c r="I477" s="3">
        <f>IF(H477=0,0,H477/G477)</f>
        <v>94.461355946480964</v>
      </c>
      <c r="K477" s="1"/>
      <c r="L477" s="2"/>
      <c r="M477" s="3"/>
    </row>
    <row r="478" spans="2:13" ht="15" hidden="1" customHeight="1">
      <c r="B478" s="12"/>
      <c r="C478" s="5"/>
      <c r="D478" s="6"/>
      <c r="E478" s="7"/>
      <c r="G478" s="5"/>
      <c r="H478" s="6"/>
      <c r="I478" s="7"/>
      <c r="K478" s="5"/>
      <c r="L478" s="6"/>
      <c r="M478" s="7"/>
    </row>
    <row r="479" spans="2:13" ht="15.75" hidden="1" customHeight="1" thickBot="1">
      <c r="B479" s="12" t="s">
        <v>9</v>
      </c>
      <c r="C479" s="35">
        <f>SUM(C473:C477)</f>
        <v>0</v>
      </c>
      <c r="D479" s="35">
        <f>SUM(D473:D477)</f>
        <v>0</v>
      </c>
      <c r="E479" s="36">
        <f>IF(D479=0,0,D479/C479)</f>
        <v>0</v>
      </c>
      <c r="G479" s="35">
        <f>SUM(G473:G477)</f>
        <v>204825</v>
      </c>
      <c r="H479" s="35">
        <f>SUM(H473:H477)</f>
        <v>19348047.231737964</v>
      </c>
      <c r="I479" s="36">
        <f>IF(H479=0,0,H479/G479)</f>
        <v>94.461355946480964</v>
      </c>
      <c r="K479" s="35"/>
      <c r="L479" s="35"/>
      <c r="M479" s="36"/>
    </row>
    <row r="480" spans="2:13" ht="15.75" hidden="1" customHeight="1" thickTop="1"/>
    <row r="481" spans="2:13" ht="15" hidden="1" customHeight="1"/>
    <row r="482" spans="2:13" ht="15.75" hidden="1" customHeight="1">
      <c r="B482" s="28">
        <v>41671</v>
      </c>
      <c r="C482" s="74" t="s">
        <v>0</v>
      </c>
      <c r="D482" s="74"/>
      <c r="E482" s="74"/>
      <c r="F482" s="29"/>
      <c r="G482" s="74" t="s">
        <v>21</v>
      </c>
      <c r="H482" s="74"/>
      <c r="I482" s="74"/>
      <c r="K482" s="74"/>
      <c r="L482" s="74"/>
      <c r="M482" s="74"/>
    </row>
    <row r="483" spans="2:13" ht="15" hidden="1" customHeight="1">
      <c r="B483" s="12"/>
      <c r="C483" s="30" t="s">
        <v>1</v>
      </c>
      <c r="D483" s="31" t="s">
        <v>2</v>
      </c>
      <c r="E483" s="32" t="s">
        <v>3</v>
      </c>
      <c r="F483" s="33"/>
      <c r="G483" s="30" t="s">
        <v>1</v>
      </c>
      <c r="H483" s="31" t="s">
        <v>2</v>
      </c>
      <c r="I483" s="32" t="s">
        <v>3</v>
      </c>
      <c r="K483" s="30"/>
      <c r="L483" s="31"/>
      <c r="M483" s="32"/>
    </row>
    <row r="484" spans="2:13" ht="15" hidden="1" customHeight="1">
      <c r="B484" s="12" t="s">
        <v>4</v>
      </c>
      <c r="C484" s="5">
        <f>+C479</f>
        <v>0</v>
      </c>
      <c r="D484" s="6">
        <f>+D479</f>
        <v>0</v>
      </c>
      <c r="E484" s="7">
        <f>IF(D484=0,0,D484/C484)</f>
        <v>0</v>
      </c>
      <c r="G484" s="5">
        <f>+G479</f>
        <v>204825</v>
      </c>
      <c r="H484" s="6">
        <f>+H479</f>
        <v>19348047.231737964</v>
      </c>
      <c r="I484" s="7">
        <f>IF(H484=0,0,H484/G484)</f>
        <v>94.461355946480964</v>
      </c>
      <c r="K484" s="5"/>
      <c r="L484" s="6"/>
      <c r="M484" s="7"/>
    </row>
    <row r="485" spans="2:13" ht="15" hidden="1" customHeight="1">
      <c r="B485" s="12"/>
      <c r="C485" s="5"/>
      <c r="D485" s="6"/>
      <c r="E485" s="7"/>
      <c r="G485" s="5"/>
      <c r="H485" s="6"/>
      <c r="I485" s="7"/>
      <c r="K485" s="5"/>
      <c r="L485" s="6"/>
      <c r="M485" s="7"/>
    </row>
    <row r="486" spans="2:13" ht="15" hidden="1" customHeight="1">
      <c r="B486" s="12" t="s">
        <v>24</v>
      </c>
      <c r="C486" s="5"/>
      <c r="D486" s="6"/>
      <c r="E486" s="7"/>
      <c r="G486" s="5">
        <v>-6</v>
      </c>
      <c r="H486" s="6">
        <v>-902</v>
      </c>
      <c r="I486" s="7"/>
      <c r="K486" s="5"/>
      <c r="L486" s="6"/>
      <c r="M486" s="7"/>
    </row>
    <row r="487" spans="2:13" ht="15" hidden="1" customHeight="1">
      <c r="B487" s="12"/>
      <c r="C487" s="5"/>
      <c r="D487" s="6"/>
      <c r="E487" s="7"/>
      <c r="G487" s="5"/>
      <c r="H487" s="6"/>
      <c r="I487" s="7"/>
      <c r="K487" s="5"/>
      <c r="L487" s="6"/>
      <c r="M487" s="7"/>
    </row>
    <row r="488" spans="2:13" ht="15" hidden="1" customHeight="1">
      <c r="B488" s="12" t="s">
        <v>5</v>
      </c>
      <c r="C488" s="1">
        <v>0</v>
      </c>
      <c r="D488" s="2">
        <v>0</v>
      </c>
      <c r="E488" s="3">
        <f>IF(D488=0,0,D488/C488)</f>
        <v>0</v>
      </c>
      <c r="G488" s="1">
        <v>0</v>
      </c>
      <c r="H488" s="2">
        <v>0</v>
      </c>
      <c r="I488" s="3">
        <f>IF(H488=0,0,H488/G488)</f>
        <v>0</v>
      </c>
      <c r="K488" s="1"/>
      <c r="L488" s="2"/>
      <c r="M488" s="3"/>
    </row>
    <row r="489" spans="2:13" ht="15" hidden="1" customHeight="1">
      <c r="B489" s="12"/>
      <c r="C489" s="5"/>
      <c r="D489" s="6"/>
      <c r="E489" s="7"/>
      <c r="G489" s="5"/>
      <c r="H489" s="6"/>
      <c r="I489" s="7"/>
      <c r="K489" s="5"/>
      <c r="L489" s="6"/>
      <c r="M489" s="7"/>
    </row>
    <row r="490" spans="2:13" ht="15" hidden="1" customHeight="1">
      <c r="B490" s="12" t="s">
        <v>6</v>
      </c>
      <c r="C490" s="25">
        <f>SUM(C484:C488)</f>
        <v>0</v>
      </c>
      <c r="D490" s="25">
        <f>SUM(D484:D488)</f>
        <v>0</v>
      </c>
      <c r="E490" s="23">
        <f>IF(D490=0,0,D490/C490)</f>
        <v>0</v>
      </c>
      <c r="F490" s="24"/>
      <c r="G490" s="25">
        <f>SUM(G484:G488)</f>
        <v>204819</v>
      </c>
      <c r="H490" s="34">
        <f>SUM(H484:H488)</f>
        <v>19347145.231737964</v>
      </c>
      <c r="I490" s="23">
        <f>IF(H490=0,0,H490/G490)</f>
        <v>94.459719223987832</v>
      </c>
      <c r="K490" s="25"/>
      <c r="L490" s="34"/>
      <c r="M490" s="23"/>
    </row>
    <row r="491" spans="2:13" ht="15" hidden="1" customHeight="1">
      <c r="B491" s="12"/>
      <c r="C491" s="5"/>
      <c r="D491" s="6"/>
      <c r="E491" s="7"/>
      <c r="G491" s="5"/>
      <c r="H491" s="6"/>
      <c r="I491" s="7"/>
      <c r="K491" s="5"/>
      <c r="L491" s="6"/>
      <c r="M491" s="7"/>
    </row>
    <row r="492" spans="2:13" ht="15" hidden="1" customHeight="1">
      <c r="B492" s="12" t="s">
        <v>7</v>
      </c>
      <c r="C492" s="5">
        <v>0</v>
      </c>
      <c r="D492" s="6">
        <v>0</v>
      </c>
      <c r="E492" s="7">
        <v>0</v>
      </c>
      <c r="G492" s="5">
        <v>0</v>
      </c>
      <c r="H492" s="6">
        <f>+G492*I490</f>
        <v>0</v>
      </c>
      <c r="I492" s="7">
        <v>0</v>
      </c>
      <c r="K492" s="5"/>
      <c r="L492" s="6"/>
      <c r="M492" s="7"/>
    </row>
    <row r="493" spans="2:13" ht="15" hidden="1" customHeight="1">
      <c r="B493" s="12"/>
      <c r="C493" s="5"/>
      <c r="D493" s="6"/>
      <c r="E493" s="7"/>
      <c r="G493" s="5">
        <v>0</v>
      </c>
      <c r="H493" s="6"/>
      <c r="I493" s="7"/>
      <c r="K493" s="5"/>
      <c r="L493" s="6"/>
      <c r="M493" s="7"/>
    </row>
    <row r="494" spans="2:13" ht="15" hidden="1" customHeight="1">
      <c r="B494" s="12" t="s">
        <v>11</v>
      </c>
      <c r="C494" s="1"/>
      <c r="D494" s="2">
        <f>+C494*E490</f>
        <v>0</v>
      </c>
      <c r="E494" s="3">
        <f>IF(D494=0,0,D494/C494)</f>
        <v>0</v>
      </c>
      <c r="G494" s="1">
        <v>-9194</v>
      </c>
      <c r="H494" s="2">
        <f>+G494*I490</f>
        <v>-868462.65854534414</v>
      </c>
      <c r="I494" s="3">
        <f>IF(H494=0,0,H494/G494)</f>
        <v>94.459719223987832</v>
      </c>
      <c r="K494" s="1"/>
      <c r="L494" s="2"/>
      <c r="M494" s="3"/>
    </row>
    <row r="495" spans="2:13" ht="15" hidden="1" customHeight="1">
      <c r="B495" s="12"/>
      <c r="C495" s="5"/>
      <c r="D495" s="6"/>
      <c r="E495" s="7"/>
      <c r="G495" s="5"/>
      <c r="H495" s="6"/>
      <c r="I495" s="7"/>
      <c r="K495" s="5"/>
      <c r="L495" s="6"/>
      <c r="M495" s="7"/>
    </row>
    <row r="496" spans="2:13" ht="15.75" hidden="1" customHeight="1" thickBot="1">
      <c r="B496" s="12" t="s">
        <v>9</v>
      </c>
      <c r="C496" s="35">
        <f>SUM(C490:C494)</f>
        <v>0</v>
      </c>
      <c r="D496" s="35">
        <f>SUM(D490:D494)</f>
        <v>0</v>
      </c>
      <c r="E496" s="36">
        <f>IF(D496=0,0,D496/C496)</f>
        <v>0</v>
      </c>
      <c r="G496" s="35">
        <f>SUM(G490:G494)</f>
        <v>195625</v>
      </c>
      <c r="H496" s="35">
        <f>SUM(H490:H494)</f>
        <v>18478682.573192619</v>
      </c>
      <c r="I496" s="36">
        <f>IF(H496=0,0,H496/G496)</f>
        <v>94.459719223987832</v>
      </c>
      <c r="K496" s="35"/>
      <c r="L496" s="35"/>
      <c r="M496" s="36"/>
    </row>
    <row r="497" spans="2:13" ht="15.75" hidden="1" customHeight="1" thickTop="1"/>
    <row r="498" spans="2:13" ht="15" hidden="1" customHeight="1"/>
    <row r="499" spans="2:13" ht="15.75" hidden="1" customHeight="1">
      <c r="B499" s="28">
        <v>41699</v>
      </c>
      <c r="C499" s="74" t="s">
        <v>0</v>
      </c>
      <c r="D499" s="74"/>
      <c r="E499" s="74"/>
      <c r="F499" s="29"/>
      <c r="G499" s="74" t="s">
        <v>21</v>
      </c>
      <c r="H499" s="74"/>
      <c r="I499" s="74"/>
      <c r="K499" s="74"/>
      <c r="L499" s="74"/>
      <c r="M499" s="74"/>
    </row>
    <row r="500" spans="2:13" ht="15" hidden="1" customHeight="1">
      <c r="B500" s="12"/>
      <c r="C500" s="30" t="s">
        <v>1</v>
      </c>
      <c r="D500" s="31" t="s">
        <v>2</v>
      </c>
      <c r="E500" s="32" t="s">
        <v>3</v>
      </c>
      <c r="F500" s="33"/>
      <c r="G500" s="30" t="s">
        <v>1</v>
      </c>
      <c r="H500" s="31" t="s">
        <v>2</v>
      </c>
      <c r="I500" s="32" t="s">
        <v>3</v>
      </c>
      <c r="K500" s="30"/>
      <c r="L500" s="31"/>
      <c r="M500" s="32"/>
    </row>
    <row r="501" spans="2:13" ht="15" hidden="1" customHeight="1">
      <c r="B501" s="12" t="s">
        <v>4</v>
      </c>
      <c r="C501" s="5">
        <f>+C496</f>
        <v>0</v>
      </c>
      <c r="D501" s="6">
        <f>+D496</f>
        <v>0</v>
      </c>
      <c r="E501" s="7">
        <f>IF(D501=0,0,D501/C501)</f>
        <v>0</v>
      </c>
      <c r="G501" s="5">
        <f>+G496</f>
        <v>195625</v>
      </c>
      <c r="H501" s="6">
        <f>+H496</f>
        <v>18478682.573192619</v>
      </c>
      <c r="I501" s="7">
        <f>IF(H501=0,0,H501/G501)</f>
        <v>94.459719223987832</v>
      </c>
      <c r="K501" s="5"/>
      <c r="L501" s="6"/>
      <c r="M501" s="7"/>
    </row>
    <row r="502" spans="2:13" ht="15" hidden="1" customHeight="1">
      <c r="B502" s="12"/>
      <c r="C502" s="5"/>
      <c r="D502" s="6"/>
      <c r="E502" s="7"/>
      <c r="G502" s="5"/>
      <c r="H502" s="6"/>
      <c r="I502" s="7"/>
      <c r="K502" s="5"/>
      <c r="L502" s="6"/>
      <c r="M502" s="7"/>
    </row>
    <row r="503" spans="2:13" ht="15" hidden="1" customHeight="1">
      <c r="B503" s="12" t="s">
        <v>5</v>
      </c>
      <c r="C503" s="1">
        <v>0</v>
      </c>
      <c r="D503" s="2">
        <v>0</v>
      </c>
      <c r="E503" s="3">
        <f>IF(D503=0,0,D503/C503)</f>
        <v>0</v>
      </c>
      <c r="G503" s="1">
        <v>0</v>
      </c>
      <c r="H503" s="2">
        <v>0</v>
      </c>
      <c r="I503" s="3">
        <f>IF(H503=0,0,H503/G503)</f>
        <v>0</v>
      </c>
      <c r="K503" s="1"/>
      <c r="L503" s="2"/>
      <c r="M503" s="3"/>
    </row>
    <row r="504" spans="2:13" ht="15" hidden="1" customHeight="1">
      <c r="B504" s="12"/>
      <c r="C504" s="5"/>
      <c r="D504" s="6"/>
      <c r="E504" s="7"/>
      <c r="G504" s="5"/>
      <c r="H504" s="6"/>
      <c r="I504" s="7"/>
      <c r="K504" s="5"/>
      <c r="L504" s="6"/>
      <c r="M504" s="7"/>
    </row>
    <row r="505" spans="2:13" ht="15" hidden="1" customHeight="1">
      <c r="B505" s="12" t="s">
        <v>6</v>
      </c>
      <c r="C505" s="25">
        <f>SUM(C501:C503)</f>
        <v>0</v>
      </c>
      <c r="D505" s="25">
        <f>SUM(D501:D503)</f>
        <v>0</v>
      </c>
      <c r="E505" s="23">
        <f>IF(D505=0,0,D505/C505)</f>
        <v>0</v>
      </c>
      <c r="F505" s="24"/>
      <c r="G505" s="25">
        <f>SUM(G501:G503)</f>
        <v>195625</v>
      </c>
      <c r="H505" s="34">
        <f>SUM(H501:H503)</f>
        <v>18478682.573192619</v>
      </c>
      <c r="I505" s="23">
        <f>IF(H505=0,0,H505/G505)</f>
        <v>94.459719223987832</v>
      </c>
      <c r="K505" s="25"/>
      <c r="L505" s="34"/>
      <c r="M505" s="23"/>
    </row>
    <row r="506" spans="2:13" ht="15" hidden="1" customHeight="1">
      <c r="B506" s="12"/>
      <c r="C506" s="5"/>
      <c r="D506" s="6"/>
      <c r="E506" s="7"/>
      <c r="G506" s="5"/>
      <c r="H506" s="6"/>
      <c r="I506" s="7"/>
      <c r="K506" s="5"/>
      <c r="L506" s="6"/>
      <c r="M506" s="7"/>
    </row>
    <row r="507" spans="2:13" ht="15" hidden="1" customHeight="1">
      <c r="B507" s="12" t="s">
        <v>7</v>
      </c>
      <c r="C507" s="5">
        <v>0</v>
      </c>
      <c r="D507" s="6">
        <v>0</v>
      </c>
      <c r="E507" s="7">
        <v>0</v>
      </c>
      <c r="G507" s="5">
        <v>0</v>
      </c>
      <c r="H507" s="6">
        <f>+G507*I505</f>
        <v>0</v>
      </c>
      <c r="I507" s="7">
        <v>0</v>
      </c>
      <c r="K507" s="5"/>
      <c r="L507" s="6"/>
      <c r="M507" s="7"/>
    </row>
    <row r="508" spans="2:13" ht="15" hidden="1" customHeight="1">
      <c r="B508" s="12"/>
      <c r="C508" s="5"/>
      <c r="D508" s="6"/>
      <c r="E508" s="7"/>
      <c r="G508" s="5">
        <v>0</v>
      </c>
      <c r="H508" s="6"/>
      <c r="I508" s="7"/>
      <c r="K508" s="5"/>
      <c r="L508" s="6"/>
      <c r="M508" s="7"/>
    </row>
    <row r="509" spans="2:13" ht="15" hidden="1" customHeight="1">
      <c r="B509" s="12" t="s">
        <v>11</v>
      </c>
      <c r="C509" s="1"/>
      <c r="D509" s="2">
        <f>+C509*E505</f>
        <v>0</v>
      </c>
      <c r="E509" s="3">
        <f>IF(D509=0,0,D509/C509)</f>
        <v>0</v>
      </c>
      <c r="G509" s="1">
        <v>-7244</v>
      </c>
      <c r="H509" s="2">
        <f>+G509*I505</f>
        <v>-684266.20605856786</v>
      </c>
      <c r="I509" s="3">
        <f>IF(H509=0,0,H509/G509)</f>
        <v>94.459719223987832</v>
      </c>
      <c r="K509" s="1"/>
      <c r="L509" s="2"/>
      <c r="M509" s="3"/>
    </row>
    <row r="510" spans="2:13" ht="15" hidden="1" customHeight="1">
      <c r="B510" s="12"/>
      <c r="C510" s="5"/>
      <c r="D510" s="6"/>
      <c r="E510" s="7"/>
      <c r="G510" s="5"/>
      <c r="H510" s="6"/>
      <c r="I510" s="7"/>
      <c r="K510" s="5"/>
      <c r="L510" s="6"/>
      <c r="M510" s="7"/>
    </row>
    <row r="511" spans="2:13" ht="15.75" hidden="1" customHeight="1" thickBot="1">
      <c r="B511" s="12" t="s">
        <v>9</v>
      </c>
      <c r="C511" s="35">
        <f>SUM(C505:C509)</f>
        <v>0</v>
      </c>
      <c r="D511" s="35">
        <f>SUM(D505:D509)</f>
        <v>0</v>
      </c>
      <c r="E511" s="36">
        <f>IF(D511=0,0,D511/C511)</f>
        <v>0</v>
      </c>
      <c r="G511" s="35">
        <f>SUM(G505:G509)</f>
        <v>188381</v>
      </c>
      <c r="H511" s="35">
        <f>SUM(H505:H509)</f>
        <v>17794416.36713405</v>
      </c>
      <c r="I511" s="36">
        <f>IF(H511=0,0,H511/G511)</f>
        <v>94.459719223987818</v>
      </c>
      <c r="K511" s="35"/>
      <c r="L511" s="35"/>
      <c r="M511" s="36"/>
    </row>
    <row r="512" spans="2:13" ht="15.75" hidden="1" customHeight="1" thickTop="1"/>
    <row r="513" spans="2:13" ht="15" hidden="1" customHeight="1"/>
    <row r="514" spans="2:13" ht="15.75" hidden="1" customHeight="1">
      <c r="B514" s="28">
        <v>41730</v>
      </c>
      <c r="C514" s="74" t="s">
        <v>0</v>
      </c>
      <c r="D514" s="74"/>
      <c r="E514" s="74"/>
      <c r="F514" s="29"/>
      <c r="G514" s="74" t="s">
        <v>21</v>
      </c>
      <c r="H514" s="74"/>
      <c r="I514" s="74"/>
      <c r="K514" s="74"/>
      <c r="L514" s="74"/>
      <c r="M514" s="74"/>
    </row>
    <row r="515" spans="2:13" ht="15" hidden="1" customHeight="1">
      <c r="B515" s="12"/>
      <c r="C515" s="30" t="s">
        <v>1</v>
      </c>
      <c r="D515" s="31" t="s">
        <v>2</v>
      </c>
      <c r="E515" s="32" t="s">
        <v>3</v>
      </c>
      <c r="F515" s="33"/>
      <c r="G515" s="30" t="s">
        <v>1</v>
      </c>
      <c r="H515" s="31" t="s">
        <v>2</v>
      </c>
      <c r="I515" s="32" t="s">
        <v>3</v>
      </c>
      <c r="K515" s="30"/>
      <c r="L515" s="31"/>
      <c r="M515" s="32"/>
    </row>
    <row r="516" spans="2:13" ht="15" hidden="1" customHeight="1">
      <c r="B516" s="12" t="s">
        <v>4</v>
      </c>
      <c r="C516" s="5">
        <f>+C511</f>
        <v>0</v>
      </c>
      <c r="D516" s="6">
        <f>+D511</f>
        <v>0</v>
      </c>
      <c r="E516" s="7">
        <f>IF(D516=0,0,D516/C516)</f>
        <v>0</v>
      </c>
      <c r="G516" s="5">
        <f>+G511</f>
        <v>188381</v>
      </c>
      <c r="H516" s="6">
        <f>+H511</f>
        <v>17794416.36713405</v>
      </c>
      <c r="I516" s="7">
        <f>IF(H516=0,0,H516/G516)</f>
        <v>94.459719223987818</v>
      </c>
      <c r="K516" s="5"/>
      <c r="L516" s="6"/>
      <c r="M516" s="7"/>
    </row>
    <row r="517" spans="2:13" ht="15" hidden="1" customHeight="1">
      <c r="B517" s="12"/>
      <c r="C517" s="5"/>
      <c r="D517" s="6"/>
      <c r="E517" s="7"/>
      <c r="G517" s="5"/>
      <c r="H517" s="6"/>
      <c r="I517" s="7"/>
      <c r="K517" s="5"/>
      <c r="L517" s="6"/>
      <c r="M517" s="7"/>
    </row>
    <row r="518" spans="2:13" ht="15" hidden="1" customHeight="1">
      <c r="B518" s="12" t="s">
        <v>5</v>
      </c>
      <c r="C518" s="1">
        <v>0</v>
      </c>
      <c r="D518" s="2">
        <v>0</v>
      </c>
      <c r="E518" s="3">
        <f>IF(D518=0,0,D518/C518)</f>
        <v>0</v>
      </c>
      <c r="G518" s="1">
        <v>0</v>
      </c>
      <c r="H518" s="2">
        <v>0</v>
      </c>
      <c r="I518" s="3">
        <f>IF(H518=0,0,H518/G518)</f>
        <v>0</v>
      </c>
      <c r="K518" s="1"/>
      <c r="L518" s="2"/>
      <c r="M518" s="3"/>
    </row>
    <row r="519" spans="2:13" ht="15" hidden="1" customHeight="1">
      <c r="B519" s="12"/>
      <c r="C519" s="5"/>
      <c r="D519" s="6"/>
      <c r="E519" s="7"/>
      <c r="G519" s="5"/>
      <c r="H519" s="6"/>
      <c r="I519" s="7"/>
      <c r="K519" s="5"/>
      <c r="L519" s="6"/>
      <c r="M519" s="7"/>
    </row>
    <row r="520" spans="2:13" ht="15" hidden="1" customHeight="1">
      <c r="B520" s="12" t="s">
        <v>6</v>
      </c>
      <c r="C520" s="25">
        <f>SUM(C516:C518)</f>
        <v>0</v>
      </c>
      <c r="D520" s="25">
        <f>SUM(D516:D518)</f>
        <v>0</v>
      </c>
      <c r="E520" s="23">
        <f>IF(D520=0,0,D520/C520)</f>
        <v>0</v>
      </c>
      <c r="F520" s="24"/>
      <c r="G520" s="25">
        <f>SUM(G516:G518)</f>
        <v>188381</v>
      </c>
      <c r="H520" s="34">
        <f>SUM(H516:H518)</f>
        <v>17794416.36713405</v>
      </c>
      <c r="I520" s="23">
        <f>IF(H520=0,0,H520/G520)</f>
        <v>94.459719223987818</v>
      </c>
      <c r="K520" s="25"/>
      <c r="L520" s="34"/>
      <c r="M520" s="23"/>
    </row>
    <row r="521" spans="2:13" ht="15" hidden="1" customHeight="1">
      <c r="B521" s="12"/>
      <c r="C521" s="5"/>
      <c r="D521" s="6"/>
      <c r="E521" s="7"/>
      <c r="G521" s="5"/>
      <c r="H521" s="6"/>
      <c r="I521" s="7"/>
      <c r="K521" s="5"/>
      <c r="L521" s="6"/>
      <c r="M521" s="7"/>
    </row>
    <row r="522" spans="2:13" ht="15" hidden="1" customHeight="1">
      <c r="B522" s="12" t="s">
        <v>7</v>
      </c>
      <c r="C522" s="5">
        <v>0</v>
      </c>
      <c r="D522" s="6">
        <v>0</v>
      </c>
      <c r="E522" s="7">
        <v>0</v>
      </c>
      <c r="G522" s="5">
        <v>0</v>
      </c>
      <c r="H522" s="6">
        <f>+G522*I520</f>
        <v>0</v>
      </c>
      <c r="I522" s="7">
        <v>0</v>
      </c>
      <c r="K522" s="5"/>
      <c r="L522" s="6"/>
      <c r="M522" s="7"/>
    </row>
    <row r="523" spans="2:13" ht="15" hidden="1" customHeight="1">
      <c r="B523" s="12"/>
      <c r="C523" s="5"/>
      <c r="D523" s="6"/>
      <c r="E523" s="7"/>
      <c r="G523" s="5">
        <v>0</v>
      </c>
      <c r="H523" s="6"/>
      <c r="I523" s="7"/>
      <c r="K523" s="5"/>
      <c r="L523" s="6"/>
      <c r="M523" s="7"/>
    </row>
    <row r="524" spans="2:13" ht="15" hidden="1" customHeight="1">
      <c r="B524" s="12" t="s">
        <v>11</v>
      </c>
      <c r="C524" s="1"/>
      <c r="D524" s="2">
        <f>+C524*E520</f>
        <v>0</v>
      </c>
      <c r="E524" s="3">
        <f>IF(D524=0,0,D524/C524)</f>
        <v>0</v>
      </c>
      <c r="G524" s="1">
        <v>-9950</v>
      </c>
      <c r="H524" s="2">
        <f>+G524*I520</f>
        <v>-939874.20627867884</v>
      </c>
      <c r="I524" s="3">
        <f>IF(H524=0,0,H524/G524)</f>
        <v>94.459719223987818</v>
      </c>
      <c r="K524" s="1"/>
      <c r="L524" s="2"/>
      <c r="M524" s="3"/>
    </row>
    <row r="525" spans="2:13" ht="15" hidden="1" customHeight="1">
      <c r="B525" s="12"/>
      <c r="C525" s="5"/>
      <c r="D525" s="6"/>
      <c r="E525" s="7"/>
      <c r="G525" s="5"/>
      <c r="H525" s="6"/>
      <c r="I525" s="7"/>
      <c r="K525" s="5"/>
      <c r="L525" s="6"/>
      <c r="M525" s="7"/>
    </row>
    <row r="526" spans="2:13" ht="15.75" hidden="1" customHeight="1" thickBot="1">
      <c r="B526" s="12" t="s">
        <v>9</v>
      </c>
      <c r="C526" s="35">
        <f>SUM(C520:C524)</f>
        <v>0</v>
      </c>
      <c r="D526" s="35">
        <f>SUM(D520:D524)</f>
        <v>0</v>
      </c>
      <c r="E526" s="36">
        <f>IF(D526=0,0,D526/C526)</f>
        <v>0</v>
      </c>
      <c r="G526" s="35">
        <f>SUM(G520:G524)</f>
        <v>178431</v>
      </c>
      <c r="H526" s="35">
        <f>SUM(H520:H524)</f>
        <v>16854542.160855372</v>
      </c>
      <c r="I526" s="36">
        <f>IF(H526=0,0,H526/G526)</f>
        <v>94.459719223987818</v>
      </c>
      <c r="K526" s="35"/>
      <c r="L526" s="35"/>
      <c r="M526" s="36"/>
    </row>
    <row r="527" spans="2:13" ht="15.75" hidden="1" customHeight="1" thickTop="1"/>
    <row r="528" spans="2:13" ht="15" hidden="1" customHeight="1"/>
    <row r="529" spans="2:13" ht="15.75" hidden="1" customHeight="1">
      <c r="B529" s="28">
        <v>41760</v>
      </c>
      <c r="C529" s="74" t="s">
        <v>0</v>
      </c>
      <c r="D529" s="74"/>
      <c r="E529" s="74"/>
      <c r="F529" s="29"/>
      <c r="G529" s="74" t="s">
        <v>21</v>
      </c>
      <c r="H529" s="74"/>
      <c r="I529" s="74"/>
      <c r="K529" s="74"/>
      <c r="L529" s="74"/>
      <c r="M529" s="74"/>
    </row>
    <row r="530" spans="2:13" ht="15" hidden="1" customHeight="1">
      <c r="B530" s="12"/>
      <c r="C530" s="30" t="s">
        <v>1</v>
      </c>
      <c r="D530" s="31" t="s">
        <v>2</v>
      </c>
      <c r="E530" s="32" t="s">
        <v>3</v>
      </c>
      <c r="F530" s="33"/>
      <c r="G530" s="30" t="s">
        <v>1</v>
      </c>
      <c r="H530" s="31" t="s">
        <v>2</v>
      </c>
      <c r="I530" s="32" t="s">
        <v>3</v>
      </c>
      <c r="K530" s="30"/>
      <c r="L530" s="31"/>
      <c r="M530" s="32"/>
    </row>
    <row r="531" spans="2:13" ht="15" hidden="1" customHeight="1">
      <c r="B531" s="12" t="s">
        <v>4</v>
      </c>
      <c r="C531" s="5">
        <f>+C526</f>
        <v>0</v>
      </c>
      <c r="D531" s="6">
        <f>+D526</f>
        <v>0</v>
      </c>
      <c r="E531" s="7">
        <f>IF(D531=0,0,D531/C531)</f>
        <v>0</v>
      </c>
      <c r="G531" s="5">
        <f>+G526</f>
        <v>178431</v>
      </c>
      <c r="H531" s="6">
        <f>+H526</f>
        <v>16854542.160855372</v>
      </c>
      <c r="I531" s="7">
        <f>IF(H531=0,0,H531/G531)</f>
        <v>94.459719223987818</v>
      </c>
      <c r="K531" s="5"/>
      <c r="L531" s="6"/>
      <c r="M531" s="7"/>
    </row>
    <row r="532" spans="2:13" ht="15" hidden="1" customHeight="1">
      <c r="B532" s="12"/>
      <c r="C532" s="5"/>
      <c r="D532" s="6"/>
      <c r="E532" s="7"/>
      <c r="G532" s="5"/>
      <c r="H532" s="6"/>
      <c r="I532" s="7"/>
      <c r="K532" s="5"/>
      <c r="L532" s="6"/>
      <c r="M532" s="7"/>
    </row>
    <row r="533" spans="2:13" ht="15" hidden="1" customHeight="1">
      <c r="B533" s="12" t="s">
        <v>5</v>
      </c>
      <c r="C533" s="1">
        <v>0</v>
      </c>
      <c r="D533" s="2">
        <v>0</v>
      </c>
      <c r="E533" s="3">
        <f>IF(D533=0,0,D533/C533)</f>
        <v>0</v>
      </c>
      <c r="G533" s="1">
        <v>0</v>
      </c>
      <c r="H533" s="2">
        <v>0</v>
      </c>
      <c r="I533" s="3">
        <f>IF(H533=0,0,H533/G533)</f>
        <v>0</v>
      </c>
      <c r="K533" s="1"/>
      <c r="L533" s="2"/>
      <c r="M533" s="3"/>
    </row>
    <row r="534" spans="2:13" ht="15" hidden="1" customHeight="1">
      <c r="B534" s="12"/>
      <c r="C534" s="5"/>
      <c r="D534" s="6"/>
      <c r="E534" s="7"/>
      <c r="G534" s="5"/>
      <c r="H534" s="6"/>
      <c r="I534" s="7"/>
      <c r="K534" s="5"/>
      <c r="L534" s="6"/>
      <c r="M534" s="7"/>
    </row>
    <row r="535" spans="2:13" ht="15" hidden="1" customHeight="1">
      <c r="B535" s="12" t="s">
        <v>6</v>
      </c>
      <c r="C535" s="25">
        <f>SUM(C531:C533)</f>
        <v>0</v>
      </c>
      <c r="D535" s="25">
        <f>SUM(D531:D533)</f>
        <v>0</v>
      </c>
      <c r="E535" s="23">
        <f>IF(D535=0,0,D535/C535)</f>
        <v>0</v>
      </c>
      <c r="F535" s="24"/>
      <c r="G535" s="25">
        <f>SUM(G531:G533)</f>
        <v>178431</v>
      </c>
      <c r="H535" s="34">
        <f>SUM(H531:H533)</f>
        <v>16854542.160855372</v>
      </c>
      <c r="I535" s="23">
        <f>IF(H535=0,0,H535/G535)</f>
        <v>94.459719223987818</v>
      </c>
      <c r="K535" s="25"/>
      <c r="L535" s="34"/>
      <c r="M535" s="23"/>
    </row>
    <row r="536" spans="2:13" ht="15" hidden="1" customHeight="1">
      <c r="B536" s="12"/>
      <c r="C536" s="5"/>
      <c r="D536" s="6"/>
      <c r="E536" s="7"/>
      <c r="G536" s="5"/>
      <c r="H536" s="6"/>
      <c r="I536" s="7"/>
      <c r="K536" s="5"/>
      <c r="L536" s="6"/>
      <c r="M536" s="7"/>
    </row>
    <row r="537" spans="2:13" ht="15" hidden="1" customHeight="1">
      <c r="B537" s="12" t="s">
        <v>7</v>
      </c>
      <c r="C537" s="5">
        <v>0</v>
      </c>
      <c r="D537" s="6">
        <v>0</v>
      </c>
      <c r="E537" s="7">
        <v>0</v>
      </c>
      <c r="G537" s="5">
        <v>0</v>
      </c>
      <c r="H537" s="6">
        <f>+G537*I535</f>
        <v>0</v>
      </c>
      <c r="I537" s="7">
        <v>0</v>
      </c>
      <c r="K537" s="5"/>
      <c r="L537" s="6"/>
      <c r="M537" s="7"/>
    </row>
    <row r="538" spans="2:13" ht="15" hidden="1" customHeight="1">
      <c r="B538" s="12"/>
      <c r="C538" s="5"/>
      <c r="D538" s="6"/>
      <c r="E538" s="7"/>
      <c r="G538" s="5">
        <v>0</v>
      </c>
      <c r="H538" s="6"/>
      <c r="I538" s="7"/>
      <c r="K538" s="5"/>
      <c r="L538" s="6"/>
      <c r="M538" s="7"/>
    </row>
    <row r="539" spans="2:13" ht="15" hidden="1" customHeight="1">
      <c r="B539" s="12" t="s">
        <v>11</v>
      </c>
      <c r="C539" s="1"/>
      <c r="D539" s="2">
        <f>+C539*E535</f>
        <v>0</v>
      </c>
      <c r="E539" s="3">
        <f>IF(D539=0,0,D539/C539)</f>
        <v>0</v>
      </c>
      <c r="G539" s="1">
        <v>-6432</v>
      </c>
      <c r="H539" s="2">
        <f>+G539*I535</f>
        <v>-607564.91404868965</v>
      </c>
      <c r="I539" s="3">
        <f>IF(H539=0,0,H539/G539)</f>
        <v>94.459719223987818</v>
      </c>
      <c r="K539" s="1"/>
      <c r="L539" s="2"/>
      <c r="M539" s="3"/>
    </row>
    <row r="540" spans="2:13" ht="15" hidden="1" customHeight="1">
      <c r="B540" s="12"/>
      <c r="C540" s="5"/>
      <c r="D540" s="6"/>
      <c r="E540" s="7"/>
      <c r="G540" s="5"/>
      <c r="H540" s="6"/>
      <c r="I540" s="7"/>
      <c r="K540" s="5"/>
      <c r="L540" s="6"/>
      <c r="M540" s="7"/>
    </row>
    <row r="541" spans="2:13" ht="15.75" hidden="1" customHeight="1" thickBot="1">
      <c r="B541" s="12" t="s">
        <v>9</v>
      </c>
      <c r="C541" s="35">
        <f>SUM(C535:C539)</f>
        <v>0</v>
      </c>
      <c r="D541" s="35">
        <f>SUM(D535:D539)</f>
        <v>0</v>
      </c>
      <c r="E541" s="36">
        <f>IF(D541=0,0,D541/C541)</f>
        <v>0</v>
      </c>
      <c r="G541" s="35">
        <f>SUM(G535:G539)</f>
        <v>171999</v>
      </c>
      <c r="H541" s="35">
        <f>SUM(H535:H539)</f>
        <v>16246977.246806681</v>
      </c>
      <c r="I541" s="36">
        <f>IF(H541=0,0,H541/G541)</f>
        <v>94.459719223987818</v>
      </c>
      <c r="K541" s="35"/>
      <c r="L541" s="35"/>
      <c r="M541" s="36"/>
    </row>
    <row r="542" spans="2:13" ht="15.75" hidden="1" customHeight="1" thickTop="1"/>
    <row r="543" spans="2:13" ht="15" hidden="1" customHeight="1"/>
    <row r="544" spans="2:13" ht="15.75" hidden="1" customHeight="1">
      <c r="B544" s="28">
        <v>41791</v>
      </c>
      <c r="C544" s="74" t="s">
        <v>0</v>
      </c>
      <c r="D544" s="74"/>
      <c r="E544" s="74"/>
      <c r="F544" s="29"/>
      <c r="G544" s="74" t="s">
        <v>21</v>
      </c>
      <c r="H544" s="74"/>
      <c r="I544" s="74"/>
      <c r="K544" s="74"/>
      <c r="L544" s="74"/>
      <c r="M544" s="74"/>
    </row>
    <row r="545" spans="2:13" ht="15" hidden="1" customHeight="1">
      <c r="B545" s="12"/>
      <c r="C545" s="30" t="s">
        <v>1</v>
      </c>
      <c r="D545" s="31" t="s">
        <v>2</v>
      </c>
      <c r="E545" s="32" t="s">
        <v>3</v>
      </c>
      <c r="F545" s="33"/>
      <c r="G545" s="30" t="s">
        <v>1</v>
      </c>
      <c r="H545" s="31" t="s">
        <v>2</v>
      </c>
      <c r="I545" s="32" t="s">
        <v>3</v>
      </c>
      <c r="K545" s="30"/>
      <c r="L545" s="31"/>
      <c r="M545" s="32"/>
    </row>
    <row r="546" spans="2:13" ht="15" hidden="1" customHeight="1">
      <c r="B546" s="12" t="s">
        <v>4</v>
      </c>
      <c r="C546" s="5">
        <f>+C541</f>
        <v>0</v>
      </c>
      <c r="D546" s="6">
        <f>+D541</f>
        <v>0</v>
      </c>
      <c r="E546" s="7">
        <f>IF(D546=0,0,D546/C546)</f>
        <v>0</v>
      </c>
      <c r="G546" s="5">
        <f>+G541</f>
        <v>171999</v>
      </c>
      <c r="H546" s="6">
        <f>+H541</f>
        <v>16246977.246806681</v>
      </c>
      <c r="I546" s="7">
        <f>IF(H546=0,0,H546/G546)</f>
        <v>94.459719223987818</v>
      </c>
      <c r="K546" s="5"/>
      <c r="L546" s="6"/>
      <c r="M546" s="7"/>
    </row>
    <row r="547" spans="2:13" ht="15" hidden="1" customHeight="1">
      <c r="B547" s="12"/>
      <c r="C547" s="5"/>
      <c r="D547" s="6"/>
      <c r="E547" s="7"/>
      <c r="G547" s="5"/>
      <c r="H547" s="6"/>
      <c r="I547" s="7"/>
      <c r="K547" s="5"/>
      <c r="L547" s="6"/>
      <c r="M547" s="7"/>
    </row>
    <row r="548" spans="2:13" ht="15" hidden="1" customHeight="1">
      <c r="B548" s="12" t="s">
        <v>5</v>
      </c>
      <c r="C548" s="1">
        <v>0</v>
      </c>
      <c r="D548" s="2">
        <v>0</v>
      </c>
      <c r="E548" s="3">
        <f>IF(D548=0,0,D548/C548)</f>
        <v>0</v>
      </c>
      <c r="G548" s="1">
        <v>0</v>
      </c>
      <c r="H548" s="2">
        <v>0</v>
      </c>
      <c r="I548" s="3">
        <f>IF(H548=0,0,H548/G548)</f>
        <v>0</v>
      </c>
      <c r="K548" s="1"/>
      <c r="L548" s="2"/>
      <c r="M548" s="3"/>
    </row>
    <row r="549" spans="2:13" ht="15" hidden="1" customHeight="1">
      <c r="B549" s="12"/>
      <c r="C549" s="5"/>
      <c r="D549" s="6"/>
      <c r="E549" s="7"/>
      <c r="G549" s="5"/>
      <c r="H549" s="6"/>
      <c r="I549" s="7"/>
      <c r="K549" s="5"/>
      <c r="L549" s="6"/>
      <c r="M549" s="7"/>
    </row>
    <row r="550" spans="2:13" ht="15" hidden="1" customHeight="1">
      <c r="B550" s="12" t="s">
        <v>6</v>
      </c>
      <c r="C550" s="25">
        <f>SUM(C546:C548)</f>
        <v>0</v>
      </c>
      <c r="D550" s="25">
        <f>SUM(D546:D548)</f>
        <v>0</v>
      </c>
      <c r="E550" s="23">
        <f>IF(D550=0,0,D550/C550)</f>
        <v>0</v>
      </c>
      <c r="F550" s="24"/>
      <c r="G550" s="25">
        <f>SUM(G546:G548)</f>
        <v>171999</v>
      </c>
      <c r="H550" s="34">
        <f>SUM(H546:H548)</f>
        <v>16246977.246806681</v>
      </c>
      <c r="I550" s="23">
        <f>IF(H550=0,0,H550/G550)</f>
        <v>94.459719223987818</v>
      </c>
      <c r="K550" s="25"/>
      <c r="L550" s="34"/>
      <c r="M550" s="23"/>
    </row>
    <row r="551" spans="2:13" ht="15" hidden="1" customHeight="1">
      <c r="B551" s="12"/>
      <c r="C551" s="5"/>
      <c r="D551" s="6"/>
      <c r="E551" s="7"/>
      <c r="G551" s="5"/>
      <c r="H551" s="6"/>
      <c r="I551" s="7"/>
      <c r="K551" s="5"/>
      <c r="L551" s="6"/>
      <c r="M551" s="7"/>
    </row>
    <row r="552" spans="2:13" ht="15" hidden="1" customHeight="1">
      <c r="B552" s="12" t="s">
        <v>7</v>
      </c>
      <c r="C552" s="5">
        <v>0</v>
      </c>
      <c r="D552" s="6">
        <v>0</v>
      </c>
      <c r="E552" s="7">
        <v>0</v>
      </c>
      <c r="G552" s="5">
        <v>0</v>
      </c>
      <c r="H552" s="6">
        <f>+G552*I550</f>
        <v>0</v>
      </c>
      <c r="I552" s="7">
        <v>0</v>
      </c>
      <c r="K552" s="5"/>
      <c r="L552" s="6"/>
      <c r="M552" s="7"/>
    </row>
    <row r="553" spans="2:13" ht="15" hidden="1" customHeight="1">
      <c r="B553" s="12"/>
      <c r="C553" s="5"/>
      <c r="D553" s="6"/>
      <c r="E553" s="7"/>
      <c r="G553" s="5">
        <v>0</v>
      </c>
      <c r="H553" s="6"/>
      <c r="I553" s="7"/>
      <c r="K553" s="5"/>
      <c r="L553" s="6"/>
      <c r="M553" s="7"/>
    </row>
    <row r="554" spans="2:13" ht="15" hidden="1" customHeight="1">
      <c r="B554" s="12" t="s">
        <v>11</v>
      </c>
      <c r="C554" s="1"/>
      <c r="D554" s="2">
        <f>+C554*E550</f>
        <v>0</v>
      </c>
      <c r="E554" s="3">
        <f>IF(D554=0,0,D554/C554)</f>
        <v>0</v>
      </c>
      <c r="G554" s="1">
        <v>-9218</v>
      </c>
      <c r="H554" s="2">
        <f>+G554*I550</f>
        <v>-870729.69180671975</v>
      </c>
      <c r="I554" s="3">
        <f>IF(H554=0,0,H554/G554)</f>
        <v>94.459719223987818</v>
      </c>
      <c r="K554" s="1"/>
      <c r="L554" s="2"/>
      <c r="M554" s="3"/>
    </row>
    <row r="555" spans="2:13" ht="15" hidden="1" customHeight="1">
      <c r="B555" s="12"/>
      <c r="C555" s="5"/>
      <c r="D555" s="6"/>
      <c r="E555" s="7"/>
      <c r="G555" s="5"/>
      <c r="H555" s="6"/>
      <c r="I555" s="7"/>
      <c r="K555" s="5"/>
      <c r="L555" s="6"/>
      <c r="M555" s="7"/>
    </row>
    <row r="556" spans="2:13" ht="15.75" hidden="1" customHeight="1" thickBot="1">
      <c r="B556" s="12" t="s">
        <v>9</v>
      </c>
      <c r="C556" s="35">
        <f>SUM(C550:C554)</f>
        <v>0</v>
      </c>
      <c r="D556" s="35">
        <f>SUM(D550:D554)</f>
        <v>0</v>
      </c>
      <c r="E556" s="36">
        <f>IF(D556=0,0,D556/C556)</f>
        <v>0</v>
      </c>
      <c r="G556" s="35">
        <f>SUM(G550:G554)</f>
        <v>162781</v>
      </c>
      <c r="H556" s="35">
        <f>SUM(H550:H554)</f>
        <v>15376247.554999961</v>
      </c>
      <c r="I556" s="36">
        <f>IF(H556=0,0,H556/G556)</f>
        <v>94.459719223987818</v>
      </c>
      <c r="K556" s="35"/>
      <c r="L556" s="35"/>
      <c r="M556" s="36"/>
    </row>
    <row r="557" spans="2:13" ht="15.75" hidden="1" customHeight="1" thickTop="1"/>
    <row r="558" spans="2:13" ht="15" hidden="1" customHeight="1"/>
    <row r="559" spans="2:13" ht="15.75" hidden="1" customHeight="1">
      <c r="B559" s="28">
        <v>41821</v>
      </c>
      <c r="C559" s="74" t="s">
        <v>0</v>
      </c>
      <c r="D559" s="74"/>
      <c r="E559" s="74"/>
      <c r="F559" s="29"/>
      <c r="G559" s="74" t="s">
        <v>21</v>
      </c>
      <c r="H559" s="74"/>
      <c r="I559" s="74"/>
      <c r="K559" s="74"/>
      <c r="L559" s="74"/>
      <c r="M559" s="74"/>
    </row>
    <row r="560" spans="2:13" ht="15" hidden="1" customHeight="1">
      <c r="B560" s="12"/>
      <c r="C560" s="30" t="s">
        <v>1</v>
      </c>
      <c r="D560" s="31" t="s">
        <v>2</v>
      </c>
      <c r="E560" s="32" t="s">
        <v>3</v>
      </c>
      <c r="F560" s="33"/>
      <c r="G560" s="30" t="s">
        <v>1</v>
      </c>
      <c r="H560" s="31" t="s">
        <v>2</v>
      </c>
      <c r="I560" s="32" t="s">
        <v>3</v>
      </c>
      <c r="K560" s="30"/>
      <c r="L560" s="31"/>
      <c r="M560" s="32"/>
    </row>
    <row r="561" spans="2:13" ht="15" hidden="1" customHeight="1">
      <c r="B561" s="12" t="s">
        <v>4</v>
      </c>
      <c r="C561" s="5">
        <f>+C556</f>
        <v>0</v>
      </c>
      <c r="D561" s="6">
        <f>+D556</f>
        <v>0</v>
      </c>
      <c r="E561" s="7">
        <f>IF(D561=0,0,D561/C561)</f>
        <v>0</v>
      </c>
      <c r="G561" s="5">
        <f>+G556</f>
        <v>162781</v>
      </c>
      <c r="H561" s="6">
        <f>+H556</f>
        <v>15376247.554999961</v>
      </c>
      <c r="I561" s="7">
        <f>IF(H561=0,0,H561/G561)</f>
        <v>94.459719223987818</v>
      </c>
      <c r="K561" s="5"/>
      <c r="L561" s="6"/>
      <c r="M561" s="7"/>
    </row>
    <row r="562" spans="2:13" ht="15" hidden="1" customHeight="1">
      <c r="B562" s="12"/>
      <c r="C562" s="5"/>
      <c r="D562" s="6"/>
      <c r="E562" s="7"/>
      <c r="G562" s="5"/>
      <c r="H562" s="6"/>
      <c r="I562" s="7"/>
      <c r="K562" s="5"/>
      <c r="L562" s="6"/>
      <c r="M562" s="7"/>
    </row>
    <row r="563" spans="2:13" ht="15" hidden="1" customHeight="1">
      <c r="B563" s="12" t="s">
        <v>5</v>
      </c>
      <c r="C563" s="1">
        <v>0</v>
      </c>
      <c r="D563" s="2">
        <v>0</v>
      </c>
      <c r="E563" s="3">
        <f>IF(D563=0,0,D563/C563)</f>
        <v>0</v>
      </c>
      <c r="G563" s="1">
        <v>0</v>
      </c>
      <c r="H563" s="2">
        <v>0</v>
      </c>
      <c r="I563" s="3">
        <f>IF(H563=0,0,H563/G563)</f>
        <v>0</v>
      </c>
      <c r="K563" s="1"/>
      <c r="L563" s="2"/>
      <c r="M563" s="3"/>
    </row>
    <row r="564" spans="2:13" ht="15" hidden="1" customHeight="1">
      <c r="B564" s="12"/>
      <c r="C564" s="5"/>
      <c r="D564" s="6"/>
      <c r="E564" s="7"/>
      <c r="G564" s="5"/>
      <c r="H564" s="6"/>
      <c r="I564" s="7"/>
      <c r="K564" s="5"/>
      <c r="L564" s="6"/>
      <c r="M564" s="7"/>
    </row>
    <row r="565" spans="2:13" ht="15" hidden="1" customHeight="1">
      <c r="B565" s="12" t="s">
        <v>6</v>
      </c>
      <c r="C565" s="25">
        <f>SUM(C561:C563)</f>
        <v>0</v>
      </c>
      <c r="D565" s="25">
        <f>SUM(D561:D563)</f>
        <v>0</v>
      </c>
      <c r="E565" s="23">
        <f>IF(D565=0,0,D565/C565)</f>
        <v>0</v>
      </c>
      <c r="F565" s="24"/>
      <c r="G565" s="25">
        <f>SUM(G561:G563)</f>
        <v>162781</v>
      </c>
      <c r="H565" s="34">
        <f>SUM(H561:H563)</f>
        <v>15376247.554999961</v>
      </c>
      <c r="I565" s="23">
        <f>IF(H565=0,0,H565/G565)</f>
        <v>94.459719223987818</v>
      </c>
      <c r="K565" s="25"/>
      <c r="L565" s="34"/>
      <c r="M565" s="23"/>
    </row>
    <row r="566" spans="2:13" ht="15" hidden="1" customHeight="1">
      <c r="B566" s="12"/>
      <c r="C566" s="5"/>
      <c r="D566" s="6"/>
      <c r="E566" s="7"/>
      <c r="G566" s="5"/>
      <c r="H566" s="6"/>
      <c r="I566" s="7"/>
      <c r="K566" s="5"/>
      <c r="L566" s="6"/>
      <c r="M566" s="7"/>
    </row>
    <row r="567" spans="2:13" ht="15" hidden="1" customHeight="1">
      <c r="B567" s="12" t="s">
        <v>7</v>
      </c>
      <c r="C567" s="5">
        <v>0</v>
      </c>
      <c r="D567" s="6">
        <v>0</v>
      </c>
      <c r="E567" s="7">
        <v>0</v>
      </c>
      <c r="G567" s="5">
        <v>0</v>
      </c>
      <c r="H567" s="6">
        <f>+G567*I565</f>
        <v>0</v>
      </c>
      <c r="I567" s="7">
        <v>0</v>
      </c>
      <c r="K567" s="5"/>
      <c r="L567" s="6"/>
      <c r="M567" s="7"/>
    </row>
    <row r="568" spans="2:13" ht="15" hidden="1" customHeight="1">
      <c r="B568" s="12"/>
      <c r="C568" s="5"/>
      <c r="D568" s="6"/>
      <c r="E568" s="7"/>
      <c r="G568" s="5">
        <v>0</v>
      </c>
      <c r="H568" s="6"/>
      <c r="I568" s="7"/>
      <c r="K568" s="5"/>
      <c r="L568" s="6"/>
      <c r="M568" s="7"/>
    </row>
    <row r="569" spans="2:13" ht="15" hidden="1" customHeight="1">
      <c r="B569" s="12" t="s">
        <v>11</v>
      </c>
      <c r="C569" s="1"/>
      <c r="D569" s="2">
        <f>+C569*E565</f>
        <v>0</v>
      </c>
      <c r="E569" s="3">
        <f>IF(D569=0,0,D569/C569)</f>
        <v>0</v>
      </c>
      <c r="G569" s="1">
        <v>-8300</v>
      </c>
      <c r="H569" s="2">
        <f>+G569*I565</f>
        <v>-784015.6695590989</v>
      </c>
      <c r="I569" s="3">
        <f>IF(H569=0,0,H569/G569)</f>
        <v>94.459719223987818</v>
      </c>
      <c r="K569" s="1"/>
      <c r="L569" s="2"/>
      <c r="M569" s="3"/>
    </row>
    <row r="570" spans="2:13" ht="15" hidden="1" customHeight="1">
      <c r="B570" s="12"/>
      <c r="C570" s="5"/>
      <c r="D570" s="6"/>
      <c r="E570" s="7"/>
      <c r="G570" s="5"/>
      <c r="H570" s="6"/>
      <c r="I570" s="7"/>
      <c r="K570" s="5"/>
      <c r="L570" s="6"/>
      <c r="M570" s="7"/>
    </row>
    <row r="571" spans="2:13" ht="15.75" hidden="1" customHeight="1" thickBot="1">
      <c r="B571" s="12" t="s">
        <v>9</v>
      </c>
      <c r="C571" s="35">
        <f>SUM(C565:C569)</f>
        <v>0</v>
      </c>
      <c r="D571" s="35">
        <f>SUM(D565:D569)</f>
        <v>0</v>
      </c>
      <c r="E571" s="36">
        <f>IF(D571=0,0,D571/C571)</f>
        <v>0</v>
      </c>
      <c r="G571" s="35">
        <f>SUM(G565:G569)</f>
        <v>154481</v>
      </c>
      <c r="H571" s="35">
        <f>SUM(H565:H569)</f>
        <v>14592231.885440862</v>
      </c>
      <c r="I571" s="36">
        <f>IF(H571=0,0,H571/G571)</f>
        <v>94.459719223987818</v>
      </c>
      <c r="K571" s="35"/>
      <c r="L571" s="35"/>
      <c r="M571" s="36"/>
    </row>
    <row r="572" spans="2:13" ht="15.75" hidden="1" customHeight="1" thickTop="1"/>
    <row r="573" spans="2:13" ht="15" hidden="1" customHeight="1"/>
    <row r="574" spans="2:13" ht="15.75" hidden="1" customHeight="1">
      <c r="B574" s="28">
        <v>41852</v>
      </c>
      <c r="C574" s="74" t="s">
        <v>0</v>
      </c>
      <c r="D574" s="74"/>
      <c r="E574" s="74"/>
      <c r="F574" s="29"/>
      <c r="G574" s="74" t="s">
        <v>21</v>
      </c>
      <c r="H574" s="74"/>
      <c r="I574" s="74"/>
      <c r="K574" s="74"/>
      <c r="L574" s="74"/>
      <c r="M574" s="74"/>
    </row>
    <row r="575" spans="2:13" ht="15" hidden="1" customHeight="1">
      <c r="B575" s="12"/>
      <c r="C575" s="30" t="s">
        <v>1</v>
      </c>
      <c r="D575" s="31" t="s">
        <v>2</v>
      </c>
      <c r="E575" s="32" t="s">
        <v>3</v>
      </c>
      <c r="F575" s="33"/>
      <c r="G575" s="30" t="s">
        <v>1</v>
      </c>
      <c r="H575" s="31" t="s">
        <v>2</v>
      </c>
      <c r="I575" s="32" t="s">
        <v>3</v>
      </c>
      <c r="K575" s="30"/>
      <c r="L575" s="31"/>
      <c r="M575" s="32"/>
    </row>
    <row r="576" spans="2:13" ht="15" hidden="1" customHeight="1">
      <c r="B576" s="12" t="s">
        <v>4</v>
      </c>
      <c r="C576" s="5">
        <f>+C571</f>
        <v>0</v>
      </c>
      <c r="D576" s="6">
        <f>+D571</f>
        <v>0</v>
      </c>
      <c r="E576" s="7">
        <f>IF(D576=0,0,D576/C576)</f>
        <v>0</v>
      </c>
      <c r="G576" s="5">
        <f>+G571</f>
        <v>154481</v>
      </c>
      <c r="H576" s="6">
        <f>+H571</f>
        <v>14592231.885440862</v>
      </c>
      <c r="I576" s="7">
        <f>IF(H576=0,0,H576/G576)</f>
        <v>94.459719223987818</v>
      </c>
      <c r="K576" s="5"/>
      <c r="L576" s="6"/>
      <c r="M576" s="7"/>
    </row>
    <row r="577" spans="2:13" ht="15" hidden="1" customHeight="1">
      <c r="B577" s="12"/>
      <c r="C577" s="5"/>
      <c r="D577" s="6"/>
      <c r="E577" s="7"/>
      <c r="G577" s="5"/>
      <c r="H577" s="6"/>
      <c r="I577" s="7"/>
      <c r="K577" s="5"/>
      <c r="L577" s="6"/>
      <c r="M577" s="7"/>
    </row>
    <row r="578" spans="2:13" ht="15" hidden="1" customHeight="1">
      <c r="B578" s="12" t="s">
        <v>5</v>
      </c>
      <c r="C578" s="1">
        <v>0</v>
      </c>
      <c r="D578" s="2">
        <v>0</v>
      </c>
      <c r="E578" s="3">
        <f>IF(D578=0,0,D578/C578)</f>
        <v>0</v>
      </c>
      <c r="G578" s="1">
        <v>0</v>
      </c>
      <c r="H578" s="2">
        <v>0</v>
      </c>
      <c r="I578" s="3">
        <f>IF(H578=0,0,H578/G578)</f>
        <v>0</v>
      </c>
      <c r="K578" s="1"/>
      <c r="L578" s="2"/>
      <c r="M578" s="3"/>
    </row>
    <row r="579" spans="2:13" ht="15" hidden="1" customHeight="1">
      <c r="B579" s="12"/>
      <c r="C579" s="5"/>
      <c r="D579" s="6"/>
      <c r="E579" s="7"/>
      <c r="G579" s="5"/>
      <c r="H579" s="6"/>
      <c r="I579" s="7"/>
      <c r="K579" s="5"/>
      <c r="L579" s="6"/>
      <c r="M579" s="7"/>
    </row>
    <row r="580" spans="2:13" ht="15" hidden="1" customHeight="1">
      <c r="B580" s="12" t="s">
        <v>6</v>
      </c>
      <c r="C580" s="25">
        <f>SUM(C576:C578)</f>
        <v>0</v>
      </c>
      <c r="D580" s="25">
        <f>SUM(D576:D578)</f>
        <v>0</v>
      </c>
      <c r="E580" s="23">
        <f>IF(D580=0,0,D580/C580)</f>
        <v>0</v>
      </c>
      <c r="F580" s="24"/>
      <c r="G580" s="25">
        <f>SUM(G576:G578)</f>
        <v>154481</v>
      </c>
      <c r="H580" s="34">
        <f>SUM(H576:H578)</f>
        <v>14592231.885440862</v>
      </c>
      <c r="I580" s="23">
        <f>IF(H580=0,0,H580/G580)</f>
        <v>94.459719223987818</v>
      </c>
      <c r="K580" s="25"/>
      <c r="L580" s="34"/>
      <c r="M580" s="23"/>
    </row>
    <row r="581" spans="2:13" ht="15" hidden="1" customHeight="1">
      <c r="B581" s="12"/>
      <c r="C581" s="5"/>
      <c r="D581" s="6"/>
      <c r="E581" s="7"/>
      <c r="G581" s="5"/>
      <c r="H581" s="6"/>
      <c r="I581" s="7"/>
      <c r="K581" s="5"/>
      <c r="L581" s="6"/>
      <c r="M581" s="7"/>
    </row>
    <row r="582" spans="2:13" ht="15" hidden="1" customHeight="1">
      <c r="B582" s="12" t="s">
        <v>7</v>
      </c>
      <c r="C582" s="5">
        <v>0</v>
      </c>
      <c r="D582" s="6">
        <v>0</v>
      </c>
      <c r="E582" s="7">
        <v>0</v>
      </c>
      <c r="G582" s="5">
        <v>0</v>
      </c>
      <c r="H582" s="6">
        <f>+G582*I580</f>
        <v>0</v>
      </c>
      <c r="I582" s="7">
        <v>0</v>
      </c>
      <c r="K582" s="5"/>
      <c r="L582" s="6"/>
      <c r="M582" s="7"/>
    </row>
    <row r="583" spans="2:13" ht="15" hidden="1" customHeight="1">
      <c r="B583" s="12"/>
      <c r="C583" s="5"/>
      <c r="D583" s="6"/>
      <c r="E583" s="7"/>
      <c r="G583" s="5">
        <v>0</v>
      </c>
      <c r="H583" s="6"/>
      <c r="I583" s="7"/>
      <c r="K583" s="5"/>
      <c r="L583" s="6"/>
      <c r="M583" s="7"/>
    </row>
    <row r="584" spans="2:13" ht="15" hidden="1" customHeight="1">
      <c r="B584" s="12" t="s">
        <v>11</v>
      </c>
      <c r="C584" s="1"/>
      <c r="D584" s="2">
        <f>+C584*E580</f>
        <v>0</v>
      </c>
      <c r="E584" s="3">
        <f>IF(D584=0,0,D584/C584)</f>
        <v>0</v>
      </c>
      <c r="G584" s="1">
        <v>-9246</v>
      </c>
      <c r="H584" s="2">
        <f>+G584*I580</f>
        <v>-873374.56394499133</v>
      </c>
      <c r="I584" s="3">
        <f>IF(H584=0,0,H584/G584)</f>
        <v>94.459719223987818</v>
      </c>
      <c r="K584" s="1"/>
      <c r="L584" s="2"/>
      <c r="M584" s="3"/>
    </row>
    <row r="585" spans="2:13" ht="15" hidden="1" customHeight="1">
      <c r="B585" s="12"/>
      <c r="C585" s="5"/>
      <c r="D585" s="6"/>
      <c r="E585" s="7"/>
      <c r="G585" s="5"/>
      <c r="H585" s="6"/>
      <c r="I585" s="7"/>
      <c r="K585" s="5"/>
      <c r="L585" s="6"/>
      <c r="M585" s="7"/>
    </row>
    <row r="586" spans="2:13" ht="15.75" hidden="1" customHeight="1" thickBot="1">
      <c r="B586" s="12" t="s">
        <v>9</v>
      </c>
      <c r="C586" s="35">
        <f>SUM(C580:C584)</f>
        <v>0</v>
      </c>
      <c r="D586" s="35">
        <f>SUM(D580:D584)</f>
        <v>0</v>
      </c>
      <c r="E586" s="36">
        <f>IF(D586=0,0,D586/C586)</f>
        <v>0</v>
      </c>
      <c r="G586" s="35">
        <f>SUM(G580:G584)</f>
        <v>145235</v>
      </c>
      <c r="H586" s="35">
        <f>SUM(H580:H584)</f>
        <v>13718857.32149587</v>
      </c>
      <c r="I586" s="36">
        <f>IF(H586=0,0,H586/G586)</f>
        <v>94.459719223987818</v>
      </c>
      <c r="K586" s="35"/>
      <c r="L586" s="35"/>
      <c r="M586" s="36"/>
    </row>
    <row r="587" spans="2:13" ht="15.75" hidden="1" customHeight="1" thickTop="1"/>
    <row r="588" spans="2:13" ht="15" hidden="1" customHeight="1"/>
    <row r="589" spans="2:13" ht="15.75" hidden="1" customHeight="1">
      <c r="B589" s="28">
        <v>41883</v>
      </c>
      <c r="C589" s="74" t="s">
        <v>0</v>
      </c>
      <c r="D589" s="74"/>
      <c r="E589" s="74"/>
      <c r="F589" s="29"/>
      <c r="G589" s="74" t="s">
        <v>21</v>
      </c>
      <c r="H589" s="74"/>
      <c r="I589" s="74"/>
      <c r="K589" s="74"/>
      <c r="L589" s="74"/>
      <c r="M589" s="74"/>
    </row>
    <row r="590" spans="2:13" ht="15" hidden="1" customHeight="1">
      <c r="B590" s="12"/>
      <c r="C590" s="30" t="s">
        <v>1</v>
      </c>
      <c r="D590" s="31" t="s">
        <v>2</v>
      </c>
      <c r="E590" s="32" t="s">
        <v>3</v>
      </c>
      <c r="F590" s="33"/>
      <c r="G590" s="30" t="s">
        <v>1</v>
      </c>
      <c r="H590" s="31" t="s">
        <v>2</v>
      </c>
      <c r="I590" s="32" t="s">
        <v>3</v>
      </c>
      <c r="K590" s="30"/>
      <c r="L590" s="31"/>
      <c r="M590" s="32"/>
    </row>
    <row r="591" spans="2:13" ht="15" hidden="1" customHeight="1">
      <c r="B591" s="12" t="s">
        <v>4</v>
      </c>
      <c r="C591" s="5">
        <f>+C586</f>
        <v>0</v>
      </c>
      <c r="D591" s="6">
        <f>+D586</f>
        <v>0</v>
      </c>
      <c r="E591" s="7">
        <f>IF(D591=0,0,D591/C591)</f>
        <v>0</v>
      </c>
      <c r="G591" s="5">
        <f>+G586</f>
        <v>145235</v>
      </c>
      <c r="H591" s="6">
        <f>+H586</f>
        <v>13718857.32149587</v>
      </c>
      <c r="I591" s="7">
        <f>IF(H591=0,0,H591/G591)</f>
        <v>94.459719223987818</v>
      </c>
      <c r="K591" s="5"/>
      <c r="L591" s="6"/>
      <c r="M591" s="7"/>
    </row>
    <row r="592" spans="2:13" ht="15" hidden="1" customHeight="1">
      <c r="B592" s="12"/>
      <c r="C592" s="5"/>
      <c r="D592" s="6"/>
      <c r="E592" s="7"/>
      <c r="G592" s="5"/>
      <c r="H592" s="6"/>
      <c r="I592" s="7"/>
      <c r="K592" s="5"/>
      <c r="L592" s="6"/>
      <c r="M592" s="7"/>
    </row>
    <row r="593" spans="2:13" ht="15" hidden="1" customHeight="1">
      <c r="B593" s="12" t="s">
        <v>5</v>
      </c>
      <c r="C593" s="1">
        <v>0</v>
      </c>
      <c r="D593" s="2">
        <v>0</v>
      </c>
      <c r="E593" s="3">
        <f>IF(D593=0,0,D593/C593)</f>
        <v>0</v>
      </c>
      <c r="G593" s="1">
        <v>0</v>
      </c>
      <c r="H593" s="2">
        <v>0</v>
      </c>
      <c r="I593" s="3">
        <f>IF(H593=0,0,H593/G593)</f>
        <v>0</v>
      </c>
      <c r="K593" s="1"/>
      <c r="L593" s="2"/>
      <c r="M593" s="3"/>
    </row>
    <row r="594" spans="2:13" ht="15" hidden="1" customHeight="1">
      <c r="B594" s="12"/>
      <c r="C594" s="5"/>
      <c r="D594" s="6"/>
      <c r="E594" s="7"/>
      <c r="G594" s="5"/>
      <c r="H594" s="6"/>
      <c r="I594" s="7"/>
      <c r="K594" s="5"/>
      <c r="L594" s="6"/>
      <c r="M594" s="7"/>
    </row>
    <row r="595" spans="2:13" ht="15" hidden="1" customHeight="1">
      <c r="B595" s="12" t="s">
        <v>6</v>
      </c>
      <c r="C595" s="25">
        <f>SUM(C591:C593)</f>
        <v>0</v>
      </c>
      <c r="D595" s="25">
        <f>SUM(D591:D593)</f>
        <v>0</v>
      </c>
      <c r="E595" s="23">
        <f>IF(D595=0,0,D595/C595)</f>
        <v>0</v>
      </c>
      <c r="F595" s="24"/>
      <c r="G595" s="25">
        <f>SUM(G591:G593)</f>
        <v>145235</v>
      </c>
      <c r="H595" s="34">
        <f>SUM(H591:H593)</f>
        <v>13718857.32149587</v>
      </c>
      <c r="I595" s="23">
        <f>IF(H595=0,0,H595/G595)</f>
        <v>94.459719223987818</v>
      </c>
      <c r="K595" s="25"/>
      <c r="L595" s="34"/>
      <c r="M595" s="23"/>
    </row>
    <row r="596" spans="2:13" ht="15" hidden="1" customHeight="1">
      <c r="B596" s="12"/>
      <c r="C596" s="5"/>
      <c r="D596" s="6"/>
      <c r="E596" s="7"/>
      <c r="G596" s="5"/>
      <c r="H596" s="6"/>
      <c r="I596" s="7"/>
      <c r="K596" s="5"/>
      <c r="L596" s="6"/>
      <c r="M596" s="7"/>
    </row>
    <row r="597" spans="2:13" ht="15" hidden="1" customHeight="1">
      <c r="B597" s="12" t="s">
        <v>7</v>
      </c>
      <c r="C597" s="5">
        <v>0</v>
      </c>
      <c r="D597" s="6">
        <v>0</v>
      </c>
      <c r="E597" s="7">
        <v>0</v>
      </c>
      <c r="G597" s="5">
        <v>0</v>
      </c>
      <c r="H597" s="6">
        <f>+G597*I595</f>
        <v>0</v>
      </c>
      <c r="I597" s="7">
        <v>0</v>
      </c>
      <c r="K597" s="5"/>
      <c r="L597" s="6"/>
      <c r="M597" s="7"/>
    </row>
    <row r="598" spans="2:13" ht="15" hidden="1" customHeight="1">
      <c r="B598" s="12"/>
      <c r="C598" s="5"/>
      <c r="D598" s="6"/>
      <c r="E598" s="7"/>
      <c r="G598" s="5">
        <v>0</v>
      </c>
      <c r="H598" s="6"/>
      <c r="I598" s="7"/>
      <c r="K598" s="5"/>
      <c r="L598" s="6"/>
      <c r="M598" s="7"/>
    </row>
    <row r="599" spans="2:13" ht="15" hidden="1" customHeight="1">
      <c r="B599" s="12" t="s">
        <v>11</v>
      </c>
      <c r="C599" s="1"/>
      <c r="D599" s="2">
        <f>+C599*E595</f>
        <v>0</v>
      </c>
      <c r="E599" s="3">
        <f>IF(D599=0,0,D599/C599)</f>
        <v>0</v>
      </c>
      <c r="G599" s="1">
        <v>-5578</v>
      </c>
      <c r="H599" s="2">
        <f>+G599*I595</f>
        <v>-526896.31383140408</v>
      </c>
      <c r="I599" s="3">
        <f>IF(H599=0,0,H599/G599)</f>
        <v>94.459719223987818</v>
      </c>
      <c r="K599" s="1"/>
      <c r="L599" s="2"/>
      <c r="M599" s="3"/>
    </row>
    <row r="600" spans="2:13" ht="15" hidden="1" customHeight="1">
      <c r="B600" s="12"/>
      <c r="C600" s="5"/>
      <c r="D600" s="6"/>
      <c r="E600" s="7"/>
      <c r="G600" s="5"/>
      <c r="H600" s="6"/>
      <c r="I600" s="7"/>
      <c r="K600" s="5"/>
      <c r="L600" s="6"/>
      <c r="M600" s="7"/>
    </row>
    <row r="601" spans="2:13" ht="15.75" hidden="1" customHeight="1" thickBot="1">
      <c r="B601" s="12" t="s">
        <v>9</v>
      </c>
      <c r="C601" s="35">
        <f>SUM(C595:C599)</f>
        <v>0</v>
      </c>
      <c r="D601" s="35">
        <f>SUM(D595:D599)</f>
        <v>0</v>
      </c>
      <c r="E601" s="36">
        <f>IF(D601=0,0,D601/C601)</f>
        <v>0</v>
      </c>
      <c r="G601" s="35">
        <f>SUM(G595:G599)</f>
        <v>139657</v>
      </c>
      <c r="H601" s="35">
        <f>SUM(H595:H599)</f>
        <v>13191961.007664466</v>
      </c>
      <c r="I601" s="36">
        <f>IF(H601=0,0,H601/G601)</f>
        <v>94.459719223987818</v>
      </c>
      <c r="K601" s="35"/>
      <c r="L601" s="35"/>
      <c r="M601" s="36"/>
    </row>
    <row r="602" spans="2:13" ht="15.75" hidden="1" customHeight="1" thickTop="1"/>
    <row r="603" spans="2:13" ht="15" hidden="1" customHeight="1"/>
    <row r="604" spans="2:13" ht="15.75" hidden="1" customHeight="1">
      <c r="B604" s="28">
        <v>41913</v>
      </c>
      <c r="C604" s="74" t="s">
        <v>0</v>
      </c>
      <c r="D604" s="74"/>
      <c r="E604" s="74"/>
      <c r="F604" s="29"/>
      <c r="G604" s="74" t="s">
        <v>21</v>
      </c>
      <c r="H604" s="74"/>
      <c r="I604" s="74"/>
      <c r="K604" s="74"/>
      <c r="L604" s="74"/>
      <c r="M604" s="74"/>
    </row>
    <row r="605" spans="2:13" ht="15" hidden="1" customHeight="1">
      <c r="B605" s="12"/>
      <c r="C605" s="30" t="s">
        <v>1</v>
      </c>
      <c r="D605" s="31" t="s">
        <v>2</v>
      </c>
      <c r="E605" s="32" t="s">
        <v>3</v>
      </c>
      <c r="F605" s="33"/>
      <c r="G605" s="30" t="s">
        <v>1</v>
      </c>
      <c r="H605" s="31" t="s">
        <v>2</v>
      </c>
      <c r="I605" s="32" t="s">
        <v>3</v>
      </c>
      <c r="K605" s="30"/>
      <c r="L605" s="31"/>
      <c r="M605" s="32"/>
    </row>
    <row r="606" spans="2:13" ht="15" hidden="1" customHeight="1">
      <c r="B606" s="12" t="s">
        <v>4</v>
      </c>
      <c r="C606" s="5">
        <f>+C601</f>
        <v>0</v>
      </c>
      <c r="D606" s="6">
        <f>+D601</f>
        <v>0</v>
      </c>
      <c r="E606" s="7">
        <f>IF(D606=0,0,D606/C606)</f>
        <v>0</v>
      </c>
      <c r="G606" s="5">
        <f>+G601</f>
        <v>139657</v>
      </c>
      <c r="H606" s="6">
        <f>+H601</f>
        <v>13191961.007664466</v>
      </c>
      <c r="I606" s="7">
        <f>IF(H606=0,0,H606/G606)</f>
        <v>94.459719223987818</v>
      </c>
      <c r="K606" s="5"/>
      <c r="L606" s="6"/>
      <c r="M606" s="7"/>
    </row>
    <row r="607" spans="2:13" ht="15" hidden="1" customHeight="1">
      <c r="B607" s="12"/>
      <c r="C607" s="5"/>
      <c r="D607" s="6"/>
      <c r="E607" s="7"/>
      <c r="G607" s="5"/>
      <c r="H607" s="6"/>
      <c r="I607" s="7"/>
      <c r="K607" s="5"/>
      <c r="L607" s="6"/>
      <c r="M607" s="7"/>
    </row>
    <row r="608" spans="2:13" ht="15" hidden="1" customHeight="1">
      <c r="B608" s="12" t="s">
        <v>5</v>
      </c>
      <c r="C608" s="1">
        <v>0</v>
      </c>
      <c r="D608" s="2">
        <v>0</v>
      </c>
      <c r="E608" s="3">
        <f>IF(D608=0,0,D608/C608)</f>
        <v>0</v>
      </c>
      <c r="G608" s="1">
        <v>0</v>
      </c>
      <c r="H608" s="2">
        <v>0</v>
      </c>
      <c r="I608" s="3">
        <f>IF(H608=0,0,H608/G608)</f>
        <v>0</v>
      </c>
      <c r="K608" s="1"/>
      <c r="L608" s="2"/>
      <c r="M608" s="3"/>
    </row>
    <row r="609" spans="2:13" ht="15" hidden="1" customHeight="1">
      <c r="B609" s="12"/>
      <c r="C609" s="5"/>
      <c r="D609" s="6"/>
      <c r="E609" s="7"/>
      <c r="G609" s="5"/>
      <c r="H609" s="6"/>
      <c r="I609" s="7"/>
      <c r="K609" s="5"/>
      <c r="L609" s="6"/>
      <c r="M609" s="7"/>
    </row>
    <row r="610" spans="2:13" ht="15" hidden="1" customHeight="1">
      <c r="B610" s="12" t="s">
        <v>6</v>
      </c>
      <c r="C610" s="25">
        <f>SUM(C606:C608)</f>
        <v>0</v>
      </c>
      <c r="D610" s="25">
        <f>SUM(D606:D608)</f>
        <v>0</v>
      </c>
      <c r="E610" s="23">
        <f>IF(D610=0,0,D610/C610)</f>
        <v>0</v>
      </c>
      <c r="F610" s="24"/>
      <c r="G610" s="25">
        <f>SUM(G606:G608)</f>
        <v>139657</v>
      </c>
      <c r="H610" s="34">
        <f>SUM(H606:H608)</f>
        <v>13191961.007664466</v>
      </c>
      <c r="I610" s="23">
        <f>IF(H610=0,0,H610/G610)</f>
        <v>94.459719223987818</v>
      </c>
      <c r="K610" s="25"/>
      <c r="L610" s="34"/>
      <c r="M610" s="23"/>
    </row>
    <row r="611" spans="2:13" ht="15" hidden="1" customHeight="1">
      <c r="B611" s="12"/>
      <c r="C611" s="5"/>
      <c r="D611" s="6"/>
      <c r="E611" s="7"/>
      <c r="G611" s="5"/>
      <c r="H611" s="6"/>
      <c r="I611" s="7"/>
      <c r="K611" s="5"/>
      <c r="L611" s="6"/>
      <c r="M611" s="7"/>
    </row>
    <row r="612" spans="2:13" ht="15" hidden="1" customHeight="1">
      <c r="B612" s="12" t="s">
        <v>7</v>
      </c>
      <c r="C612" s="5">
        <v>0</v>
      </c>
      <c r="D612" s="6">
        <v>0</v>
      </c>
      <c r="E612" s="7">
        <v>0</v>
      </c>
      <c r="G612" s="5">
        <v>0</v>
      </c>
      <c r="H612" s="6">
        <f>+G612*I610</f>
        <v>0</v>
      </c>
      <c r="I612" s="7">
        <v>0</v>
      </c>
      <c r="K612" s="5"/>
      <c r="L612" s="6"/>
      <c r="M612" s="7"/>
    </row>
    <row r="613" spans="2:13" ht="15" hidden="1" customHeight="1">
      <c r="B613" s="12"/>
      <c r="C613" s="5"/>
      <c r="D613" s="6"/>
      <c r="E613" s="7"/>
      <c r="G613" s="5">
        <v>0</v>
      </c>
      <c r="H613" s="6"/>
      <c r="I613" s="7"/>
      <c r="K613" s="5"/>
      <c r="L613" s="6"/>
      <c r="M613" s="7"/>
    </row>
    <row r="614" spans="2:13" ht="15" hidden="1" customHeight="1">
      <c r="B614" s="12" t="s">
        <v>11</v>
      </c>
      <c r="C614" s="1"/>
      <c r="D614" s="2">
        <f>+C614*E610</f>
        <v>0</v>
      </c>
      <c r="E614" s="3">
        <f>IF(D614=0,0,D614/C614)</f>
        <v>0</v>
      </c>
      <c r="G614" s="1">
        <v>-2056</v>
      </c>
      <c r="H614" s="2">
        <f>+G614*I610</f>
        <v>-194209.18272451896</v>
      </c>
      <c r="I614" s="3">
        <f>IF(H614=0,0,H614/G614)</f>
        <v>94.459719223987818</v>
      </c>
      <c r="K614" s="1"/>
      <c r="L614" s="2"/>
      <c r="M614" s="3"/>
    </row>
    <row r="615" spans="2:13" ht="15" hidden="1" customHeight="1">
      <c r="B615" s="12"/>
      <c r="C615" s="5"/>
      <c r="D615" s="6"/>
      <c r="E615" s="7"/>
      <c r="G615" s="5"/>
      <c r="H615" s="6"/>
      <c r="I615" s="7"/>
      <c r="K615" s="5"/>
      <c r="L615" s="6"/>
      <c r="M615" s="7"/>
    </row>
    <row r="616" spans="2:13" ht="15.75" hidden="1" customHeight="1" thickBot="1">
      <c r="B616" s="12" t="s">
        <v>9</v>
      </c>
      <c r="C616" s="35">
        <f>SUM(C610:C614)</f>
        <v>0</v>
      </c>
      <c r="D616" s="35">
        <f>SUM(D610:D614)</f>
        <v>0</v>
      </c>
      <c r="E616" s="36">
        <f>IF(D616=0,0,D616/C616)</f>
        <v>0</v>
      </c>
      <c r="G616" s="35">
        <f>SUM(G610:G614)</f>
        <v>137601</v>
      </c>
      <c r="H616" s="35">
        <f>SUM(H610:H614)</f>
        <v>12997751.824939948</v>
      </c>
      <c r="I616" s="36">
        <f>IF(H616=0,0,H616/G616)</f>
        <v>94.459719223987818</v>
      </c>
      <c r="K616" s="35"/>
      <c r="L616" s="35"/>
      <c r="M616" s="36"/>
    </row>
    <row r="617" spans="2:13" ht="15.75" hidden="1" customHeight="1" thickTop="1"/>
    <row r="618" spans="2:13" ht="15" hidden="1" customHeight="1"/>
    <row r="619" spans="2:13" ht="15.75" hidden="1" customHeight="1">
      <c r="B619" s="28">
        <v>41944</v>
      </c>
      <c r="C619" s="74" t="s">
        <v>0</v>
      </c>
      <c r="D619" s="74"/>
      <c r="E619" s="74"/>
      <c r="F619" s="29"/>
      <c r="G619" s="74" t="s">
        <v>21</v>
      </c>
      <c r="H619" s="74"/>
      <c r="I619" s="74"/>
      <c r="K619" s="74"/>
      <c r="L619" s="74"/>
      <c r="M619" s="74"/>
    </row>
    <row r="620" spans="2:13" ht="15" hidden="1" customHeight="1">
      <c r="B620" s="12"/>
      <c r="C620" s="30" t="s">
        <v>1</v>
      </c>
      <c r="D620" s="31" t="s">
        <v>2</v>
      </c>
      <c r="E620" s="32" t="s">
        <v>3</v>
      </c>
      <c r="F620" s="33"/>
      <c r="G620" s="30" t="s">
        <v>1</v>
      </c>
      <c r="H620" s="31" t="s">
        <v>2</v>
      </c>
      <c r="I620" s="32" t="s">
        <v>3</v>
      </c>
      <c r="K620" s="30"/>
      <c r="L620" s="31"/>
      <c r="M620" s="32"/>
    </row>
    <row r="621" spans="2:13" ht="15" hidden="1" customHeight="1">
      <c r="B621" s="12" t="s">
        <v>4</v>
      </c>
      <c r="C621" s="5">
        <f>+C616</f>
        <v>0</v>
      </c>
      <c r="D621" s="6">
        <f>+D616</f>
        <v>0</v>
      </c>
      <c r="E621" s="7">
        <f>IF(D621=0,0,D621/C621)</f>
        <v>0</v>
      </c>
      <c r="G621" s="5">
        <f>+G616</f>
        <v>137601</v>
      </c>
      <c r="H621" s="6">
        <f>+H616</f>
        <v>12997751.824939948</v>
      </c>
      <c r="I621" s="7">
        <f>IF(H621=0,0,H621/G621)</f>
        <v>94.459719223987818</v>
      </c>
      <c r="K621" s="5"/>
      <c r="L621" s="6"/>
      <c r="M621" s="7"/>
    </row>
    <row r="622" spans="2:13" ht="15" hidden="1" customHeight="1">
      <c r="B622" s="12"/>
      <c r="C622" s="5"/>
      <c r="D622" s="6"/>
      <c r="E622" s="7"/>
      <c r="G622" s="5"/>
      <c r="H622" s="6"/>
      <c r="I622" s="7"/>
      <c r="K622" s="5"/>
      <c r="L622" s="6"/>
      <c r="M622" s="7"/>
    </row>
    <row r="623" spans="2:13" ht="15" hidden="1" customHeight="1">
      <c r="B623" s="12" t="s">
        <v>5</v>
      </c>
      <c r="C623" s="1">
        <v>0</v>
      </c>
      <c r="D623" s="2">
        <v>0</v>
      </c>
      <c r="E623" s="3">
        <f>IF(D623=0,0,D623/C623)</f>
        <v>0</v>
      </c>
      <c r="G623" s="1">
        <v>0</v>
      </c>
      <c r="H623" s="2">
        <v>0</v>
      </c>
      <c r="I623" s="3">
        <f>IF(H623=0,0,H623/G623)</f>
        <v>0</v>
      </c>
      <c r="K623" s="1"/>
      <c r="L623" s="2"/>
      <c r="M623" s="3"/>
    </row>
    <row r="624" spans="2:13" ht="15" hidden="1" customHeight="1">
      <c r="B624" s="12"/>
      <c r="C624" s="5"/>
      <c r="D624" s="6"/>
      <c r="E624" s="7"/>
      <c r="G624" s="5"/>
      <c r="H624" s="6"/>
      <c r="I624" s="7"/>
      <c r="K624" s="5"/>
      <c r="L624" s="6"/>
      <c r="M624" s="7"/>
    </row>
    <row r="625" spans="2:13" ht="15" hidden="1" customHeight="1">
      <c r="B625" s="12" t="s">
        <v>6</v>
      </c>
      <c r="C625" s="25">
        <f>SUM(C621:C623)</f>
        <v>0</v>
      </c>
      <c r="D625" s="25">
        <f>SUM(D621:D623)</f>
        <v>0</v>
      </c>
      <c r="E625" s="23">
        <f>IF(D625=0,0,D625/C625)</f>
        <v>0</v>
      </c>
      <c r="F625" s="24"/>
      <c r="G625" s="25">
        <f>SUM(G621:G623)</f>
        <v>137601</v>
      </c>
      <c r="H625" s="34">
        <f>SUM(H621:H623)</f>
        <v>12997751.824939948</v>
      </c>
      <c r="I625" s="23">
        <f>IF(H625=0,0,H625/G625)</f>
        <v>94.459719223987818</v>
      </c>
      <c r="K625" s="25"/>
      <c r="L625" s="34"/>
      <c r="M625" s="23"/>
    </row>
    <row r="626" spans="2:13" ht="15" hidden="1" customHeight="1">
      <c r="B626" s="12"/>
      <c r="C626" s="5"/>
      <c r="D626" s="6"/>
      <c r="E626" s="7"/>
      <c r="G626" s="5"/>
      <c r="H626" s="6"/>
      <c r="I626" s="7"/>
      <c r="K626" s="5"/>
      <c r="L626" s="6"/>
      <c r="M626" s="7"/>
    </row>
    <row r="627" spans="2:13" ht="15" hidden="1" customHeight="1">
      <c r="B627" s="12" t="s">
        <v>7</v>
      </c>
      <c r="C627" s="5">
        <v>0</v>
      </c>
      <c r="D627" s="6">
        <v>0</v>
      </c>
      <c r="E627" s="7">
        <v>0</v>
      </c>
      <c r="G627" s="5">
        <v>0</v>
      </c>
      <c r="H627" s="6">
        <f>+G627*I625</f>
        <v>0</v>
      </c>
      <c r="I627" s="7">
        <v>0</v>
      </c>
      <c r="K627" s="5"/>
      <c r="L627" s="6"/>
      <c r="M627" s="7"/>
    </row>
    <row r="628" spans="2:13" ht="15" hidden="1" customHeight="1">
      <c r="B628" s="12"/>
      <c r="C628" s="5"/>
      <c r="D628" s="6"/>
      <c r="E628" s="7"/>
      <c r="G628" s="5">
        <v>0</v>
      </c>
      <c r="H628" s="6"/>
      <c r="I628" s="7"/>
      <c r="K628" s="5"/>
      <c r="L628" s="6"/>
      <c r="M628" s="7"/>
    </row>
    <row r="629" spans="2:13" ht="15" hidden="1" customHeight="1">
      <c r="B629" s="12" t="s">
        <v>11</v>
      </c>
      <c r="C629" s="1"/>
      <c r="D629" s="2">
        <f>+C629*E625</f>
        <v>0</v>
      </c>
      <c r="E629" s="3">
        <f>IF(D629=0,0,D629/C629)</f>
        <v>0</v>
      </c>
      <c r="G629" s="1">
        <v>-2654</v>
      </c>
      <c r="H629" s="2">
        <f>+G629*I625</f>
        <v>-250696.09482046368</v>
      </c>
      <c r="I629" s="3">
        <f>IF(H629=0,0,H629/G629)</f>
        <v>94.459719223987818</v>
      </c>
      <c r="K629" s="1"/>
      <c r="L629" s="2"/>
      <c r="M629" s="3"/>
    </row>
    <row r="630" spans="2:13" ht="15" hidden="1" customHeight="1">
      <c r="B630" s="12"/>
      <c r="C630" s="5"/>
      <c r="D630" s="6"/>
      <c r="E630" s="7"/>
      <c r="G630" s="5"/>
      <c r="H630" s="6"/>
      <c r="I630" s="7"/>
      <c r="K630" s="5"/>
      <c r="L630" s="6"/>
      <c r="M630" s="7"/>
    </row>
    <row r="631" spans="2:13" ht="15.75" hidden="1" customHeight="1" thickBot="1">
      <c r="B631" s="12" t="s">
        <v>9</v>
      </c>
      <c r="C631" s="35">
        <f>SUM(C625:C629)</f>
        <v>0</v>
      </c>
      <c r="D631" s="35">
        <f>SUM(D625:D629)</f>
        <v>0</v>
      </c>
      <c r="E631" s="36">
        <f>IF(D631=0,0,D631/C631)</f>
        <v>0</v>
      </c>
      <c r="G631" s="35">
        <f>SUM(G625:G629)</f>
        <v>134947</v>
      </c>
      <c r="H631" s="35">
        <f>SUM(H625:H629)</f>
        <v>12747055.730119484</v>
      </c>
      <c r="I631" s="36">
        <f>IF(H631=0,0,H631/G631)</f>
        <v>94.459719223987818</v>
      </c>
      <c r="K631" s="35"/>
      <c r="L631" s="35"/>
      <c r="M631" s="36"/>
    </row>
    <row r="632" spans="2:13" ht="15.75" hidden="1" customHeight="1" thickTop="1"/>
    <row r="633" spans="2:13" ht="15" hidden="1" customHeight="1"/>
    <row r="634" spans="2:13" ht="15.75" hidden="1" customHeight="1">
      <c r="B634" s="28">
        <v>41974</v>
      </c>
      <c r="C634" s="74" t="s">
        <v>0</v>
      </c>
      <c r="D634" s="74"/>
      <c r="E634" s="74"/>
      <c r="F634" s="29"/>
      <c r="G634" s="74" t="s">
        <v>21</v>
      </c>
      <c r="H634" s="74"/>
      <c r="I634" s="74"/>
      <c r="K634" s="74"/>
      <c r="L634" s="74"/>
      <c r="M634" s="74"/>
    </row>
    <row r="635" spans="2:13" ht="15" hidden="1" customHeight="1">
      <c r="B635" s="12"/>
      <c r="C635" s="30" t="s">
        <v>1</v>
      </c>
      <c r="D635" s="31" t="s">
        <v>2</v>
      </c>
      <c r="E635" s="32" t="s">
        <v>3</v>
      </c>
      <c r="F635" s="33"/>
      <c r="G635" s="30" t="s">
        <v>1</v>
      </c>
      <c r="H635" s="31" t="s">
        <v>2</v>
      </c>
      <c r="I635" s="32" t="s">
        <v>3</v>
      </c>
      <c r="K635" s="30"/>
      <c r="L635" s="31"/>
      <c r="M635" s="32"/>
    </row>
    <row r="636" spans="2:13" ht="15" hidden="1" customHeight="1">
      <c r="B636" s="12" t="s">
        <v>4</v>
      </c>
      <c r="C636" s="5">
        <f>+C631</f>
        <v>0</v>
      </c>
      <c r="D636" s="6">
        <f>+D631</f>
        <v>0</v>
      </c>
      <c r="E636" s="7">
        <f>IF(D636=0,0,D636/C636)</f>
        <v>0</v>
      </c>
      <c r="G636" s="5">
        <f>+G631</f>
        <v>134947</v>
      </c>
      <c r="H636" s="6">
        <f>+H631</f>
        <v>12747055.730119484</v>
      </c>
      <c r="I636" s="7">
        <f>IF(H636=0,0,H636/G636)</f>
        <v>94.459719223987818</v>
      </c>
      <c r="K636" s="5"/>
      <c r="L636" s="6"/>
      <c r="M636" s="7"/>
    </row>
    <row r="637" spans="2:13" ht="15" hidden="1" customHeight="1">
      <c r="B637" s="12"/>
      <c r="C637" s="5"/>
      <c r="D637" s="6"/>
      <c r="E637" s="7"/>
      <c r="G637" s="5"/>
      <c r="H637" s="6"/>
      <c r="I637" s="7"/>
      <c r="K637" s="5"/>
      <c r="L637" s="6"/>
      <c r="M637" s="7"/>
    </row>
    <row r="638" spans="2:13" ht="15" hidden="1" customHeight="1">
      <c r="B638" s="12" t="s">
        <v>5</v>
      </c>
      <c r="C638" s="1">
        <v>0</v>
      </c>
      <c r="D638" s="2">
        <v>0</v>
      </c>
      <c r="E638" s="3">
        <f>IF(D638=0,0,D638/C638)</f>
        <v>0</v>
      </c>
      <c r="G638" s="1">
        <v>0</v>
      </c>
      <c r="H638" s="2">
        <v>0</v>
      </c>
      <c r="I638" s="3">
        <f>IF(H638=0,0,H638/G638)</f>
        <v>0</v>
      </c>
      <c r="K638" s="1"/>
      <c r="L638" s="2"/>
      <c r="M638" s="3"/>
    </row>
    <row r="639" spans="2:13" ht="15" hidden="1" customHeight="1">
      <c r="B639" s="12"/>
      <c r="C639" s="5"/>
      <c r="D639" s="6"/>
      <c r="E639" s="7"/>
      <c r="G639" s="5"/>
      <c r="H639" s="6"/>
      <c r="I639" s="7"/>
      <c r="K639" s="5"/>
      <c r="L639" s="6"/>
      <c r="M639" s="7"/>
    </row>
    <row r="640" spans="2:13" ht="15" hidden="1" customHeight="1">
      <c r="B640" s="12" t="s">
        <v>6</v>
      </c>
      <c r="C640" s="25">
        <f>SUM(C636:C638)</f>
        <v>0</v>
      </c>
      <c r="D640" s="25">
        <f>SUM(D636:D638)</f>
        <v>0</v>
      </c>
      <c r="E640" s="23">
        <f>IF(D640=0,0,D640/C640)</f>
        <v>0</v>
      </c>
      <c r="F640" s="24"/>
      <c r="G640" s="25">
        <f>SUM(G636:G638)</f>
        <v>134947</v>
      </c>
      <c r="H640" s="34">
        <f>SUM(H636:H638)</f>
        <v>12747055.730119484</v>
      </c>
      <c r="I640" s="23">
        <f>IF(H640=0,0,H640/G640)</f>
        <v>94.459719223987818</v>
      </c>
      <c r="K640" s="25"/>
      <c r="L640" s="34"/>
      <c r="M640" s="23"/>
    </row>
    <row r="641" spans="2:13" ht="15" hidden="1" customHeight="1">
      <c r="B641" s="12"/>
      <c r="C641" s="5"/>
      <c r="D641" s="6"/>
      <c r="E641" s="7"/>
      <c r="G641" s="5"/>
      <c r="H641" s="6"/>
      <c r="I641" s="7"/>
      <c r="K641" s="5"/>
      <c r="L641" s="6"/>
      <c r="M641" s="7"/>
    </row>
    <row r="642" spans="2:13" ht="15" hidden="1" customHeight="1">
      <c r="B642" s="12" t="s">
        <v>7</v>
      </c>
      <c r="C642" s="5">
        <v>0</v>
      </c>
      <c r="D642" s="6">
        <v>0</v>
      </c>
      <c r="E642" s="7">
        <v>0</v>
      </c>
      <c r="G642" s="5">
        <v>0</v>
      </c>
      <c r="H642" s="6">
        <f>+G642*I640</f>
        <v>0</v>
      </c>
      <c r="I642" s="7">
        <v>0</v>
      </c>
      <c r="K642" s="5"/>
      <c r="L642" s="6"/>
      <c r="M642" s="7"/>
    </row>
    <row r="643" spans="2:13" ht="15" hidden="1" customHeight="1">
      <c r="B643" s="12"/>
      <c r="C643" s="5"/>
      <c r="D643" s="6"/>
      <c r="E643" s="7"/>
      <c r="G643" s="5">
        <v>0</v>
      </c>
      <c r="H643" s="6"/>
      <c r="I643" s="7"/>
      <c r="K643" s="5"/>
      <c r="L643" s="6"/>
      <c r="M643" s="7"/>
    </row>
    <row r="644" spans="2:13" ht="15" hidden="1" customHeight="1">
      <c r="B644" s="12" t="s">
        <v>11</v>
      </c>
      <c r="C644" s="1"/>
      <c r="D644" s="2">
        <f>+C644*E640</f>
        <v>0</v>
      </c>
      <c r="E644" s="3">
        <f>IF(D644=0,0,D644/C644)</f>
        <v>0</v>
      </c>
      <c r="G644" s="1">
        <v>-7634</v>
      </c>
      <c r="H644" s="2">
        <f>+G644*I640</f>
        <v>-721105.49655592302</v>
      </c>
      <c r="I644" s="3">
        <f>IF(H644=0,0,H644/G644)</f>
        <v>94.459719223987818</v>
      </c>
      <c r="K644" s="1"/>
      <c r="L644" s="2"/>
      <c r="M644" s="3"/>
    </row>
    <row r="645" spans="2:13" ht="15" hidden="1" customHeight="1">
      <c r="B645" s="12"/>
      <c r="C645" s="25"/>
      <c r="D645" s="34"/>
      <c r="E645" s="23"/>
      <c r="G645" s="25"/>
      <c r="H645" s="34"/>
      <c r="I645" s="23"/>
      <c r="K645" s="25"/>
      <c r="L645" s="34"/>
      <c r="M645" s="23"/>
    </row>
    <row r="646" spans="2:13" ht="15" hidden="1" customHeight="1">
      <c r="B646" s="12" t="s">
        <v>38</v>
      </c>
      <c r="C646" s="25">
        <v>0</v>
      </c>
      <c r="D646" s="34">
        <v>0</v>
      </c>
      <c r="E646" s="23"/>
      <c r="G646" s="25">
        <v>26896</v>
      </c>
      <c r="H646" s="34">
        <v>0</v>
      </c>
      <c r="I646" s="23">
        <f>+H646/G646</f>
        <v>0</v>
      </c>
      <c r="K646" s="25"/>
      <c r="L646" s="34"/>
      <c r="M646" s="23"/>
    </row>
    <row r="647" spans="2:13" ht="15" hidden="1" customHeight="1">
      <c r="B647" s="12"/>
      <c r="C647" s="5"/>
      <c r="D647" s="6"/>
      <c r="E647" s="7"/>
      <c r="G647" s="5"/>
      <c r="H647" s="6"/>
      <c r="I647" s="7"/>
      <c r="K647" s="5"/>
      <c r="L647" s="6"/>
      <c r="M647" s="7"/>
    </row>
    <row r="648" spans="2:13" ht="15.75" hidden="1" customHeight="1" thickBot="1">
      <c r="B648" s="12" t="s">
        <v>9</v>
      </c>
      <c r="C648" s="35">
        <f>SUM(C640:C644)</f>
        <v>0</v>
      </c>
      <c r="D648" s="35">
        <f>SUM(D640:D644)</f>
        <v>0</v>
      </c>
      <c r="E648" s="36">
        <f>IF(D648=0,0,D648/C648)</f>
        <v>0</v>
      </c>
      <c r="G648" s="35">
        <f>SUM(G640:G644)+G646</f>
        <v>154209</v>
      </c>
      <c r="H648" s="35">
        <f>SUM(H640:H644)+H646</f>
        <v>12025950.233563561</v>
      </c>
      <c r="I648" s="36">
        <f>IF(H648=0,0,H648/G648)</f>
        <v>77.98474948649924</v>
      </c>
      <c r="K648" s="35"/>
      <c r="L648" s="35"/>
      <c r="M648" s="36"/>
    </row>
    <row r="649" spans="2:13" ht="15.75" hidden="1" customHeight="1" thickTop="1"/>
    <row r="650" spans="2:13" ht="15" hidden="1" customHeight="1">
      <c r="G650" s="41">
        <f>154209-G648</f>
        <v>0</v>
      </c>
      <c r="K650" s="41"/>
    </row>
    <row r="651" spans="2:13" ht="15.75" hidden="1" customHeight="1">
      <c r="B651" s="28">
        <v>42005</v>
      </c>
      <c r="C651" s="74" t="s">
        <v>0</v>
      </c>
      <c r="D651" s="74"/>
      <c r="E651" s="74"/>
      <c r="F651" s="29"/>
      <c r="G651" s="74" t="s">
        <v>37</v>
      </c>
      <c r="H651" s="74"/>
      <c r="I651" s="74"/>
      <c r="K651" s="74"/>
      <c r="L651" s="74"/>
      <c r="M651" s="74"/>
    </row>
    <row r="652" spans="2:13" ht="15" hidden="1" customHeight="1">
      <c r="B652" s="12"/>
      <c r="C652" s="30" t="s">
        <v>1</v>
      </c>
      <c r="D652" s="31" t="s">
        <v>2</v>
      </c>
      <c r="E652" s="32" t="s">
        <v>3</v>
      </c>
      <c r="F652" s="33"/>
      <c r="G652" s="30" t="s">
        <v>1</v>
      </c>
      <c r="H652" s="31" t="s">
        <v>2</v>
      </c>
      <c r="I652" s="32" t="s">
        <v>3</v>
      </c>
      <c r="K652" s="30"/>
      <c r="L652" s="31"/>
      <c r="M652" s="32"/>
    </row>
    <row r="653" spans="2:13" ht="15" hidden="1" customHeight="1">
      <c r="B653" s="12" t="s">
        <v>4</v>
      </c>
      <c r="C653" s="5">
        <f>+C648</f>
        <v>0</v>
      </c>
      <c r="D653" s="6">
        <f>+D648</f>
        <v>0</v>
      </c>
      <c r="E653" s="7">
        <f>IF(D653=0,0,D653/C653)</f>
        <v>0</v>
      </c>
      <c r="G653" s="5">
        <f>+G648</f>
        <v>154209</v>
      </c>
      <c r="H653" s="6">
        <f>+H648</f>
        <v>12025950.233563561</v>
      </c>
      <c r="I653" s="7">
        <f>IF(H653=0,0,H653/G653)</f>
        <v>77.98474948649924</v>
      </c>
      <c r="K653" s="5"/>
      <c r="L653" s="6"/>
      <c r="M653" s="7"/>
    </row>
    <row r="654" spans="2:13" ht="15" hidden="1" customHeight="1">
      <c r="B654" s="12"/>
      <c r="C654" s="5"/>
      <c r="D654" s="6"/>
      <c r="E654" s="7"/>
      <c r="G654" s="5"/>
      <c r="H654" s="6"/>
      <c r="I654" s="7"/>
      <c r="K654" s="5"/>
      <c r="L654" s="6"/>
      <c r="M654" s="7"/>
    </row>
    <row r="655" spans="2:13" ht="15" hidden="1" customHeight="1">
      <c r="B655" s="12" t="s">
        <v>24</v>
      </c>
      <c r="C655" s="5">
        <v>0</v>
      </c>
      <c r="D655" s="6">
        <v>0</v>
      </c>
      <c r="E655" s="7">
        <v>0</v>
      </c>
      <c r="G655" s="5">
        <v>-238</v>
      </c>
      <c r="H655" s="6">
        <v>-22481</v>
      </c>
      <c r="I655" s="7">
        <f>IF(H655=0,0,H655/G655)</f>
        <v>94.457983193277315</v>
      </c>
      <c r="K655" s="5"/>
      <c r="L655" s="6"/>
      <c r="M655" s="7"/>
    </row>
    <row r="656" spans="2:13" ht="15" hidden="1" customHeight="1">
      <c r="B656" s="12"/>
      <c r="C656" s="5"/>
      <c r="D656" s="6"/>
      <c r="E656" s="7"/>
      <c r="G656" s="5"/>
      <c r="H656" s="6"/>
      <c r="I656" s="7"/>
      <c r="K656" s="5"/>
      <c r="L656" s="6"/>
      <c r="M656" s="7"/>
    </row>
    <row r="657" spans="2:13" ht="15" hidden="1" customHeight="1">
      <c r="B657" s="12" t="s">
        <v>5</v>
      </c>
      <c r="C657" s="1">
        <v>0</v>
      </c>
      <c r="D657" s="2">
        <v>0</v>
      </c>
      <c r="E657" s="3">
        <f>IF(D657=0,0,D657/C657)</f>
        <v>0</v>
      </c>
      <c r="G657" s="1">
        <v>0</v>
      </c>
      <c r="H657" s="2">
        <v>0</v>
      </c>
      <c r="I657" s="3">
        <f>IF(H657=0,0,H657/G657)</f>
        <v>0</v>
      </c>
      <c r="K657" s="1"/>
      <c r="L657" s="2"/>
      <c r="M657" s="3"/>
    </row>
    <row r="658" spans="2:13" ht="15" hidden="1" customHeight="1">
      <c r="B658" s="12"/>
      <c r="C658" s="5"/>
      <c r="D658" s="6"/>
      <c r="E658" s="7"/>
      <c r="G658" s="5"/>
      <c r="H658" s="6"/>
      <c r="I658" s="7"/>
      <c r="K658" s="5"/>
      <c r="L658" s="6"/>
      <c r="M658" s="7"/>
    </row>
    <row r="659" spans="2:13" ht="15" hidden="1" customHeight="1">
      <c r="B659" s="12" t="s">
        <v>6</v>
      </c>
      <c r="C659" s="25">
        <f>SUM(C653:C657)</f>
        <v>0</v>
      </c>
      <c r="D659" s="25">
        <f>SUM(D653:D657)</f>
        <v>0</v>
      </c>
      <c r="E659" s="23">
        <f>IF(D659=0,0,D659/C659)</f>
        <v>0</v>
      </c>
      <c r="F659" s="24"/>
      <c r="G659" s="25">
        <f>SUM(G653:G657)</f>
        <v>153971</v>
      </c>
      <c r="H659" s="34">
        <f>SUM(H653:H657)</f>
        <v>12003469.233563561</v>
      </c>
      <c r="I659" s="23">
        <f>IF(H659=0,0,H659/G659)</f>
        <v>77.959286057527464</v>
      </c>
      <c r="K659" s="25"/>
      <c r="L659" s="34"/>
      <c r="M659" s="23"/>
    </row>
    <row r="660" spans="2:13" ht="15" hidden="1" customHeight="1">
      <c r="B660" s="12"/>
      <c r="C660" s="5"/>
      <c r="D660" s="6"/>
      <c r="E660" s="7"/>
      <c r="G660" s="5"/>
      <c r="H660" s="6"/>
      <c r="I660" s="7"/>
      <c r="K660" s="5"/>
      <c r="L660" s="6"/>
      <c r="M660" s="7"/>
    </row>
    <row r="661" spans="2:13" ht="15" hidden="1" customHeight="1">
      <c r="B661" s="12" t="s">
        <v>7</v>
      </c>
      <c r="C661" s="5">
        <v>0</v>
      </c>
      <c r="D661" s="6">
        <v>0</v>
      </c>
      <c r="E661" s="7">
        <v>0</v>
      </c>
      <c r="G661" s="5">
        <v>0</v>
      </c>
      <c r="H661" s="6">
        <f>+G661*I659</f>
        <v>0</v>
      </c>
      <c r="I661" s="7">
        <v>0</v>
      </c>
      <c r="K661" s="5"/>
      <c r="L661" s="6"/>
      <c r="M661" s="7"/>
    </row>
    <row r="662" spans="2:13" ht="15" hidden="1" customHeight="1">
      <c r="B662" s="12"/>
      <c r="C662" s="5"/>
      <c r="D662" s="6"/>
      <c r="E662" s="7"/>
      <c r="G662" s="5">
        <v>0</v>
      </c>
      <c r="H662" s="6"/>
      <c r="I662" s="7"/>
      <c r="K662" s="5"/>
      <c r="L662" s="6"/>
      <c r="M662" s="7"/>
    </row>
    <row r="663" spans="2:13" ht="15" hidden="1" customHeight="1">
      <c r="B663" s="12" t="s">
        <v>11</v>
      </c>
      <c r="C663" s="1"/>
      <c r="D663" s="2">
        <f>+C663*E659</f>
        <v>0</v>
      </c>
      <c r="E663" s="3">
        <f>IF(D663=0,0,D663/C663)</f>
        <v>0</v>
      </c>
      <c r="G663" s="1">
        <v>-4210</v>
      </c>
      <c r="H663" s="2">
        <f>+G663*I659</f>
        <v>-328208.59430219064</v>
      </c>
      <c r="I663" s="3">
        <f>IF(H663=0,0,H663/G663)</f>
        <v>77.959286057527464</v>
      </c>
      <c r="K663" s="1"/>
      <c r="L663" s="2"/>
      <c r="M663" s="3"/>
    </row>
    <row r="664" spans="2:13" ht="15" hidden="1" customHeight="1">
      <c r="B664" s="12"/>
      <c r="C664" s="5"/>
      <c r="D664" s="6"/>
      <c r="E664" s="7"/>
      <c r="G664" s="5"/>
      <c r="H664" s="6"/>
      <c r="I664" s="7"/>
      <c r="K664" s="5"/>
      <c r="L664" s="6"/>
      <c r="M664" s="7"/>
    </row>
    <row r="665" spans="2:13" ht="15.75" hidden="1" customHeight="1" thickBot="1">
      <c r="B665" s="12" t="s">
        <v>9</v>
      </c>
      <c r="C665" s="35">
        <f>SUM(C659:C663)</f>
        <v>0</v>
      </c>
      <c r="D665" s="35">
        <f>SUM(D659:D663)</f>
        <v>0</v>
      </c>
      <c r="E665" s="36">
        <f>IF(D665=0,0,D665/C665)</f>
        <v>0</v>
      </c>
      <c r="G665" s="35">
        <f>SUM(G659:G663)</f>
        <v>149761</v>
      </c>
      <c r="H665" s="35">
        <f>SUM(H659:H663)</f>
        <v>11675260.639261371</v>
      </c>
      <c r="I665" s="36">
        <f>IF(H665=0,0,H665/G665)</f>
        <v>77.959286057527464</v>
      </c>
      <c r="K665" s="35"/>
      <c r="L665" s="35"/>
      <c r="M665" s="36"/>
    </row>
    <row r="666" spans="2:13" ht="15.75" hidden="1" customHeight="1" thickTop="1"/>
    <row r="667" spans="2:13" ht="15" hidden="1" customHeight="1"/>
    <row r="668" spans="2:13" ht="15.75" hidden="1" customHeight="1">
      <c r="B668" s="28">
        <v>42036</v>
      </c>
      <c r="C668" s="74" t="s">
        <v>0</v>
      </c>
      <c r="D668" s="74"/>
      <c r="E668" s="74"/>
      <c r="F668" s="29"/>
      <c r="G668" s="74" t="s">
        <v>37</v>
      </c>
      <c r="H668" s="74"/>
      <c r="I668" s="74"/>
      <c r="K668" s="74"/>
      <c r="L668" s="74"/>
      <c r="M668" s="74"/>
    </row>
    <row r="669" spans="2:13" ht="15" hidden="1" customHeight="1">
      <c r="B669" s="12"/>
      <c r="C669" s="30" t="s">
        <v>1</v>
      </c>
      <c r="D669" s="31" t="s">
        <v>2</v>
      </c>
      <c r="E669" s="32" t="s">
        <v>3</v>
      </c>
      <c r="F669" s="33"/>
      <c r="G669" s="30" t="s">
        <v>1</v>
      </c>
      <c r="H669" s="31" t="s">
        <v>2</v>
      </c>
      <c r="I669" s="32" t="s">
        <v>3</v>
      </c>
      <c r="K669" s="30"/>
      <c r="L669" s="31"/>
      <c r="M669" s="32"/>
    </row>
    <row r="670" spans="2:13" ht="15" hidden="1" customHeight="1">
      <c r="B670" s="12" t="s">
        <v>4</v>
      </c>
      <c r="C670" s="5">
        <f>+C665</f>
        <v>0</v>
      </c>
      <c r="D670" s="6">
        <f>+D665</f>
        <v>0</v>
      </c>
      <c r="E670" s="7">
        <f>IF(D670=0,0,D670/C670)</f>
        <v>0</v>
      </c>
      <c r="G670" s="5">
        <f>+G665</f>
        <v>149761</v>
      </c>
      <c r="H670" s="6">
        <f>+H665</f>
        <v>11675260.639261371</v>
      </c>
      <c r="I670" s="7">
        <f>IF(H670=0,0,H670/G670)</f>
        <v>77.959286057527464</v>
      </c>
      <c r="K670" s="5"/>
      <c r="L670" s="6"/>
      <c r="M670" s="7"/>
    </row>
    <row r="671" spans="2:13" ht="15" hidden="1" customHeight="1">
      <c r="B671" s="12"/>
      <c r="C671" s="5"/>
      <c r="D671" s="6"/>
      <c r="E671" s="7"/>
      <c r="G671" s="5"/>
      <c r="H671" s="6"/>
      <c r="I671" s="7"/>
      <c r="K671" s="5"/>
      <c r="L671" s="6"/>
      <c r="M671" s="7"/>
    </row>
    <row r="672" spans="2:13" ht="15" hidden="1" customHeight="1">
      <c r="B672" s="12" t="s">
        <v>5</v>
      </c>
      <c r="C672" s="1">
        <v>0</v>
      </c>
      <c r="D672" s="2">
        <v>0</v>
      </c>
      <c r="E672" s="3">
        <f>IF(D672=0,0,D672/C672)</f>
        <v>0</v>
      </c>
      <c r="G672" s="1">
        <v>0</v>
      </c>
      <c r="H672" s="2">
        <v>0</v>
      </c>
      <c r="I672" s="3">
        <f>IF(H672=0,0,H672/G672)</f>
        <v>0</v>
      </c>
      <c r="K672" s="1"/>
      <c r="L672" s="2"/>
      <c r="M672" s="3"/>
    </row>
    <row r="673" spans="2:13" ht="15" hidden="1" customHeight="1">
      <c r="B673" s="12"/>
      <c r="C673" s="5"/>
      <c r="D673" s="6"/>
      <c r="E673" s="7"/>
      <c r="G673" s="5"/>
      <c r="H673" s="6"/>
      <c r="I673" s="7"/>
      <c r="K673" s="5"/>
      <c r="L673" s="6"/>
      <c r="M673" s="7"/>
    </row>
    <row r="674" spans="2:13" ht="15" hidden="1" customHeight="1">
      <c r="B674" s="12" t="s">
        <v>6</v>
      </c>
      <c r="C674" s="25">
        <f>SUM(C670:C672)</f>
        <v>0</v>
      </c>
      <c r="D674" s="25">
        <f>SUM(D670:D672)</f>
        <v>0</v>
      </c>
      <c r="E674" s="23">
        <f>IF(D674=0,0,D674/C674)</f>
        <v>0</v>
      </c>
      <c r="F674" s="24"/>
      <c r="G674" s="25">
        <f>SUM(G670:G672)</f>
        <v>149761</v>
      </c>
      <c r="H674" s="34">
        <f>SUM(H670:H672)</f>
        <v>11675260.639261371</v>
      </c>
      <c r="I674" s="23">
        <f>IF(H674=0,0,H674/G674)</f>
        <v>77.959286057527464</v>
      </c>
      <c r="K674" s="25"/>
      <c r="L674" s="34"/>
      <c r="M674" s="23"/>
    </row>
    <row r="675" spans="2:13" ht="15" hidden="1" customHeight="1">
      <c r="B675" s="12"/>
      <c r="C675" s="5"/>
      <c r="D675" s="6"/>
      <c r="E675" s="7"/>
      <c r="G675" s="5"/>
      <c r="H675" s="6"/>
      <c r="I675" s="7"/>
      <c r="K675" s="5"/>
      <c r="L675" s="6"/>
      <c r="M675" s="7"/>
    </row>
    <row r="676" spans="2:13" ht="15" hidden="1" customHeight="1">
      <c r="B676" s="12" t="s">
        <v>7</v>
      </c>
      <c r="C676" s="5">
        <v>0</v>
      </c>
      <c r="D676" s="6">
        <v>0</v>
      </c>
      <c r="E676" s="7">
        <v>0</v>
      </c>
      <c r="G676" s="5">
        <v>0</v>
      </c>
      <c r="H676" s="6">
        <f>+G676*I674</f>
        <v>0</v>
      </c>
      <c r="I676" s="7">
        <v>0</v>
      </c>
      <c r="K676" s="5"/>
      <c r="L676" s="6"/>
      <c r="M676" s="7"/>
    </row>
    <row r="677" spans="2:13" ht="15" hidden="1" customHeight="1">
      <c r="B677" s="12"/>
      <c r="C677" s="5"/>
      <c r="D677" s="6"/>
      <c r="E677" s="7"/>
      <c r="G677" s="5">
        <v>0</v>
      </c>
      <c r="H677" s="6"/>
      <c r="I677" s="7"/>
      <c r="K677" s="5"/>
      <c r="L677" s="6"/>
      <c r="M677" s="7"/>
    </row>
    <row r="678" spans="2:13" ht="15" hidden="1" customHeight="1">
      <c r="B678" s="12" t="s">
        <v>11</v>
      </c>
      <c r="C678" s="1"/>
      <c r="D678" s="2">
        <f>+C678*E674</f>
        <v>0</v>
      </c>
      <c r="E678" s="3">
        <f>IF(D678=0,0,D678/C678)</f>
        <v>0</v>
      </c>
      <c r="G678" s="1">
        <v>-4175</v>
      </c>
      <c r="H678" s="2">
        <f>+G678*I674</f>
        <v>-325480.01929017715</v>
      </c>
      <c r="I678" s="3">
        <f>IF(H678=0,0,H678/G678)</f>
        <v>77.959286057527464</v>
      </c>
      <c r="K678" s="1"/>
      <c r="L678" s="2"/>
      <c r="M678" s="3"/>
    </row>
    <row r="679" spans="2:13" ht="15" hidden="1" customHeight="1">
      <c r="B679" s="12"/>
      <c r="C679" s="5"/>
      <c r="D679" s="6"/>
      <c r="E679" s="7"/>
      <c r="G679" s="5"/>
      <c r="H679" s="6"/>
      <c r="I679" s="7"/>
      <c r="K679" s="5"/>
      <c r="L679" s="6"/>
      <c r="M679" s="7"/>
    </row>
    <row r="680" spans="2:13" ht="15.75" hidden="1" customHeight="1" thickBot="1">
      <c r="B680" s="12" t="s">
        <v>9</v>
      </c>
      <c r="C680" s="35">
        <f>SUM(C674:C678)</f>
        <v>0</v>
      </c>
      <c r="D680" s="35">
        <f>SUM(D674:D678)</f>
        <v>0</v>
      </c>
      <c r="E680" s="36">
        <f>IF(D680=0,0,D680/C680)</f>
        <v>0</v>
      </c>
      <c r="G680" s="35">
        <f>SUM(G674:G678)</f>
        <v>145586</v>
      </c>
      <c r="H680" s="35">
        <f>SUM(H674:H678)</f>
        <v>11349780.619971193</v>
      </c>
      <c r="I680" s="36">
        <f>IF(H680=0,0,H680/G680)</f>
        <v>77.959286057527464</v>
      </c>
      <c r="K680" s="35"/>
      <c r="L680" s="35"/>
      <c r="M680" s="36"/>
    </row>
    <row r="681" spans="2:13" ht="15.75" hidden="1" customHeight="1" thickTop="1"/>
    <row r="682" spans="2:13" ht="15" hidden="1" customHeight="1"/>
    <row r="683" spans="2:13" ht="15.75" hidden="1" customHeight="1">
      <c r="B683" s="28">
        <v>42064</v>
      </c>
      <c r="C683" s="74" t="s">
        <v>0</v>
      </c>
      <c r="D683" s="74"/>
      <c r="E683" s="74"/>
      <c r="F683" s="29"/>
      <c r="G683" s="74" t="s">
        <v>37</v>
      </c>
      <c r="H683" s="74"/>
      <c r="I683" s="74"/>
      <c r="K683" s="74"/>
      <c r="L683" s="74"/>
      <c r="M683" s="74"/>
    </row>
    <row r="684" spans="2:13" ht="15" hidden="1" customHeight="1">
      <c r="B684" s="12"/>
      <c r="C684" s="30" t="s">
        <v>1</v>
      </c>
      <c r="D684" s="31" t="s">
        <v>2</v>
      </c>
      <c r="E684" s="32" t="s">
        <v>3</v>
      </c>
      <c r="F684" s="33"/>
      <c r="G684" s="30" t="s">
        <v>1</v>
      </c>
      <c r="H684" s="31" t="s">
        <v>2</v>
      </c>
      <c r="I684" s="32" t="s">
        <v>3</v>
      </c>
      <c r="K684" s="30"/>
      <c r="L684" s="31"/>
      <c r="M684" s="32"/>
    </row>
    <row r="685" spans="2:13" ht="15" hidden="1" customHeight="1">
      <c r="B685" s="12" t="s">
        <v>4</v>
      </c>
      <c r="C685" s="5">
        <f>+C680</f>
        <v>0</v>
      </c>
      <c r="D685" s="6">
        <f>+D680</f>
        <v>0</v>
      </c>
      <c r="E685" s="7">
        <f>IF(D685=0,0,D685/C685)</f>
        <v>0</v>
      </c>
      <c r="G685" s="5">
        <f>+G680</f>
        <v>145586</v>
      </c>
      <c r="H685" s="6">
        <f>+H680</f>
        <v>11349780.619971193</v>
      </c>
      <c r="I685" s="7">
        <f>IF(H685=0,0,H685/G685)</f>
        <v>77.959286057527464</v>
      </c>
      <c r="K685" s="5"/>
      <c r="L685" s="6"/>
      <c r="M685" s="7"/>
    </row>
    <row r="686" spans="2:13" ht="15" hidden="1" customHeight="1">
      <c r="B686" s="12"/>
      <c r="C686" s="5"/>
      <c r="D686" s="6"/>
      <c r="E686" s="7"/>
      <c r="G686" s="5"/>
      <c r="H686" s="6"/>
      <c r="I686" s="7"/>
      <c r="K686" s="5"/>
      <c r="L686" s="6"/>
      <c r="M686" s="7"/>
    </row>
    <row r="687" spans="2:13" ht="15" hidden="1" customHeight="1">
      <c r="B687" s="12" t="s">
        <v>5</v>
      </c>
      <c r="C687" s="1">
        <v>0</v>
      </c>
      <c r="D687" s="2">
        <v>0</v>
      </c>
      <c r="E687" s="3">
        <f>IF(D687=0,0,D687/C687)</f>
        <v>0</v>
      </c>
      <c r="G687" s="1">
        <v>0</v>
      </c>
      <c r="H687" s="2">
        <v>0</v>
      </c>
      <c r="I687" s="3">
        <f>IF(H687=0,0,H687/G687)</f>
        <v>0</v>
      </c>
      <c r="K687" s="1"/>
      <c r="L687" s="2"/>
      <c r="M687" s="3"/>
    </row>
    <row r="688" spans="2:13" ht="15" hidden="1" customHeight="1">
      <c r="B688" s="12"/>
      <c r="C688" s="5"/>
      <c r="D688" s="6"/>
      <c r="E688" s="7"/>
      <c r="G688" s="5"/>
      <c r="H688" s="6"/>
      <c r="I688" s="7"/>
      <c r="K688" s="5"/>
      <c r="L688" s="6"/>
      <c r="M688" s="7"/>
    </row>
    <row r="689" spans="2:13" ht="15" hidden="1" customHeight="1">
      <c r="B689" s="12" t="s">
        <v>6</v>
      </c>
      <c r="C689" s="25">
        <f>SUM(C685:C687)</f>
        <v>0</v>
      </c>
      <c r="D689" s="25">
        <f>SUM(D685:D687)</f>
        <v>0</v>
      </c>
      <c r="E689" s="23">
        <f>IF(D689=0,0,D689/C689)</f>
        <v>0</v>
      </c>
      <c r="F689" s="24"/>
      <c r="G689" s="25">
        <f>SUM(G685:G687)</f>
        <v>145586</v>
      </c>
      <c r="H689" s="34">
        <f>SUM(H685:H687)</f>
        <v>11349780.619971193</v>
      </c>
      <c r="I689" s="23">
        <f>IF(H689=0,0,H689/G689)</f>
        <v>77.959286057527464</v>
      </c>
      <c r="K689" s="25"/>
      <c r="L689" s="34"/>
      <c r="M689" s="23"/>
    </row>
    <row r="690" spans="2:13" ht="15" hidden="1" customHeight="1">
      <c r="B690" s="12"/>
      <c r="C690" s="5"/>
      <c r="D690" s="6"/>
      <c r="E690" s="7"/>
      <c r="G690" s="5"/>
      <c r="H690" s="6"/>
      <c r="I690" s="7"/>
      <c r="K690" s="5"/>
      <c r="L690" s="6"/>
      <c r="M690" s="7"/>
    </row>
    <row r="691" spans="2:13" ht="15" hidden="1" customHeight="1">
      <c r="B691" s="12" t="s">
        <v>7</v>
      </c>
      <c r="C691" s="5">
        <v>0</v>
      </c>
      <c r="D691" s="6">
        <v>0</v>
      </c>
      <c r="E691" s="7">
        <v>0</v>
      </c>
      <c r="G691" s="5">
        <v>0</v>
      </c>
      <c r="H691" s="6">
        <f>+G691*I689</f>
        <v>0</v>
      </c>
      <c r="I691" s="7">
        <v>0</v>
      </c>
      <c r="K691" s="5"/>
      <c r="L691" s="6"/>
      <c r="M691" s="7"/>
    </row>
    <row r="692" spans="2:13" ht="15" hidden="1" customHeight="1">
      <c r="B692" s="12"/>
      <c r="C692" s="5"/>
      <c r="D692" s="6"/>
      <c r="E692" s="7"/>
      <c r="G692" s="5">
        <v>0</v>
      </c>
      <c r="H692" s="6"/>
      <c r="I692" s="7"/>
      <c r="K692" s="5"/>
      <c r="L692" s="6"/>
      <c r="M692" s="7"/>
    </row>
    <row r="693" spans="2:13" ht="15" hidden="1" customHeight="1">
      <c r="B693" s="12" t="s">
        <v>11</v>
      </c>
      <c r="C693" s="1"/>
      <c r="D693" s="2">
        <f>+C693*E689</f>
        <v>0</v>
      </c>
      <c r="E693" s="3">
        <f>IF(D693=0,0,D693/C693)</f>
        <v>0</v>
      </c>
      <c r="G693" s="1">
        <v>-3735</v>
      </c>
      <c r="H693" s="2">
        <f>+G693*I689</f>
        <v>-291177.93342486507</v>
      </c>
      <c r="I693" s="3">
        <f>IF(H693=0,0,H693/G693)</f>
        <v>77.959286057527464</v>
      </c>
      <c r="K693" s="1"/>
      <c r="L693" s="2"/>
      <c r="M693" s="3"/>
    </row>
    <row r="694" spans="2:13" ht="15" hidden="1" customHeight="1">
      <c r="B694" s="12"/>
      <c r="C694" s="5"/>
      <c r="D694" s="6"/>
      <c r="E694" s="7"/>
      <c r="G694" s="5"/>
      <c r="H694" s="6"/>
      <c r="I694" s="7"/>
      <c r="K694" s="5"/>
      <c r="L694" s="6"/>
      <c r="M694" s="7"/>
    </row>
    <row r="695" spans="2:13" ht="15.75" hidden="1" customHeight="1" thickBot="1">
      <c r="B695" s="12" t="s">
        <v>9</v>
      </c>
      <c r="C695" s="35">
        <f>SUM(C689:C693)</f>
        <v>0</v>
      </c>
      <c r="D695" s="35">
        <f>SUM(D689:D693)</f>
        <v>0</v>
      </c>
      <c r="E695" s="36">
        <f>IF(D695=0,0,D695/C695)</f>
        <v>0</v>
      </c>
      <c r="G695" s="35">
        <f>SUM(G689:G693)</f>
        <v>141851</v>
      </c>
      <c r="H695" s="35">
        <f>SUM(H689:H693)</f>
        <v>11058602.686546328</v>
      </c>
      <c r="I695" s="36">
        <f>IF(H695=0,0,H695/G695)</f>
        <v>77.959286057527464</v>
      </c>
      <c r="K695" s="35"/>
      <c r="L695" s="35"/>
      <c r="M695" s="36"/>
    </row>
    <row r="696" spans="2:13" ht="15.75" hidden="1" customHeight="1" thickTop="1"/>
    <row r="697" spans="2:13" ht="15" hidden="1" customHeight="1"/>
    <row r="698" spans="2:13" ht="15.75" hidden="1" customHeight="1">
      <c r="B698" s="28">
        <v>42095</v>
      </c>
      <c r="C698" s="74" t="s">
        <v>0</v>
      </c>
      <c r="D698" s="74"/>
      <c r="E698" s="74"/>
      <c r="F698" s="29"/>
      <c r="G698" s="74" t="s">
        <v>37</v>
      </c>
      <c r="H698" s="74"/>
      <c r="I698" s="74"/>
      <c r="K698" s="74"/>
      <c r="L698" s="74"/>
      <c r="M698" s="74"/>
    </row>
    <row r="699" spans="2:13" ht="15" hidden="1" customHeight="1">
      <c r="B699" s="12"/>
      <c r="C699" s="30" t="s">
        <v>1</v>
      </c>
      <c r="D699" s="31" t="s">
        <v>2</v>
      </c>
      <c r="E699" s="32" t="s">
        <v>3</v>
      </c>
      <c r="F699" s="33"/>
      <c r="G699" s="30" t="s">
        <v>1</v>
      </c>
      <c r="H699" s="31" t="s">
        <v>2</v>
      </c>
      <c r="I699" s="32" t="s">
        <v>3</v>
      </c>
      <c r="K699" s="30"/>
      <c r="L699" s="31"/>
      <c r="M699" s="32"/>
    </row>
    <row r="700" spans="2:13" ht="15" hidden="1" customHeight="1">
      <c r="B700" s="12" t="s">
        <v>4</v>
      </c>
      <c r="C700" s="5">
        <f>+C695</f>
        <v>0</v>
      </c>
      <c r="D700" s="6">
        <f>+D695</f>
        <v>0</v>
      </c>
      <c r="E700" s="7">
        <f>IF(D700=0,0,D700/C700)</f>
        <v>0</v>
      </c>
      <c r="G700" s="5">
        <f>+G695</f>
        <v>141851</v>
      </c>
      <c r="H700" s="6">
        <f>+H695</f>
        <v>11058602.686546328</v>
      </c>
      <c r="I700" s="7">
        <f>IF(H700=0,0,H700/G700)</f>
        <v>77.959286057527464</v>
      </c>
      <c r="K700" s="5"/>
      <c r="L700" s="6"/>
      <c r="M700" s="7"/>
    </row>
    <row r="701" spans="2:13" ht="15" hidden="1" customHeight="1">
      <c r="B701" s="12"/>
      <c r="C701" s="5"/>
      <c r="D701" s="6"/>
      <c r="E701" s="7"/>
      <c r="G701" s="5"/>
      <c r="H701" s="6"/>
      <c r="I701" s="7"/>
      <c r="K701" s="5"/>
      <c r="L701" s="6"/>
      <c r="M701" s="7"/>
    </row>
    <row r="702" spans="2:13" ht="15" hidden="1" customHeight="1">
      <c r="B702" s="12" t="s">
        <v>5</v>
      </c>
      <c r="C702" s="1">
        <v>0</v>
      </c>
      <c r="D702" s="2">
        <v>0</v>
      </c>
      <c r="E702" s="3">
        <f>IF(D702=0,0,D702/C702)</f>
        <v>0</v>
      </c>
      <c r="G702" s="1">
        <v>0</v>
      </c>
      <c r="H702" s="2">
        <v>0</v>
      </c>
      <c r="I702" s="3">
        <f>IF(H702=0,0,H702/G702)</f>
        <v>0</v>
      </c>
      <c r="K702" s="1"/>
      <c r="L702" s="2"/>
      <c r="M702" s="3"/>
    </row>
    <row r="703" spans="2:13" ht="15" hidden="1" customHeight="1">
      <c r="B703" s="12"/>
      <c r="C703" s="5"/>
      <c r="D703" s="6"/>
      <c r="E703" s="7"/>
      <c r="G703" s="5"/>
      <c r="H703" s="6"/>
      <c r="I703" s="7"/>
      <c r="K703" s="5"/>
      <c r="L703" s="6"/>
      <c r="M703" s="7"/>
    </row>
    <row r="704" spans="2:13" ht="15" hidden="1" customHeight="1">
      <c r="B704" s="12" t="s">
        <v>6</v>
      </c>
      <c r="C704" s="25">
        <f>SUM(C700:C702)</f>
        <v>0</v>
      </c>
      <c r="D704" s="25">
        <f>SUM(D700:D702)</f>
        <v>0</v>
      </c>
      <c r="E704" s="23">
        <f>IF(D704=0,0,D704/C704)</f>
        <v>0</v>
      </c>
      <c r="F704" s="24"/>
      <c r="G704" s="25">
        <f>SUM(G700:G702)</f>
        <v>141851</v>
      </c>
      <c r="H704" s="34">
        <f>SUM(H700:H702)</f>
        <v>11058602.686546328</v>
      </c>
      <c r="I704" s="23">
        <f>IF(H704=0,0,H704/G704)</f>
        <v>77.959286057527464</v>
      </c>
      <c r="K704" s="25"/>
      <c r="L704" s="34"/>
      <c r="M704" s="23"/>
    </row>
    <row r="705" spans="2:13" ht="15" hidden="1" customHeight="1">
      <c r="B705" s="12"/>
      <c r="C705" s="5"/>
      <c r="D705" s="6"/>
      <c r="E705" s="7"/>
      <c r="G705" s="5"/>
      <c r="H705" s="6"/>
      <c r="I705" s="7"/>
      <c r="K705" s="5"/>
      <c r="L705" s="6"/>
      <c r="M705" s="7"/>
    </row>
    <row r="706" spans="2:13" ht="15" hidden="1" customHeight="1">
      <c r="B706" s="12" t="s">
        <v>7</v>
      </c>
      <c r="C706" s="5">
        <v>0</v>
      </c>
      <c r="D706" s="6">
        <v>0</v>
      </c>
      <c r="E706" s="7">
        <v>0</v>
      </c>
      <c r="G706" s="5">
        <v>0</v>
      </c>
      <c r="H706" s="6">
        <f>+G706*I704</f>
        <v>0</v>
      </c>
      <c r="I706" s="7">
        <v>0</v>
      </c>
      <c r="K706" s="5"/>
      <c r="L706" s="6"/>
      <c r="M706" s="7"/>
    </row>
    <row r="707" spans="2:13" ht="15" hidden="1" customHeight="1">
      <c r="B707" s="12"/>
      <c r="C707" s="5"/>
      <c r="D707" s="6"/>
      <c r="E707" s="7"/>
      <c r="G707" s="5">
        <v>0</v>
      </c>
      <c r="H707" s="6"/>
      <c r="I707" s="7"/>
      <c r="K707" s="5"/>
      <c r="L707" s="6"/>
      <c r="M707" s="7"/>
    </row>
    <row r="708" spans="2:13" ht="15" hidden="1" customHeight="1">
      <c r="B708" s="12" t="s">
        <v>11</v>
      </c>
      <c r="C708" s="1"/>
      <c r="D708" s="2">
        <f>+C708*E704</f>
        <v>0</v>
      </c>
      <c r="E708" s="3">
        <f>IF(D708=0,0,D708/C708)</f>
        <v>0</v>
      </c>
      <c r="G708" s="1">
        <v>-3812</v>
      </c>
      <c r="H708" s="2">
        <f>+G708*I704</f>
        <v>-297180.79845129472</v>
      </c>
      <c r="I708" s="3">
        <f>IF(H708=0,0,H708/G708)</f>
        <v>77.959286057527464</v>
      </c>
      <c r="K708" s="1"/>
      <c r="L708" s="2"/>
      <c r="M708" s="3"/>
    </row>
    <row r="709" spans="2:13" ht="15" hidden="1" customHeight="1">
      <c r="B709" s="12"/>
      <c r="C709" s="5"/>
      <c r="D709" s="6"/>
      <c r="E709" s="7"/>
      <c r="G709" s="5"/>
      <c r="H709" s="6"/>
      <c r="I709" s="7"/>
      <c r="K709" s="5"/>
      <c r="L709" s="6"/>
      <c r="M709" s="7"/>
    </row>
    <row r="710" spans="2:13" ht="15.75" hidden="1" customHeight="1" thickBot="1">
      <c r="B710" s="12" t="s">
        <v>9</v>
      </c>
      <c r="C710" s="35">
        <f>SUM(C704:C708)</f>
        <v>0</v>
      </c>
      <c r="D710" s="35">
        <f>SUM(D704:D708)</f>
        <v>0</v>
      </c>
      <c r="E710" s="36">
        <f>IF(D710=0,0,D710/C710)</f>
        <v>0</v>
      </c>
      <c r="G710" s="35">
        <f>SUM(G704:G708)</f>
        <v>138039</v>
      </c>
      <c r="H710" s="35">
        <f>SUM(H704:H708)</f>
        <v>10761421.888095032</v>
      </c>
      <c r="I710" s="36">
        <f>IF(H710=0,0,H710/G710)</f>
        <v>77.95928605752745</v>
      </c>
      <c r="K710" s="35"/>
      <c r="L710" s="35"/>
      <c r="M710" s="36"/>
    </row>
    <row r="711" spans="2:13" ht="15.75" hidden="1" customHeight="1" thickTop="1"/>
    <row r="712" spans="2:13" ht="15" hidden="1" customHeight="1"/>
    <row r="713" spans="2:13" ht="15.75" hidden="1">
      <c r="B713" s="28">
        <v>42125</v>
      </c>
      <c r="C713" s="74" t="s">
        <v>0</v>
      </c>
      <c r="D713" s="74"/>
      <c r="E713" s="74"/>
      <c r="F713" s="29"/>
      <c r="G713" s="74" t="s">
        <v>37</v>
      </c>
      <c r="H713" s="74"/>
      <c r="I713" s="74"/>
      <c r="K713" s="74" t="s">
        <v>39</v>
      </c>
      <c r="L713" s="74"/>
      <c r="M713" s="74"/>
    </row>
    <row r="714" spans="2:13" hidden="1">
      <c r="B714" s="12"/>
      <c r="C714" s="30" t="s">
        <v>1</v>
      </c>
      <c r="D714" s="31" t="s">
        <v>2</v>
      </c>
      <c r="E714" s="32" t="s">
        <v>3</v>
      </c>
      <c r="F714" s="33"/>
      <c r="G714" s="30" t="s">
        <v>1</v>
      </c>
      <c r="H714" s="31" t="s">
        <v>2</v>
      </c>
      <c r="I714" s="32" t="s">
        <v>3</v>
      </c>
      <c r="K714" s="30" t="s">
        <v>1</v>
      </c>
      <c r="L714" s="31" t="s">
        <v>2</v>
      </c>
      <c r="M714" s="32" t="s">
        <v>3</v>
      </c>
    </row>
    <row r="715" spans="2:13" hidden="1">
      <c r="B715" s="12" t="s">
        <v>4</v>
      </c>
      <c r="C715" s="5">
        <f>+C710</f>
        <v>0</v>
      </c>
      <c r="D715" s="6">
        <f>+D710</f>
        <v>0</v>
      </c>
      <c r="E715" s="7">
        <f>IF(D715=0,0,D715/C715)</f>
        <v>0</v>
      </c>
      <c r="G715" s="5">
        <f>+G710</f>
        <v>138039</v>
      </c>
      <c r="H715" s="6">
        <f>+H710</f>
        <v>10761421.888095032</v>
      </c>
      <c r="I715" s="7">
        <f>IF(H715=0,0,H715/G715)</f>
        <v>77.95928605752745</v>
      </c>
      <c r="K715" s="5">
        <v>15450</v>
      </c>
      <c r="L715" s="6">
        <v>197160</v>
      </c>
      <c r="M715" s="7">
        <f>IF(L715=0,0,L715/K715)</f>
        <v>12.76116504854369</v>
      </c>
    </row>
    <row r="716" spans="2:13" hidden="1">
      <c r="B716" s="12"/>
      <c r="C716" s="5"/>
      <c r="D716" s="6"/>
      <c r="E716" s="7"/>
      <c r="G716" s="5"/>
      <c r="H716" s="6"/>
      <c r="I716" s="7"/>
      <c r="K716" s="5"/>
      <c r="L716" s="6"/>
      <c r="M716" s="7"/>
    </row>
    <row r="717" spans="2:13" hidden="1">
      <c r="B717" s="12" t="s">
        <v>5</v>
      </c>
      <c r="C717" s="1">
        <v>0</v>
      </c>
      <c r="D717" s="2">
        <v>0</v>
      </c>
      <c r="E717" s="3">
        <f>IF(D717=0,0,D717/C717)</f>
        <v>0</v>
      </c>
      <c r="G717" s="1">
        <v>0</v>
      </c>
      <c r="H717" s="2">
        <v>0</v>
      </c>
      <c r="I717" s="3">
        <f>IF(H717=0,0,H717/G717)</f>
        <v>0</v>
      </c>
      <c r="K717" s="1">
        <v>0</v>
      </c>
      <c r="L717" s="2">
        <v>0</v>
      </c>
      <c r="M717" s="3">
        <f>IF(L717=0,0,L717/K717)</f>
        <v>0</v>
      </c>
    </row>
    <row r="718" spans="2:13" hidden="1">
      <c r="B718" s="12"/>
      <c r="C718" s="5"/>
      <c r="D718" s="6"/>
      <c r="E718" s="7"/>
      <c r="G718" s="5"/>
      <c r="H718" s="6"/>
      <c r="I718" s="7"/>
      <c r="K718" s="5"/>
      <c r="L718" s="6"/>
      <c r="M718" s="7"/>
    </row>
    <row r="719" spans="2:13" hidden="1">
      <c r="B719" s="12" t="s">
        <v>6</v>
      </c>
      <c r="C719" s="25">
        <f>SUM(C715:C717)</f>
        <v>0</v>
      </c>
      <c r="D719" s="25">
        <f>SUM(D715:D717)</f>
        <v>0</v>
      </c>
      <c r="E719" s="23">
        <f>IF(D719=0,0,D719/C719)</f>
        <v>0</v>
      </c>
      <c r="F719" s="24"/>
      <c r="G719" s="25">
        <f>SUM(G715:G717)</f>
        <v>138039</v>
      </c>
      <c r="H719" s="34">
        <f>SUM(H715:H717)</f>
        <v>10761421.888095032</v>
      </c>
      <c r="I719" s="23">
        <f>IF(H719=0,0,H719/G719)</f>
        <v>77.95928605752745</v>
      </c>
      <c r="K719" s="25">
        <f>SUM(K715:K717)</f>
        <v>15450</v>
      </c>
      <c r="L719" s="34">
        <f>SUM(L715:L717)</f>
        <v>197160</v>
      </c>
      <c r="M719" s="23">
        <f>IF(L719=0,0,L719/K719)</f>
        <v>12.76116504854369</v>
      </c>
    </row>
    <row r="720" spans="2:13" hidden="1">
      <c r="B720" s="12"/>
      <c r="C720" s="5"/>
      <c r="D720" s="6"/>
      <c r="E720" s="7"/>
      <c r="G720" s="5"/>
      <c r="H720" s="6"/>
      <c r="I720" s="7"/>
      <c r="K720" s="5"/>
      <c r="L720" s="6"/>
      <c r="M720" s="7"/>
    </row>
    <row r="721" spans="2:13" hidden="1">
      <c r="B721" s="12" t="s">
        <v>7</v>
      </c>
      <c r="C721" s="5">
        <v>0</v>
      </c>
      <c r="D721" s="6">
        <v>0</v>
      </c>
      <c r="E721" s="7">
        <v>0</v>
      </c>
      <c r="G721" s="5">
        <v>0</v>
      </c>
      <c r="H721" s="6">
        <f>+G721*I719</f>
        <v>0</v>
      </c>
      <c r="I721" s="7">
        <v>0</v>
      </c>
      <c r="K721" s="5">
        <v>0</v>
      </c>
      <c r="L721" s="6">
        <v>0</v>
      </c>
      <c r="M721" s="7">
        <v>0</v>
      </c>
    </row>
    <row r="722" spans="2:13" hidden="1">
      <c r="B722" s="12"/>
      <c r="C722" s="5"/>
      <c r="D722" s="6"/>
      <c r="E722" s="7"/>
      <c r="G722" s="5">
        <v>0</v>
      </c>
      <c r="H722" s="6"/>
      <c r="I722" s="7"/>
      <c r="K722" s="5"/>
      <c r="L722" s="6"/>
      <c r="M722" s="7"/>
    </row>
    <row r="723" spans="2:13" hidden="1">
      <c r="B723" s="12" t="s">
        <v>11</v>
      </c>
      <c r="C723" s="1"/>
      <c r="D723" s="2">
        <f>+C723*E719</f>
        <v>0</v>
      </c>
      <c r="E723" s="3">
        <f>IF(D723=0,0,D723/C723)</f>
        <v>0</v>
      </c>
      <c r="G723" s="1">
        <v>-2601</v>
      </c>
      <c r="H723" s="2">
        <f>+G723*I719</f>
        <v>-202772.10303562888</v>
      </c>
      <c r="I723" s="3">
        <f>IF(H723=0,0,H723/G723)</f>
        <v>77.95928605752745</v>
      </c>
      <c r="K723" s="1">
        <v>-2601</v>
      </c>
      <c r="L723" s="2">
        <f>+K723*M719</f>
        <v>-33191.790291262136</v>
      </c>
      <c r="M723" s="3">
        <f>IF(L723=0,0,L723/K723)</f>
        <v>12.76116504854369</v>
      </c>
    </row>
    <row r="724" spans="2:13" hidden="1">
      <c r="B724" s="12"/>
      <c r="C724" s="5"/>
      <c r="D724" s="6"/>
      <c r="E724" s="7"/>
      <c r="G724" s="5"/>
      <c r="H724" s="6"/>
      <c r="I724" s="7"/>
      <c r="K724" s="5"/>
      <c r="L724" s="6"/>
      <c r="M724" s="7"/>
    </row>
    <row r="725" spans="2:13" ht="15.75" hidden="1" thickBot="1">
      <c r="B725" s="12" t="s">
        <v>9</v>
      </c>
      <c r="C725" s="35">
        <f>SUM(C719:C723)</f>
        <v>0</v>
      </c>
      <c r="D725" s="35">
        <f>SUM(D719:D723)</f>
        <v>0</v>
      </c>
      <c r="E725" s="36">
        <f>IF(D725=0,0,D725/C725)</f>
        <v>0</v>
      </c>
      <c r="G725" s="35">
        <f>SUM(G719:G723)</f>
        <v>135438</v>
      </c>
      <c r="H725" s="35">
        <f>SUM(H719:H723)</f>
        <v>10558649.785059404</v>
      </c>
      <c r="I725" s="36">
        <f>IF(H725=0,0,H725/G725)</f>
        <v>77.95928605752745</v>
      </c>
      <c r="K725" s="35">
        <f>SUM(K719:K723)</f>
        <v>12849</v>
      </c>
      <c r="L725" s="35">
        <f>SUM(L719:L723)</f>
        <v>163968.20970873785</v>
      </c>
      <c r="M725" s="36">
        <f>IF(L725=0,0,L725/K725)</f>
        <v>12.761165048543688</v>
      </c>
    </row>
    <row r="726" spans="2:13" ht="15.75" hidden="1" thickTop="1"/>
    <row r="727" spans="2:13" hidden="1"/>
    <row r="728" spans="2:13" ht="15.75" hidden="1">
      <c r="B728" s="28">
        <v>42156</v>
      </c>
      <c r="C728" s="74" t="s">
        <v>0</v>
      </c>
      <c r="D728" s="74"/>
      <c r="E728" s="74"/>
      <c r="F728" s="29"/>
      <c r="G728" s="74" t="s">
        <v>37</v>
      </c>
      <c r="H728" s="74"/>
      <c r="I728" s="74"/>
      <c r="K728" s="74" t="s">
        <v>39</v>
      </c>
      <c r="L728" s="74"/>
      <c r="M728" s="74"/>
    </row>
    <row r="729" spans="2:13" hidden="1">
      <c r="B729" s="12"/>
      <c r="C729" s="30" t="s">
        <v>1</v>
      </c>
      <c r="D729" s="31" t="s">
        <v>2</v>
      </c>
      <c r="E729" s="32" t="s">
        <v>3</v>
      </c>
      <c r="F729" s="33"/>
      <c r="G729" s="30" t="s">
        <v>1</v>
      </c>
      <c r="H729" s="31" t="s">
        <v>2</v>
      </c>
      <c r="I729" s="32" t="s">
        <v>3</v>
      </c>
      <c r="K729" s="30" t="s">
        <v>1</v>
      </c>
      <c r="L729" s="31" t="s">
        <v>2</v>
      </c>
      <c r="M729" s="32" t="s">
        <v>3</v>
      </c>
    </row>
    <row r="730" spans="2:13" hidden="1">
      <c r="B730" s="12" t="s">
        <v>4</v>
      </c>
      <c r="C730" s="5">
        <f>+C725</f>
        <v>0</v>
      </c>
      <c r="D730" s="6">
        <f>+D725</f>
        <v>0</v>
      </c>
      <c r="E730" s="7">
        <f>IF(D730=0,0,D730/C730)</f>
        <v>0</v>
      </c>
      <c r="G730" s="5">
        <f>+G725</f>
        <v>135438</v>
      </c>
      <c r="H730" s="6">
        <f>+H725</f>
        <v>10558649.785059404</v>
      </c>
      <c r="I730" s="7">
        <f>IF(H730=0,0,H730/G730)</f>
        <v>77.95928605752745</v>
      </c>
      <c r="K730" s="5">
        <f>+K725</f>
        <v>12849</v>
      </c>
      <c r="L730" s="6">
        <f>+L725</f>
        <v>163968.20970873785</v>
      </c>
      <c r="M730" s="7">
        <f>IF(L730=0,0,L730/K730)</f>
        <v>12.761165048543688</v>
      </c>
    </row>
    <row r="731" spans="2:13" hidden="1">
      <c r="B731" s="12"/>
      <c r="C731" s="5"/>
      <c r="D731" s="6"/>
      <c r="E731" s="7"/>
      <c r="G731" s="5"/>
      <c r="H731" s="6"/>
      <c r="I731" s="7"/>
      <c r="K731" s="5"/>
      <c r="L731" s="6"/>
      <c r="M731" s="7"/>
    </row>
    <row r="732" spans="2:13" hidden="1">
      <c r="B732" s="12" t="s">
        <v>5</v>
      </c>
      <c r="C732" s="1">
        <v>0</v>
      </c>
      <c r="D732" s="2">
        <v>0</v>
      </c>
      <c r="E732" s="3">
        <f>IF(D732=0,0,D732/C732)</f>
        <v>0</v>
      </c>
      <c r="G732" s="1">
        <v>0</v>
      </c>
      <c r="H732" s="2">
        <v>0</v>
      </c>
      <c r="I732" s="3">
        <f>IF(H732=0,0,H732/G732)</f>
        <v>0</v>
      </c>
      <c r="K732" s="1">
        <v>0</v>
      </c>
      <c r="L732" s="2">
        <v>0</v>
      </c>
      <c r="M732" s="3">
        <f>IF(L732=0,0,L732/K732)</f>
        <v>0</v>
      </c>
    </row>
    <row r="733" spans="2:13" hidden="1">
      <c r="B733" s="12"/>
      <c r="C733" s="5"/>
      <c r="D733" s="6"/>
      <c r="E733" s="7"/>
      <c r="G733" s="5"/>
      <c r="H733" s="6"/>
      <c r="I733" s="7"/>
      <c r="K733" s="5"/>
      <c r="L733" s="6"/>
      <c r="M733" s="7"/>
    </row>
    <row r="734" spans="2:13" hidden="1">
      <c r="B734" s="12" t="s">
        <v>6</v>
      </c>
      <c r="C734" s="25">
        <f>SUM(C730:C732)</f>
        <v>0</v>
      </c>
      <c r="D734" s="25">
        <f>SUM(D730:D732)</f>
        <v>0</v>
      </c>
      <c r="E734" s="23">
        <f>IF(D734=0,0,D734/C734)</f>
        <v>0</v>
      </c>
      <c r="F734" s="24"/>
      <c r="G734" s="25">
        <f>SUM(G730:G732)</f>
        <v>135438</v>
      </c>
      <c r="H734" s="34">
        <f>SUM(H730:H732)</f>
        <v>10558649.785059404</v>
      </c>
      <c r="I734" s="23">
        <f>IF(H734=0,0,H734/G734)</f>
        <v>77.95928605752745</v>
      </c>
      <c r="K734" s="25">
        <f>SUM(K730:K732)</f>
        <v>12849</v>
      </c>
      <c r="L734" s="34">
        <f>SUM(L730:L732)</f>
        <v>163968.20970873785</v>
      </c>
      <c r="M734" s="23">
        <f>IF(L734=0,0,L734/K734)</f>
        <v>12.761165048543688</v>
      </c>
    </row>
    <row r="735" spans="2:13" hidden="1">
      <c r="B735" s="12"/>
      <c r="C735" s="5"/>
      <c r="D735" s="6"/>
      <c r="E735" s="7"/>
      <c r="G735" s="5"/>
      <c r="H735" s="6"/>
      <c r="I735" s="7"/>
      <c r="K735" s="5"/>
      <c r="L735" s="6"/>
      <c r="M735" s="7"/>
    </row>
    <row r="736" spans="2:13" hidden="1">
      <c r="B736" s="12" t="s">
        <v>7</v>
      </c>
      <c r="C736" s="5">
        <v>0</v>
      </c>
      <c r="D736" s="6">
        <v>0</v>
      </c>
      <c r="E736" s="7">
        <v>0</v>
      </c>
      <c r="G736" s="5">
        <v>0</v>
      </c>
      <c r="H736" s="6">
        <f>+G736*I734</f>
        <v>0</v>
      </c>
      <c r="I736" s="7">
        <v>0</v>
      </c>
      <c r="K736" s="5">
        <v>0</v>
      </c>
      <c r="L736" s="6">
        <v>0</v>
      </c>
      <c r="M736" s="7">
        <v>0</v>
      </c>
    </row>
    <row r="737" spans="2:13" hidden="1">
      <c r="B737" s="12"/>
      <c r="C737" s="5"/>
      <c r="D737" s="6"/>
      <c r="E737" s="7"/>
      <c r="G737" s="5">
        <v>0</v>
      </c>
      <c r="H737" s="6"/>
      <c r="I737" s="7"/>
      <c r="K737" s="5"/>
      <c r="L737" s="6"/>
      <c r="M737" s="7"/>
    </row>
    <row r="738" spans="2:13" hidden="1">
      <c r="B738" s="12" t="s">
        <v>11</v>
      </c>
      <c r="C738" s="1"/>
      <c r="D738" s="2">
        <f>+C738*E734</f>
        <v>0</v>
      </c>
      <c r="E738" s="3">
        <f>IF(D738=0,0,D738/C738)</f>
        <v>0</v>
      </c>
      <c r="G738" s="1">
        <v>-1230</v>
      </c>
      <c r="H738" s="2">
        <f>+G738*I734</f>
        <v>-95889.921850758765</v>
      </c>
      <c r="I738" s="3">
        <f>IF(H738=0,0,H738/G738)</f>
        <v>77.95928605752745</v>
      </c>
      <c r="K738" s="1">
        <v>-1230</v>
      </c>
      <c r="L738" s="2">
        <f>+K738*M734</f>
        <v>-15696.233009708736</v>
      </c>
      <c r="M738" s="3">
        <f>IF(L738=0,0,L738/K738)</f>
        <v>12.761165048543688</v>
      </c>
    </row>
    <row r="739" spans="2:13" hidden="1">
      <c r="B739" s="12"/>
      <c r="C739" s="5"/>
      <c r="D739" s="6"/>
      <c r="E739" s="7"/>
      <c r="G739" s="5"/>
      <c r="H739" s="6"/>
      <c r="I739" s="7"/>
      <c r="K739" s="5"/>
      <c r="L739" s="6"/>
      <c r="M739" s="7"/>
    </row>
    <row r="740" spans="2:13" ht="15.75" hidden="1" thickBot="1">
      <c r="B740" s="12" t="s">
        <v>9</v>
      </c>
      <c r="C740" s="35">
        <f>SUM(C734:C738)</f>
        <v>0</v>
      </c>
      <c r="D740" s="35">
        <f>SUM(D734:D738)</f>
        <v>0</v>
      </c>
      <c r="E740" s="36">
        <f>IF(D740=0,0,D740/C740)</f>
        <v>0</v>
      </c>
      <c r="G740" s="35">
        <f>SUM(G734:G738)</f>
        <v>134208</v>
      </c>
      <c r="H740" s="35">
        <f>SUM(H734:H738)</f>
        <v>10462759.863208644</v>
      </c>
      <c r="I740" s="36">
        <f>IF(H740=0,0,H740/G740)</f>
        <v>77.95928605752745</v>
      </c>
      <c r="K740" s="35">
        <f>SUM(K734:K738)</f>
        <v>11619</v>
      </c>
      <c r="L740" s="35">
        <f>SUM(L734:L738)</f>
        <v>148271.97669902912</v>
      </c>
      <c r="M740" s="36">
        <f>IF(L740=0,0,L740/K740)</f>
        <v>12.76116504854369</v>
      </c>
    </row>
    <row r="741" spans="2:13" ht="15.75" hidden="1" thickTop="1"/>
    <row r="742" spans="2:13" hidden="1"/>
    <row r="743" spans="2:13" ht="15.75" hidden="1">
      <c r="B743" s="28">
        <v>42186</v>
      </c>
      <c r="C743" s="74" t="s">
        <v>0</v>
      </c>
      <c r="D743" s="74"/>
      <c r="E743" s="74"/>
      <c r="F743" s="29"/>
      <c r="G743" s="74" t="s">
        <v>37</v>
      </c>
      <c r="H743" s="74"/>
      <c r="I743" s="74"/>
      <c r="K743" s="74" t="s">
        <v>39</v>
      </c>
      <c r="L743" s="74"/>
      <c r="M743" s="74"/>
    </row>
    <row r="744" spans="2:13" hidden="1">
      <c r="B744" s="12"/>
      <c r="C744" s="30" t="s">
        <v>1</v>
      </c>
      <c r="D744" s="31" t="s">
        <v>2</v>
      </c>
      <c r="E744" s="32" t="s">
        <v>3</v>
      </c>
      <c r="F744" s="33"/>
      <c r="G744" s="30" t="s">
        <v>1</v>
      </c>
      <c r="H744" s="31" t="s">
        <v>2</v>
      </c>
      <c r="I744" s="32" t="s">
        <v>3</v>
      </c>
      <c r="K744" s="30" t="s">
        <v>1</v>
      </c>
      <c r="L744" s="31" t="s">
        <v>2</v>
      </c>
      <c r="M744" s="32" t="s">
        <v>3</v>
      </c>
    </row>
    <row r="745" spans="2:13" hidden="1">
      <c r="B745" s="12" t="s">
        <v>4</v>
      </c>
      <c r="C745" s="5">
        <f>+C740</f>
        <v>0</v>
      </c>
      <c r="D745" s="6">
        <f>+D740</f>
        <v>0</v>
      </c>
      <c r="E745" s="7">
        <f>IF(D745=0,0,D745/C745)</f>
        <v>0</v>
      </c>
      <c r="G745" s="5">
        <f>+G740</f>
        <v>134208</v>
      </c>
      <c r="H745" s="6">
        <f>+H740</f>
        <v>10462759.863208644</v>
      </c>
      <c r="I745" s="7">
        <f>IF(H745=0,0,H745/G745)</f>
        <v>77.95928605752745</v>
      </c>
      <c r="K745" s="5">
        <f>+K740</f>
        <v>11619</v>
      </c>
      <c r="L745" s="6">
        <f>+L740</f>
        <v>148271.97669902912</v>
      </c>
      <c r="M745" s="7">
        <f>IF(L745=0,0,L745/K745)</f>
        <v>12.76116504854369</v>
      </c>
    </row>
    <row r="746" spans="2:13" hidden="1">
      <c r="B746" s="12"/>
      <c r="C746" s="5"/>
      <c r="D746" s="6"/>
      <c r="E746" s="7"/>
      <c r="G746" s="5"/>
      <c r="H746" s="6"/>
      <c r="I746" s="7"/>
      <c r="K746" s="5"/>
      <c r="L746" s="6"/>
      <c r="M746" s="7"/>
    </row>
    <row r="747" spans="2:13" hidden="1">
      <c r="B747" s="12" t="s">
        <v>5</v>
      </c>
      <c r="C747" s="1">
        <v>0</v>
      </c>
      <c r="D747" s="2">
        <v>0</v>
      </c>
      <c r="E747" s="3">
        <f>IF(D747=0,0,D747/C747)</f>
        <v>0</v>
      </c>
      <c r="G747" s="1">
        <v>0</v>
      </c>
      <c r="H747" s="2">
        <v>0</v>
      </c>
      <c r="I747" s="3">
        <f>IF(H747=0,0,H747/G747)</f>
        <v>0</v>
      </c>
      <c r="K747" s="1">
        <v>0</v>
      </c>
      <c r="L747" s="2">
        <v>0</v>
      </c>
      <c r="M747" s="3">
        <f>IF(L747=0,0,L747/K747)</f>
        <v>0</v>
      </c>
    </row>
    <row r="748" spans="2:13" hidden="1">
      <c r="B748" s="12"/>
      <c r="C748" s="5"/>
      <c r="D748" s="6"/>
      <c r="E748" s="7"/>
      <c r="G748" s="5"/>
      <c r="H748" s="6"/>
      <c r="I748" s="7"/>
      <c r="K748" s="5"/>
      <c r="L748" s="6"/>
      <c r="M748" s="7"/>
    </row>
    <row r="749" spans="2:13" hidden="1">
      <c r="B749" s="12" t="s">
        <v>6</v>
      </c>
      <c r="C749" s="25">
        <f>SUM(C745:C747)</f>
        <v>0</v>
      </c>
      <c r="D749" s="25">
        <f>SUM(D745:D747)</f>
        <v>0</v>
      </c>
      <c r="E749" s="23">
        <f>IF(D749=0,0,D749/C749)</f>
        <v>0</v>
      </c>
      <c r="F749" s="24"/>
      <c r="G749" s="25">
        <f>SUM(G745:G747)</f>
        <v>134208</v>
      </c>
      <c r="H749" s="34">
        <f>SUM(H745:H747)</f>
        <v>10462759.863208644</v>
      </c>
      <c r="I749" s="23">
        <f>IF(H749=0,0,H749/G749)</f>
        <v>77.95928605752745</v>
      </c>
      <c r="K749" s="25">
        <f>SUM(K745:K747)</f>
        <v>11619</v>
      </c>
      <c r="L749" s="34">
        <f>SUM(L745:L747)</f>
        <v>148271.97669902912</v>
      </c>
      <c r="M749" s="23">
        <f>IF(L749=0,0,L749/K749)</f>
        <v>12.76116504854369</v>
      </c>
    </row>
    <row r="750" spans="2:13" hidden="1">
      <c r="B750" s="12"/>
      <c r="C750" s="5"/>
      <c r="D750" s="6"/>
      <c r="E750" s="7"/>
      <c r="G750" s="5"/>
      <c r="H750" s="6"/>
      <c r="I750" s="7"/>
      <c r="K750" s="5"/>
      <c r="L750" s="6"/>
      <c r="M750" s="7"/>
    </row>
    <row r="751" spans="2:13" hidden="1">
      <c r="B751" s="12" t="s">
        <v>7</v>
      </c>
      <c r="C751" s="5">
        <v>0</v>
      </c>
      <c r="D751" s="6">
        <v>0</v>
      </c>
      <c r="E751" s="7">
        <v>0</v>
      </c>
      <c r="G751" s="5">
        <v>0</v>
      </c>
      <c r="H751" s="6">
        <f>+G751*I749</f>
        <v>0</v>
      </c>
      <c r="I751" s="7">
        <v>0</v>
      </c>
      <c r="K751" s="5">
        <v>0</v>
      </c>
      <c r="L751" s="6">
        <v>0</v>
      </c>
      <c r="M751" s="7">
        <v>0</v>
      </c>
    </row>
    <row r="752" spans="2:13" hidden="1">
      <c r="B752" s="12"/>
      <c r="C752" s="5"/>
      <c r="D752" s="6"/>
      <c r="E752" s="7"/>
      <c r="G752" s="5">
        <v>0</v>
      </c>
      <c r="H752" s="6"/>
      <c r="I752" s="7"/>
      <c r="K752" s="5"/>
      <c r="L752" s="6"/>
      <c r="M752" s="7"/>
    </row>
    <row r="753" spans="2:13" hidden="1">
      <c r="B753" s="12" t="s">
        <v>11</v>
      </c>
      <c r="C753" s="1"/>
      <c r="D753" s="2">
        <f>+C753*E749</f>
        <v>0</v>
      </c>
      <c r="E753" s="3">
        <f>IF(D753=0,0,D753/C753)</f>
        <v>0</v>
      </c>
      <c r="G753" s="1">
        <v>-1835</v>
      </c>
      <c r="H753" s="2">
        <f>+G753*I749</f>
        <v>-143055.28991556287</v>
      </c>
      <c r="I753" s="3">
        <f>IF(H753=0,0,H753/G753)</f>
        <v>77.95928605752745</v>
      </c>
      <c r="K753" s="1">
        <v>-1835</v>
      </c>
      <c r="L753" s="2">
        <f>+K753*M749</f>
        <v>-23416.73786407767</v>
      </c>
      <c r="M753" s="3">
        <f>IF(L753=0,0,L753/K753)</f>
        <v>12.76116504854369</v>
      </c>
    </row>
    <row r="754" spans="2:13" hidden="1">
      <c r="B754" s="12"/>
      <c r="C754" s="5"/>
      <c r="D754" s="6"/>
      <c r="E754" s="7"/>
      <c r="G754" s="5"/>
      <c r="H754" s="6"/>
      <c r="I754" s="7"/>
      <c r="K754" s="5"/>
      <c r="L754" s="6"/>
      <c r="M754" s="7"/>
    </row>
    <row r="755" spans="2:13" ht="15.75" hidden="1" thickBot="1">
      <c r="B755" s="12" t="s">
        <v>9</v>
      </c>
      <c r="C755" s="35">
        <f>SUM(C749:C753)</f>
        <v>0</v>
      </c>
      <c r="D755" s="35">
        <f>SUM(D749:D753)</f>
        <v>0</v>
      </c>
      <c r="E755" s="36">
        <f>IF(D755=0,0,D755/C755)</f>
        <v>0</v>
      </c>
      <c r="G755" s="35">
        <f>SUM(G749:G753)</f>
        <v>132373</v>
      </c>
      <c r="H755" s="35">
        <f>SUM(H749:H753)</f>
        <v>10319704.573293081</v>
      </c>
      <c r="I755" s="36">
        <f>IF(H755=0,0,H755/G755)</f>
        <v>77.95928605752745</v>
      </c>
      <c r="K755" s="35">
        <f>SUM(K749:K753)</f>
        <v>9784</v>
      </c>
      <c r="L755" s="35">
        <f>SUM(L749:L753)</f>
        <v>124855.23883495145</v>
      </c>
      <c r="M755" s="36">
        <f>IF(L755=0,0,L755/K755)</f>
        <v>12.761165048543688</v>
      </c>
    </row>
    <row r="756" spans="2:13" ht="15.75" hidden="1" thickTop="1"/>
    <row r="757" spans="2:13" hidden="1"/>
    <row r="758" spans="2:13" ht="15.75" hidden="1">
      <c r="B758" s="28">
        <v>42217</v>
      </c>
      <c r="C758" s="74" t="s">
        <v>0</v>
      </c>
      <c r="D758" s="74"/>
      <c r="E758" s="74"/>
      <c r="F758" s="29"/>
      <c r="G758" s="74" t="s">
        <v>37</v>
      </c>
      <c r="H758" s="74"/>
      <c r="I758" s="74"/>
      <c r="K758" s="74" t="s">
        <v>39</v>
      </c>
      <c r="L758" s="74"/>
      <c r="M758" s="74"/>
    </row>
    <row r="759" spans="2:13" hidden="1">
      <c r="B759" s="12"/>
      <c r="C759" s="30" t="s">
        <v>1</v>
      </c>
      <c r="D759" s="31" t="s">
        <v>2</v>
      </c>
      <c r="E759" s="32" t="s">
        <v>3</v>
      </c>
      <c r="F759" s="33"/>
      <c r="G759" s="30" t="s">
        <v>1</v>
      </c>
      <c r="H759" s="31" t="s">
        <v>2</v>
      </c>
      <c r="I759" s="32" t="s">
        <v>3</v>
      </c>
      <c r="K759" s="30" t="s">
        <v>1</v>
      </c>
      <c r="L759" s="31" t="s">
        <v>2</v>
      </c>
      <c r="M759" s="32" t="s">
        <v>3</v>
      </c>
    </row>
    <row r="760" spans="2:13" hidden="1">
      <c r="B760" s="12" t="s">
        <v>4</v>
      </c>
      <c r="C760" s="5">
        <f>+C755</f>
        <v>0</v>
      </c>
      <c r="D760" s="6">
        <f>+D755</f>
        <v>0</v>
      </c>
      <c r="E760" s="7">
        <f>IF(D760=0,0,D760/C760)</f>
        <v>0</v>
      </c>
      <c r="G760" s="5">
        <f>+G755</f>
        <v>132373</v>
      </c>
      <c r="H760" s="6">
        <f>+H755</f>
        <v>10319704.573293081</v>
      </c>
      <c r="I760" s="7">
        <f>IF(H760=0,0,H760/G760)</f>
        <v>77.95928605752745</v>
      </c>
      <c r="K760" s="5">
        <f>+K755</f>
        <v>9784</v>
      </c>
      <c r="L760" s="6">
        <f>+L755</f>
        <v>124855.23883495145</v>
      </c>
      <c r="M760" s="7">
        <f>IF(L760=0,0,L760/K760)</f>
        <v>12.761165048543688</v>
      </c>
    </row>
    <row r="761" spans="2:13" hidden="1">
      <c r="B761" s="12"/>
      <c r="C761" s="5"/>
      <c r="D761" s="6"/>
      <c r="E761" s="7"/>
      <c r="G761" s="5"/>
      <c r="H761" s="6"/>
      <c r="I761" s="7"/>
      <c r="K761" s="5"/>
      <c r="L761" s="6"/>
      <c r="M761" s="7"/>
    </row>
    <row r="762" spans="2:13" hidden="1">
      <c r="B762" s="12" t="s">
        <v>5</v>
      </c>
      <c r="C762" s="1">
        <v>0</v>
      </c>
      <c r="D762" s="2">
        <v>0</v>
      </c>
      <c r="E762" s="3">
        <f>IF(D762=0,0,D762/C762)</f>
        <v>0</v>
      </c>
      <c r="G762" s="1">
        <v>0</v>
      </c>
      <c r="H762" s="2">
        <v>0</v>
      </c>
      <c r="I762" s="3">
        <f>IF(H762=0,0,H762/G762)</f>
        <v>0</v>
      </c>
      <c r="K762" s="1">
        <v>0</v>
      </c>
      <c r="L762" s="2">
        <v>0</v>
      </c>
      <c r="M762" s="3">
        <f>IF(L762=0,0,L762/K762)</f>
        <v>0</v>
      </c>
    </row>
    <row r="763" spans="2:13" hidden="1">
      <c r="B763" s="12"/>
      <c r="C763" s="5"/>
      <c r="D763" s="6"/>
      <c r="E763" s="7"/>
      <c r="G763" s="5"/>
      <c r="H763" s="6"/>
      <c r="I763" s="7"/>
      <c r="K763" s="5"/>
      <c r="L763" s="6"/>
      <c r="M763" s="7"/>
    </row>
    <row r="764" spans="2:13" hidden="1">
      <c r="B764" s="12" t="s">
        <v>6</v>
      </c>
      <c r="C764" s="25">
        <f>SUM(C760:C762)</f>
        <v>0</v>
      </c>
      <c r="D764" s="25">
        <f>SUM(D760:D762)</f>
        <v>0</v>
      </c>
      <c r="E764" s="23">
        <f>IF(D764=0,0,D764/C764)</f>
        <v>0</v>
      </c>
      <c r="F764" s="24"/>
      <c r="G764" s="25">
        <f>SUM(G760:G762)</f>
        <v>132373</v>
      </c>
      <c r="H764" s="34">
        <f>SUM(H760:H762)</f>
        <v>10319704.573293081</v>
      </c>
      <c r="I764" s="23">
        <f>IF(H764=0,0,H764/G764)</f>
        <v>77.95928605752745</v>
      </c>
      <c r="K764" s="25">
        <f>SUM(K760:K762)</f>
        <v>9784</v>
      </c>
      <c r="L764" s="34">
        <f>SUM(L760:L762)</f>
        <v>124855.23883495145</v>
      </c>
      <c r="M764" s="23">
        <f>IF(L764=0,0,L764/K764)</f>
        <v>12.761165048543688</v>
      </c>
    </row>
    <row r="765" spans="2:13" hidden="1">
      <c r="B765" s="12"/>
      <c r="C765" s="5"/>
      <c r="D765" s="6"/>
      <c r="E765" s="7"/>
      <c r="G765" s="5"/>
      <c r="H765" s="6"/>
      <c r="I765" s="7"/>
      <c r="K765" s="5"/>
      <c r="L765" s="6"/>
      <c r="M765" s="7"/>
    </row>
    <row r="766" spans="2:13" hidden="1">
      <c r="B766" s="12" t="s">
        <v>7</v>
      </c>
      <c r="C766" s="5">
        <v>0</v>
      </c>
      <c r="D766" s="6">
        <v>0</v>
      </c>
      <c r="E766" s="7">
        <v>0</v>
      </c>
      <c r="G766" s="5">
        <v>0</v>
      </c>
      <c r="H766" s="6">
        <f>+G766*I764</f>
        <v>0</v>
      </c>
      <c r="I766" s="7">
        <v>0</v>
      </c>
      <c r="K766" s="5">
        <v>0</v>
      </c>
      <c r="L766" s="6">
        <v>0</v>
      </c>
      <c r="M766" s="7">
        <v>0</v>
      </c>
    </row>
    <row r="767" spans="2:13" hidden="1">
      <c r="B767" s="12"/>
      <c r="C767" s="5"/>
      <c r="D767" s="6"/>
      <c r="E767" s="7"/>
      <c r="G767" s="5">
        <v>0</v>
      </c>
      <c r="H767" s="6"/>
      <c r="I767" s="7"/>
      <c r="K767" s="5"/>
      <c r="L767" s="6"/>
      <c r="M767" s="7"/>
    </row>
    <row r="768" spans="2:13" hidden="1">
      <c r="B768" s="12" t="s">
        <v>11</v>
      </c>
      <c r="C768" s="1"/>
      <c r="D768" s="2">
        <f>+C768*E764</f>
        <v>0</v>
      </c>
      <c r="E768" s="3">
        <f>IF(D768=0,0,D768/C768)</f>
        <v>0</v>
      </c>
      <c r="G768" s="1">
        <v>-1852</v>
      </c>
      <c r="H768" s="2">
        <f>+G768*I764</f>
        <v>-144380.59777854083</v>
      </c>
      <c r="I768" s="3">
        <f>IF(H768=0,0,H768/G768)</f>
        <v>77.95928605752745</v>
      </c>
      <c r="K768" s="1">
        <v>-1852</v>
      </c>
      <c r="L768" s="2">
        <f>+K768*M764</f>
        <v>-23633.677669902911</v>
      </c>
      <c r="M768" s="3">
        <f>IF(L768=0,0,L768/K768)</f>
        <v>12.761165048543688</v>
      </c>
    </row>
    <row r="769" spans="2:13" hidden="1">
      <c r="B769" s="12"/>
      <c r="C769" s="5"/>
      <c r="D769" s="6"/>
      <c r="E769" s="7"/>
      <c r="G769" s="5"/>
      <c r="H769" s="6"/>
      <c r="I769" s="7"/>
      <c r="K769" s="5"/>
      <c r="L769" s="6"/>
      <c r="M769" s="7"/>
    </row>
    <row r="770" spans="2:13" ht="15.75" hidden="1" thickBot="1">
      <c r="B770" s="12" t="s">
        <v>9</v>
      </c>
      <c r="C770" s="35">
        <f>SUM(C764:C768)</f>
        <v>0</v>
      </c>
      <c r="D770" s="35">
        <f>SUM(D764:D768)</f>
        <v>0</v>
      </c>
      <c r="E770" s="36">
        <f>IF(D770=0,0,D770/C770)</f>
        <v>0</v>
      </c>
      <c r="G770" s="35">
        <f>SUM(G764:G768)</f>
        <v>130521</v>
      </c>
      <c r="H770" s="35">
        <f>SUM(H764:H768)</f>
        <v>10175323.97551454</v>
      </c>
      <c r="I770" s="36">
        <f>IF(H770=0,0,H770/G770)</f>
        <v>77.95928605752745</v>
      </c>
      <c r="K770" s="35">
        <f>SUM(K764:K768)</f>
        <v>7932</v>
      </c>
      <c r="L770" s="35">
        <f>SUM(L764:L768)</f>
        <v>101221.56116504854</v>
      </c>
      <c r="M770" s="36">
        <f>IF(L770=0,0,L770/K770)</f>
        <v>12.761165048543688</v>
      </c>
    </row>
    <row r="771" spans="2:13" ht="15.75" hidden="1" thickTop="1"/>
    <row r="772" spans="2:13" hidden="1"/>
    <row r="773" spans="2:13" ht="15.75" hidden="1">
      <c r="B773" s="28">
        <v>42248</v>
      </c>
      <c r="C773" s="74" t="s">
        <v>0</v>
      </c>
      <c r="D773" s="74"/>
      <c r="E773" s="74"/>
      <c r="F773" s="29"/>
      <c r="G773" s="74" t="s">
        <v>37</v>
      </c>
      <c r="H773" s="74"/>
      <c r="I773" s="74"/>
      <c r="K773" s="74" t="s">
        <v>39</v>
      </c>
      <c r="L773" s="74"/>
      <c r="M773" s="74"/>
    </row>
    <row r="774" spans="2:13" hidden="1">
      <c r="B774" s="12"/>
      <c r="C774" s="30" t="s">
        <v>1</v>
      </c>
      <c r="D774" s="31" t="s">
        <v>2</v>
      </c>
      <c r="E774" s="32" t="s">
        <v>3</v>
      </c>
      <c r="F774" s="33"/>
      <c r="G774" s="30" t="s">
        <v>1</v>
      </c>
      <c r="H774" s="31" t="s">
        <v>2</v>
      </c>
      <c r="I774" s="32" t="s">
        <v>3</v>
      </c>
      <c r="K774" s="30" t="s">
        <v>1</v>
      </c>
      <c r="L774" s="31" t="s">
        <v>2</v>
      </c>
      <c r="M774" s="32" t="s">
        <v>3</v>
      </c>
    </row>
    <row r="775" spans="2:13" hidden="1">
      <c r="B775" s="12" t="s">
        <v>4</v>
      </c>
      <c r="C775" s="5">
        <f>+C770</f>
        <v>0</v>
      </c>
      <c r="D775" s="6">
        <f>+D770</f>
        <v>0</v>
      </c>
      <c r="E775" s="7">
        <f>IF(D775=0,0,D775/C775)</f>
        <v>0</v>
      </c>
      <c r="G775" s="5">
        <f>+G770</f>
        <v>130521</v>
      </c>
      <c r="H775" s="6">
        <f>+H770</f>
        <v>10175323.97551454</v>
      </c>
      <c r="I775" s="7">
        <f>IF(H775=0,0,H775/G775)</f>
        <v>77.95928605752745</v>
      </c>
      <c r="K775" s="5">
        <f>+K770</f>
        <v>7932</v>
      </c>
      <c r="L775" s="6">
        <f>+L770</f>
        <v>101221.56116504854</v>
      </c>
      <c r="M775" s="7">
        <f>IF(L775=0,0,L775/K775)</f>
        <v>12.761165048543688</v>
      </c>
    </row>
    <row r="776" spans="2:13" hidden="1">
      <c r="B776" s="12"/>
      <c r="C776" s="5"/>
      <c r="D776" s="6"/>
      <c r="E776" s="7"/>
      <c r="G776" s="5"/>
      <c r="H776" s="6"/>
      <c r="I776" s="7"/>
      <c r="K776" s="5"/>
      <c r="L776" s="6"/>
      <c r="M776" s="7"/>
    </row>
    <row r="777" spans="2:13" hidden="1">
      <c r="B777" s="12" t="s">
        <v>5</v>
      </c>
      <c r="C777" s="1">
        <v>0</v>
      </c>
      <c r="D777" s="2">
        <v>0</v>
      </c>
      <c r="E777" s="3">
        <f>IF(D777=0,0,D777/C777)</f>
        <v>0</v>
      </c>
      <c r="G777" s="1">
        <v>0</v>
      </c>
      <c r="H777" s="2">
        <v>0</v>
      </c>
      <c r="I777" s="3">
        <f>IF(H777=0,0,H777/G777)</f>
        <v>0</v>
      </c>
      <c r="K777" s="1">
        <v>0</v>
      </c>
      <c r="L777" s="2">
        <v>0</v>
      </c>
      <c r="M777" s="3">
        <f>IF(L777=0,0,L777/K777)</f>
        <v>0</v>
      </c>
    </row>
    <row r="778" spans="2:13" hidden="1">
      <c r="B778" s="12"/>
      <c r="C778" s="5"/>
      <c r="D778" s="6"/>
      <c r="E778" s="7"/>
      <c r="G778" s="5"/>
      <c r="H778" s="6"/>
      <c r="I778" s="7"/>
      <c r="K778" s="5"/>
      <c r="L778" s="6"/>
      <c r="M778" s="7"/>
    </row>
    <row r="779" spans="2:13" hidden="1">
      <c r="B779" s="12" t="s">
        <v>6</v>
      </c>
      <c r="C779" s="25">
        <f>SUM(C775:C777)</f>
        <v>0</v>
      </c>
      <c r="D779" s="25">
        <f>SUM(D775:D777)</f>
        <v>0</v>
      </c>
      <c r="E779" s="23">
        <f>IF(D779=0,0,D779/C779)</f>
        <v>0</v>
      </c>
      <c r="F779" s="24"/>
      <c r="G779" s="25">
        <f>SUM(G775:G777)</f>
        <v>130521</v>
      </c>
      <c r="H779" s="34">
        <f>SUM(H775:H777)</f>
        <v>10175323.97551454</v>
      </c>
      <c r="I779" s="23">
        <f>IF(H779=0,0,H779/G779)</f>
        <v>77.95928605752745</v>
      </c>
      <c r="K779" s="25">
        <f>SUM(K775:K777)</f>
        <v>7932</v>
      </c>
      <c r="L779" s="34">
        <f>SUM(L775:L777)</f>
        <v>101221.56116504854</v>
      </c>
      <c r="M779" s="23">
        <f>IF(L779=0,0,L779/K779)</f>
        <v>12.761165048543688</v>
      </c>
    </row>
    <row r="780" spans="2:13" hidden="1">
      <c r="B780" s="12"/>
      <c r="C780" s="5"/>
      <c r="D780" s="6"/>
      <c r="E780" s="7"/>
      <c r="G780" s="5"/>
      <c r="H780" s="6"/>
      <c r="I780" s="7"/>
      <c r="K780" s="5"/>
      <c r="L780" s="6"/>
      <c r="M780" s="7"/>
    </row>
    <row r="781" spans="2:13" hidden="1">
      <c r="B781" s="12" t="s">
        <v>7</v>
      </c>
      <c r="C781" s="5">
        <v>0</v>
      </c>
      <c r="D781" s="6">
        <v>0</v>
      </c>
      <c r="E781" s="7">
        <v>0</v>
      </c>
      <c r="G781" s="5">
        <v>0</v>
      </c>
      <c r="H781" s="6">
        <f>+G781*I779</f>
        <v>0</v>
      </c>
      <c r="I781" s="7">
        <v>0</v>
      </c>
      <c r="K781" s="5">
        <v>0</v>
      </c>
      <c r="L781" s="6">
        <v>0</v>
      </c>
      <c r="M781" s="7">
        <v>0</v>
      </c>
    </row>
    <row r="782" spans="2:13" hidden="1">
      <c r="B782" s="12"/>
      <c r="C782" s="5"/>
      <c r="D782" s="6"/>
      <c r="E782" s="7"/>
      <c r="G782" s="5">
        <v>0</v>
      </c>
      <c r="H782" s="6"/>
      <c r="I782" s="7"/>
      <c r="K782" s="5"/>
      <c r="L782" s="6"/>
      <c r="M782" s="7"/>
    </row>
    <row r="783" spans="2:13" hidden="1">
      <c r="B783" s="12" t="s">
        <v>11</v>
      </c>
      <c r="C783" s="1"/>
      <c r="D783" s="2">
        <f>+C783*E779</f>
        <v>0</v>
      </c>
      <c r="E783" s="3">
        <f>IF(D783=0,0,D783/C783)</f>
        <v>0</v>
      </c>
      <c r="G783" s="1">
        <v>-1895</v>
      </c>
      <c r="H783" s="2">
        <f>+G783*I779</f>
        <v>-147732.84707901452</v>
      </c>
      <c r="I783" s="3">
        <f>IF(H783=0,0,H783/G783)</f>
        <v>77.95928605752745</v>
      </c>
      <c r="K783" s="1">
        <v>-1895</v>
      </c>
      <c r="L783" s="2">
        <f>+K783*M779</f>
        <v>-24182.407766990291</v>
      </c>
      <c r="M783" s="3">
        <f>IF(L783=0,0,L783/K783)</f>
        <v>12.761165048543688</v>
      </c>
    </row>
    <row r="784" spans="2:13" hidden="1">
      <c r="B784" s="12"/>
      <c r="C784" s="5"/>
      <c r="D784" s="6"/>
      <c r="E784" s="7"/>
      <c r="G784" s="5"/>
      <c r="H784" s="6"/>
      <c r="I784" s="7"/>
      <c r="K784" s="5"/>
      <c r="L784" s="6"/>
      <c r="M784" s="7"/>
    </row>
    <row r="785" spans="2:13" ht="15.75" hidden="1" thickBot="1">
      <c r="B785" s="12" t="s">
        <v>9</v>
      </c>
      <c r="C785" s="35">
        <f>SUM(C779:C783)</f>
        <v>0</v>
      </c>
      <c r="D785" s="35">
        <f>SUM(D779:D783)</f>
        <v>0</v>
      </c>
      <c r="E785" s="36">
        <f>IF(D785=0,0,D785/C785)</f>
        <v>0</v>
      </c>
      <c r="G785" s="35">
        <f>SUM(G779:G783)</f>
        <v>128626</v>
      </c>
      <c r="H785" s="35">
        <f>SUM(H779:H783)</f>
        <v>10027591.128435526</v>
      </c>
      <c r="I785" s="36">
        <f>IF(H785=0,0,H785/G785)</f>
        <v>77.95928605752745</v>
      </c>
      <c r="K785" s="35">
        <f>SUM(K779:K783)</f>
        <v>6037</v>
      </c>
      <c r="L785" s="35">
        <f>SUM(L779:L783)</f>
        <v>77039.153398058246</v>
      </c>
      <c r="M785" s="36">
        <f>IF(L785=0,0,L785/K785)</f>
        <v>12.761165048543688</v>
      </c>
    </row>
    <row r="786" spans="2:13" hidden="1"/>
    <row r="787" spans="2:13" hidden="1"/>
    <row r="788" spans="2:13" ht="15.75" hidden="1">
      <c r="B788" s="28">
        <v>42278</v>
      </c>
      <c r="C788" s="74" t="s">
        <v>0</v>
      </c>
      <c r="D788" s="74"/>
      <c r="E788" s="74"/>
      <c r="F788" s="29"/>
      <c r="G788" s="74" t="s">
        <v>37</v>
      </c>
      <c r="H788" s="74"/>
      <c r="I788" s="74"/>
      <c r="K788" s="74" t="s">
        <v>39</v>
      </c>
      <c r="L788" s="74"/>
      <c r="M788" s="74"/>
    </row>
    <row r="789" spans="2:13" hidden="1">
      <c r="B789" s="12"/>
      <c r="C789" s="30" t="s">
        <v>1</v>
      </c>
      <c r="D789" s="31" t="s">
        <v>2</v>
      </c>
      <c r="E789" s="32" t="s">
        <v>3</v>
      </c>
      <c r="F789" s="33"/>
      <c r="G789" s="30" t="s">
        <v>1</v>
      </c>
      <c r="H789" s="31" t="s">
        <v>2</v>
      </c>
      <c r="I789" s="32" t="s">
        <v>3</v>
      </c>
      <c r="K789" s="30" t="s">
        <v>1</v>
      </c>
      <c r="L789" s="31" t="s">
        <v>2</v>
      </c>
      <c r="M789" s="32" t="s">
        <v>3</v>
      </c>
    </row>
    <row r="790" spans="2:13" hidden="1">
      <c r="B790" s="12" t="s">
        <v>4</v>
      </c>
      <c r="C790" s="5">
        <f>+C785</f>
        <v>0</v>
      </c>
      <c r="D790" s="6">
        <f>+D785</f>
        <v>0</v>
      </c>
      <c r="E790" s="7">
        <f>IF(D790=0,0,D790/C790)</f>
        <v>0</v>
      </c>
      <c r="G790" s="5">
        <f>+G785</f>
        <v>128626</v>
      </c>
      <c r="H790" s="6">
        <f>+H785</f>
        <v>10027591.128435526</v>
      </c>
      <c r="I790" s="7">
        <f>IF(H790=0,0,H790/G790)</f>
        <v>77.95928605752745</v>
      </c>
      <c r="K790" s="5">
        <f>+K785</f>
        <v>6037</v>
      </c>
      <c r="L790" s="6">
        <f>+L785</f>
        <v>77039.153398058246</v>
      </c>
      <c r="M790" s="7">
        <f>IF(L790=0,0,L790/K790)</f>
        <v>12.761165048543688</v>
      </c>
    </row>
    <row r="791" spans="2:13" hidden="1">
      <c r="B791" s="12"/>
      <c r="C791" s="5"/>
      <c r="D791" s="6"/>
      <c r="E791" s="7"/>
      <c r="G791" s="5"/>
      <c r="H791" s="6"/>
      <c r="I791" s="7"/>
      <c r="K791" s="5"/>
      <c r="L791" s="6"/>
      <c r="M791" s="7"/>
    </row>
    <row r="792" spans="2:13" hidden="1">
      <c r="B792" s="12" t="s">
        <v>5</v>
      </c>
      <c r="C792" s="1">
        <v>0</v>
      </c>
      <c r="D792" s="2">
        <v>0</v>
      </c>
      <c r="E792" s="3">
        <f>IF(D792=0,0,D792/C792)</f>
        <v>0</v>
      </c>
      <c r="G792" s="1">
        <v>0</v>
      </c>
      <c r="H792" s="2">
        <v>0</v>
      </c>
      <c r="I792" s="3">
        <f>IF(H792=0,0,H792/G792)</f>
        <v>0</v>
      </c>
      <c r="K792" s="1">
        <v>0</v>
      </c>
      <c r="L792" s="2">
        <v>0</v>
      </c>
      <c r="M792" s="3">
        <f>IF(L792=0,0,L792/K792)</f>
        <v>0</v>
      </c>
    </row>
    <row r="793" spans="2:13" hidden="1">
      <c r="B793" s="12"/>
      <c r="C793" s="5"/>
      <c r="D793" s="6"/>
      <c r="E793" s="7"/>
      <c r="G793" s="5"/>
      <c r="H793" s="6"/>
      <c r="I793" s="7"/>
      <c r="K793" s="5"/>
      <c r="L793" s="6"/>
      <c r="M793" s="7"/>
    </row>
    <row r="794" spans="2:13" hidden="1">
      <c r="B794" s="12" t="s">
        <v>6</v>
      </c>
      <c r="C794" s="25">
        <f>SUM(C790:C792)</f>
        <v>0</v>
      </c>
      <c r="D794" s="25">
        <f>SUM(D790:D792)</f>
        <v>0</v>
      </c>
      <c r="E794" s="23">
        <f>IF(D794=0,0,D794/C794)</f>
        <v>0</v>
      </c>
      <c r="F794" s="24"/>
      <c r="G794" s="25">
        <f>SUM(G790:G792)</f>
        <v>128626</v>
      </c>
      <c r="H794" s="34">
        <f>SUM(H790:H792)</f>
        <v>10027591.128435526</v>
      </c>
      <c r="I794" s="23">
        <f>IF(H794=0,0,H794/G794)</f>
        <v>77.95928605752745</v>
      </c>
      <c r="K794" s="25">
        <f>SUM(K790:K792)</f>
        <v>6037</v>
      </c>
      <c r="L794" s="34">
        <f>SUM(L790:L792)</f>
        <v>77039.153398058246</v>
      </c>
      <c r="M794" s="23">
        <f>IF(L794=0,0,L794/K794)</f>
        <v>12.761165048543688</v>
      </c>
    </row>
    <row r="795" spans="2:13" hidden="1">
      <c r="B795" s="12"/>
      <c r="C795" s="5"/>
      <c r="D795" s="6"/>
      <c r="E795" s="7"/>
      <c r="G795" s="5"/>
      <c r="H795" s="6"/>
      <c r="I795" s="7"/>
      <c r="K795" s="5"/>
      <c r="L795" s="6"/>
      <c r="M795" s="7"/>
    </row>
    <row r="796" spans="2:13" hidden="1">
      <c r="B796" s="12" t="s">
        <v>7</v>
      </c>
      <c r="C796" s="5">
        <v>0</v>
      </c>
      <c r="D796" s="6">
        <v>0</v>
      </c>
      <c r="E796" s="7">
        <v>0</v>
      </c>
      <c r="G796" s="5">
        <v>0</v>
      </c>
      <c r="H796" s="6">
        <f>+G796*I794</f>
        <v>0</v>
      </c>
      <c r="I796" s="7">
        <v>0</v>
      </c>
      <c r="K796" s="5">
        <v>0</v>
      </c>
      <c r="L796" s="6">
        <v>0</v>
      </c>
      <c r="M796" s="7">
        <v>0</v>
      </c>
    </row>
    <row r="797" spans="2:13" hidden="1">
      <c r="B797" s="12"/>
      <c r="C797" s="5"/>
      <c r="D797" s="6"/>
      <c r="E797" s="7"/>
      <c r="G797" s="5">
        <v>0</v>
      </c>
      <c r="H797" s="6"/>
      <c r="I797" s="7"/>
      <c r="K797" s="5"/>
      <c r="L797" s="6"/>
      <c r="M797" s="7"/>
    </row>
    <row r="798" spans="2:13" hidden="1">
      <c r="B798" s="12" t="s">
        <v>11</v>
      </c>
      <c r="C798" s="1"/>
      <c r="D798" s="2">
        <f>+C798*E794</f>
        <v>0</v>
      </c>
      <c r="E798" s="3">
        <f>IF(D798=0,0,D798/C798)</f>
        <v>0</v>
      </c>
      <c r="G798" s="1">
        <v>-874</v>
      </c>
      <c r="H798" s="2">
        <f>+G798*I794</f>
        <v>-68136.416014278991</v>
      </c>
      <c r="I798" s="3">
        <f>IF(H798=0,0,H798/G798)</f>
        <v>77.95928605752745</v>
      </c>
      <c r="K798" s="1">
        <v>-874</v>
      </c>
      <c r="L798" s="2">
        <f>+K798*M794</f>
        <v>-11153.258252427184</v>
      </c>
      <c r="M798" s="3">
        <f>IF(L798=0,0,L798/K798)</f>
        <v>12.761165048543688</v>
      </c>
    </row>
    <row r="799" spans="2:13" hidden="1">
      <c r="B799" s="12"/>
      <c r="C799" s="5"/>
      <c r="D799" s="6"/>
      <c r="E799" s="7"/>
      <c r="G799" s="5"/>
      <c r="H799" s="6"/>
      <c r="I799" s="7"/>
      <c r="K799" s="5"/>
      <c r="L799" s="6"/>
      <c r="M799" s="7"/>
    </row>
    <row r="800" spans="2:13" ht="15.75" hidden="1" thickBot="1">
      <c r="B800" s="12" t="s">
        <v>9</v>
      </c>
      <c r="C800" s="35">
        <f>SUM(C794:C798)</f>
        <v>0</v>
      </c>
      <c r="D800" s="35">
        <f>SUM(D794:D798)</f>
        <v>0</v>
      </c>
      <c r="E800" s="36">
        <f>IF(D800=0,0,D800/C800)</f>
        <v>0</v>
      </c>
      <c r="G800" s="35">
        <f>SUM(G794:G798)</f>
        <v>127752</v>
      </c>
      <c r="H800" s="35">
        <f>SUM(H794:H798)</f>
        <v>9959454.7124212477</v>
      </c>
      <c r="I800" s="36">
        <f>IF(H800=0,0,H800/G800)</f>
        <v>77.959286057527464</v>
      </c>
      <c r="K800" s="35">
        <f>SUM(K794:K798)</f>
        <v>5163</v>
      </c>
      <c r="L800" s="35">
        <f>SUM(L794:L798)</f>
        <v>65885.895145631061</v>
      </c>
      <c r="M800" s="36">
        <f>IF(L800=0,0,L800/K800)</f>
        <v>12.761165048543688</v>
      </c>
    </row>
    <row r="801" spans="2:13" ht="15.75" hidden="1" thickTop="1"/>
    <row r="802" spans="2:13" hidden="1"/>
    <row r="803" spans="2:13" ht="15.75" hidden="1">
      <c r="B803" s="28">
        <v>42309</v>
      </c>
      <c r="C803" s="74" t="s">
        <v>0</v>
      </c>
      <c r="D803" s="74"/>
      <c r="E803" s="74"/>
      <c r="F803" s="29"/>
      <c r="G803" s="74" t="s">
        <v>37</v>
      </c>
      <c r="H803" s="74"/>
      <c r="I803" s="74"/>
      <c r="K803" s="74" t="s">
        <v>39</v>
      </c>
      <c r="L803" s="74"/>
      <c r="M803" s="74"/>
    </row>
    <row r="804" spans="2:13" hidden="1">
      <c r="B804" s="12"/>
      <c r="C804" s="30" t="s">
        <v>1</v>
      </c>
      <c r="D804" s="31" t="s">
        <v>2</v>
      </c>
      <c r="E804" s="32" t="s">
        <v>3</v>
      </c>
      <c r="F804" s="33"/>
      <c r="G804" s="30" t="s">
        <v>1</v>
      </c>
      <c r="H804" s="31" t="s">
        <v>2</v>
      </c>
      <c r="I804" s="32" t="s">
        <v>3</v>
      </c>
      <c r="K804" s="30" t="s">
        <v>1</v>
      </c>
      <c r="L804" s="31" t="s">
        <v>2</v>
      </c>
      <c r="M804" s="32" t="s">
        <v>3</v>
      </c>
    </row>
    <row r="805" spans="2:13" hidden="1">
      <c r="B805" s="12" t="s">
        <v>4</v>
      </c>
      <c r="C805" s="5">
        <f>+C800</f>
        <v>0</v>
      </c>
      <c r="D805" s="6">
        <f>+D800</f>
        <v>0</v>
      </c>
      <c r="E805" s="7">
        <f>IF(D805=0,0,D805/C805)</f>
        <v>0</v>
      </c>
      <c r="G805" s="5">
        <f>+G800</f>
        <v>127752</v>
      </c>
      <c r="H805" s="6">
        <f>+H800</f>
        <v>9959454.7124212477</v>
      </c>
      <c r="I805" s="7">
        <f>IF(H805=0,0,H805/G805)</f>
        <v>77.959286057527464</v>
      </c>
      <c r="K805" s="5">
        <f>+K800</f>
        <v>5163</v>
      </c>
      <c r="L805" s="6">
        <f>+L800</f>
        <v>65885.895145631061</v>
      </c>
      <c r="M805" s="7">
        <f>IF(L805=0,0,L805/K805)</f>
        <v>12.761165048543688</v>
      </c>
    </row>
    <row r="806" spans="2:13" hidden="1">
      <c r="B806" s="12"/>
      <c r="C806" s="5"/>
      <c r="D806" s="6"/>
      <c r="E806" s="7"/>
      <c r="G806" s="5"/>
      <c r="H806" s="6"/>
      <c r="I806" s="7"/>
      <c r="K806" s="5"/>
      <c r="L806" s="6"/>
      <c r="M806" s="7"/>
    </row>
    <row r="807" spans="2:13" hidden="1">
      <c r="B807" s="12" t="s">
        <v>5</v>
      </c>
      <c r="C807" s="1">
        <v>0</v>
      </c>
      <c r="D807" s="2">
        <v>0</v>
      </c>
      <c r="E807" s="3">
        <f>IF(D807=0,0,D807/C807)</f>
        <v>0</v>
      </c>
      <c r="G807" s="1">
        <v>0</v>
      </c>
      <c r="H807" s="2">
        <v>0</v>
      </c>
      <c r="I807" s="3">
        <f>IF(H807=0,0,H807/G807)</f>
        <v>0</v>
      </c>
      <c r="K807" s="1">
        <v>0</v>
      </c>
      <c r="L807" s="2">
        <v>0</v>
      </c>
      <c r="M807" s="3">
        <f>IF(L807=0,0,L807/K807)</f>
        <v>0</v>
      </c>
    </row>
    <row r="808" spans="2:13" hidden="1">
      <c r="B808" s="12"/>
      <c r="C808" s="5"/>
      <c r="D808" s="6"/>
      <c r="E808" s="7"/>
      <c r="G808" s="5"/>
      <c r="H808" s="6"/>
      <c r="I808" s="7"/>
      <c r="K808" s="5"/>
      <c r="L808" s="6"/>
      <c r="M808" s="7"/>
    </row>
    <row r="809" spans="2:13" hidden="1">
      <c r="B809" s="12" t="s">
        <v>6</v>
      </c>
      <c r="C809" s="25">
        <f>SUM(C805:C807)</f>
        <v>0</v>
      </c>
      <c r="D809" s="25">
        <f>SUM(D805:D807)</f>
        <v>0</v>
      </c>
      <c r="E809" s="23">
        <f>IF(D809=0,0,D809/C809)</f>
        <v>0</v>
      </c>
      <c r="F809" s="24"/>
      <c r="G809" s="25">
        <f>SUM(G805:G807)</f>
        <v>127752</v>
      </c>
      <c r="H809" s="34">
        <f>SUM(H805:H807)</f>
        <v>9959454.7124212477</v>
      </c>
      <c r="I809" s="23">
        <f>IF(H809=0,0,H809/G809)</f>
        <v>77.959286057527464</v>
      </c>
      <c r="K809" s="25">
        <f>SUM(K805:K807)</f>
        <v>5163</v>
      </c>
      <c r="L809" s="34">
        <f>SUM(L805:L807)</f>
        <v>65885.895145631061</v>
      </c>
      <c r="M809" s="23">
        <f>IF(L809=0,0,L809/K809)</f>
        <v>12.761165048543688</v>
      </c>
    </row>
    <row r="810" spans="2:13" hidden="1">
      <c r="B810" s="12"/>
      <c r="C810" s="5"/>
      <c r="D810" s="6"/>
      <c r="E810" s="7"/>
      <c r="G810" s="5"/>
      <c r="H810" s="6"/>
      <c r="I810" s="7"/>
      <c r="K810" s="5"/>
      <c r="L810" s="6"/>
      <c r="M810" s="7"/>
    </row>
    <row r="811" spans="2:13" hidden="1">
      <c r="B811" s="12" t="s">
        <v>7</v>
      </c>
      <c r="C811" s="5">
        <v>0</v>
      </c>
      <c r="D811" s="6">
        <v>0</v>
      </c>
      <c r="E811" s="7">
        <v>0</v>
      </c>
      <c r="G811" s="5">
        <v>0</v>
      </c>
      <c r="H811" s="6">
        <f>+G811*I809</f>
        <v>0</v>
      </c>
      <c r="I811" s="7">
        <v>0</v>
      </c>
      <c r="K811" s="5">
        <v>0</v>
      </c>
      <c r="L811" s="6">
        <v>0</v>
      </c>
      <c r="M811" s="7">
        <v>0</v>
      </c>
    </row>
    <row r="812" spans="2:13" hidden="1">
      <c r="B812" s="12"/>
      <c r="C812" s="5"/>
      <c r="D812" s="6"/>
      <c r="E812" s="7"/>
      <c r="G812" s="5">
        <v>0</v>
      </c>
      <c r="H812" s="6"/>
      <c r="I812" s="7"/>
      <c r="K812" s="5"/>
      <c r="L812" s="6"/>
      <c r="M812" s="7"/>
    </row>
    <row r="813" spans="2:13" hidden="1">
      <c r="B813" s="12" t="s">
        <v>11</v>
      </c>
      <c r="C813" s="1"/>
      <c r="D813" s="2">
        <f>+C813*E809</f>
        <v>0</v>
      </c>
      <c r="E813" s="3">
        <f>IF(D813=0,0,D813/C813)</f>
        <v>0</v>
      </c>
      <c r="G813" s="1">
        <v>-137</v>
      </c>
      <c r="H813" s="2">
        <f>+G813*I809</f>
        <v>-10680.422189881263</v>
      </c>
      <c r="I813" s="3">
        <f>IF(H813=0,0,H813/G813)</f>
        <v>77.959286057527464</v>
      </c>
      <c r="K813" s="1">
        <v>-137</v>
      </c>
      <c r="L813" s="2">
        <f>+K813*M809</f>
        <v>-1748.2796116504853</v>
      </c>
      <c r="M813" s="3">
        <f>IF(L813=0,0,L813/K813)</f>
        <v>12.761165048543688</v>
      </c>
    </row>
    <row r="814" spans="2:13" hidden="1">
      <c r="B814" s="12"/>
      <c r="C814" s="5"/>
      <c r="D814" s="6"/>
      <c r="E814" s="7"/>
      <c r="G814" s="5"/>
      <c r="H814" s="6"/>
      <c r="I814" s="7"/>
      <c r="K814" s="5"/>
      <c r="L814" s="6"/>
      <c r="M814" s="7"/>
    </row>
    <row r="815" spans="2:13" ht="15.75" hidden="1" thickBot="1">
      <c r="B815" s="12" t="s">
        <v>9</v>
      </c>
      <c r="C815" s="35">
        <f>SUM(C809:C813)</f>
        <v>0</v>
      </c>
      <c r="D815" s="35">
        <f>SUM(D809:D813)</f>
        <v>0</v>
      </c>
      <c r="E815" s="36">
        <f>IF(D815=0,0,D815/C815)</f>
        <v>0</v>
      </c>
      <c r="G815" s="35">
        <f>SUM(G809:G813)</f>
        <v>127615</v>
      </c>
      <c r="H815" s="35">
        <f>SUM(H809:H813)</f>
        <v>9948774.2902313657</v>
      </c>
      <c r="I815" s="36">
        <f>IF(H815=0,0,H815/G815)</f>
        <v>77.95928605752745</v>
      </c>
      <c r="K815" s="35">
        <f>SUM(K809:K813)</f>
        <v>5026</v>
      </c>
      <c r="L815" s="35">
        <f>SUM(L809:L813)</f>
        <v>64137.615533980577</v>
      </c>
      <c r="M815" s="36">
        <f>IF(L815=0,0,L815/K815)</f>
        <v>12.761165048543688</v>
      </c>
    </row>
    <row r="816" spans="2:13" ht="15.75" hidden="1" thickTop="1"/>
    <row r="817" spans="2:13" hidden="1"/>
    <row r="818" spans="2:13" ht="15.75" hidden="1">
      <c r="B818" s="28">
        <v>42339</v>
      </c>
      <c r="C818" s="74" t="s">
        <v>0</v>
      </c>
      <c r="D818" s="74"/>
      <c r="E818" s="74"/>
      <c r="F818" s="29"/>
      <c r="G818" s="74" t="s">
        <v>37</v>
      </c>
      <c r="H818" s="74"/>
      <c r="I818" s="74"/>
      <c r="K818" s="74" t="s">
        <v>39</v>
      </c>
      <c r="L818" s="74"/>
      <c r="M818" s="74"/>
    </row>
    <row r="819" spans="2:13" hidden="1">
      <c r="B819" s="12"/>
      <c r="C819" s="30" t="s">
        <v>1</v>
      </c>
      <c r="D819" s="31" t="s">
        <v>2</v>
      </c>
      <c r="E819" s="32" t="s">
        <v>3</v>
      </c>
      <c r="F819" s="33"/>
      <c r="G819" s="30" t="s">
        <v>1</v>
      </c>
      <c r="H819" s="31" t="s">
        <v>2</v>
      </c>
      <c r="I819" s="32" t="s">
        <v>3</v>
      </c>
      <c r="K819" s="30" t="s">
        <v>1</v>
      </c>
      <c r="L819" s="31" t="s">
        <v>2</v>
      </c>
      <c r="M819" s="32" t="s">
        <v>3</v>
      </c>
    </row>
    <row r="820" spans="2:13" hidden="1">
      <c r="B820" s="12" t="s">
        <v>4</v>
      </c>
      <c r="C820" s="5">
        <f>+C815</f>
        <v>0</v>
      </c>
      <c r="D820" s="6">
        <f>+D815</f>
        <v>0</v>
      </c>
      <c r="E820" s="7">
        <f>IF(D820=0,0,D820/C820)</f>
        <v>0</v>
      </c>
      <c r="G820" s="5">
        <f>+G815</f>
        <v>127615</v>
      </c>
      <c r="H820" s="6">
        <f>+H815</f>
        <v>9948774.2902313657</v>
      </c>
      <c r="I820" s="7">
        <f>IF(H820=0,0,H820/G820)</f>
        <v>77.95928605752745</v>
      </c>
      <c r="K820" s="5">
        <f>+K815</f>
        <v>5026</v>
      </c>
      <c r="L820" s="6">
        <f>+L815</f>
        <v>64137.615533980577</v>
      </c>
      <c r="M820" s="7">
        <f>IF(L820=0,0,L820/K820)</f>
        <v>12.761165048543688</v>
      </c>
    </row>
    <row r="821" spans="2:13" hidden="1">
      <c r="B821" s="12"/>
      <c r="C821" s="5"/>
      <c r="D821" s="6"/>
      <c r="E821" s="7"/>
      <c r="G821" s="5"/>
      <c r="H821" s="6"/>
      <c r="I821" s="7"/>
      <c r="K821" s="5"/>
      <c r="L821" s="6"/>
      <c r="M821" s="7"/>
    </row>
    <row r="822" spans="2:13" hidden="1">
      <c r="B822" s="12" t="s">
        <v>5</v>
      </c>
      <c r="C822" s="1">
        <v>0</v>
      </c>
      <c r="D822" s="2">
        <v>0</v>
      </c>
      <c r="E822" s="3">
        <f>IF(D822=0,0,D822/C822)</f>
        <v>0</v>
      </c>
      <c r="G822" s="1">
        <v>0</v>
      </c>
      <c r="H822" s="2">
        <v>0</v>
      </c>
      <c r="I822" s="3">
        <f>IF(H822=0,0,H822/G822)</f>
        <v>0</v>
      </c>
      <c r="K822" s="1">
        <v>0</v>
      </c>
      <c r="L822" s="2">
        <v>0</v>
      </c>
      <c r="M822" s="3">
        <f>IF(L822=0,0,L822/K822)</f>
        <v>0</v>
      </c>
    </row>
    <row r="823" spans="2:13" hidden="1">
      <c r="B823" s="12"/>
      <c r="C823" s="5"/>
      <c r="D823" s="6"/>
      <c r="E823" s="7"/>
      <c r="G823" s="5"/>
      <c r="H823" s="6"/>
      <c r="I823" s="7"/>
      <c r="K823" s="5"/>
      <c r="L823" s="6"/>
      <c r="M823" s="7"/>
    </row>
    <row r="824" spans="2:13" hidden="1">
      <c r="B824" s="12" t="s">
        <v>6</v>
      </c>
      <c r="C824" s="25">
        <f>SUM(C820:C822)</f>
        <v>0</v>
      </c>
      <c r="D824" s="25">
        <f>SUM(D820:D822)</f>
        <v>0</v>
      </c>
      <c r="E824" s="23">
        <f>IF(D824=0,0,D824/C824)</f>
        <v>0</v>
      </c>
      <c r="F824" s="24"/>
      <c r="G824" s="25">
        <f>SUM(G820:G822)</f>
        <v>127615</v>
      </c>
      <c r="H824" s="34">
        <f>SUM(H820:H822)</f>
        <v>9948774.2902313657</v>
      </c>
      <c r="I824" s="23">
        <f>IF(H824=0,0,H824/G824)</f>
        <v>77.95928605752745</v>
      </c>
      <c r="K824" s="25">
        <f>SUM(K820:K822)</f>
        <v>5026</v>
      </c>
      <c r="L824" s="34">
        <f>SUM(L820:L822)</f>
        <v>64137.615533980577</v>
      </c>
      <c r="M824" s="23">
        <f>IF(L824=0,0,L824/K824)</f>
        <v>12.761165048543688</v>
      </c>
    </row>
    <row r="825" spans="2:13" hidden="1">
      <c r="B825" s="12"/>
      <c r="C825" s="5"/>
      <c r="D825" s="6"/>
      <c r="E825" s="7"/>
      <c r="G825" s="5"/>
      <c r="H825" s="6"/>
      <c r="I825" s="7"/>
      <c r="K825" s="5"/>
      <c r="L825" s="6"/>
      <c r="M825" s="7"/>
    </row>
    <row r="826" spans="2:13" hidden="1">
      <c r="B826" s="12" t="s">
        <v>7</v>
      </c>
      <c r="C826" s="5">
        <v>0</v>
      </c>
      <c r="D826" s="6">
        <v>0</v>
      </c>
      <c r="E826" s="7">
        <v>0</v>
      </c>
      <c r="G826" s="5">
        <v>0</v>
      </c>
      <c r="H826" s="6">
        <f>+G826*I824</f>
        <v>0</v>
      </c>
      <c r="I826" s="7">
        <v>0</v>
      </c>
      <c r="K826" s="5">
        <v>0</v>
      </c>
      <c r="L826" s="6">
        <v>0</v>
      </c>
      <c r="M826" s="7">
        <v>0</v>
      </c>
    </row>
    <row r="827" spans="2:13" hidden="1">
      <c r="B827" s="12"/>
      <c r="C827" s="5"/>
      <c r="D827" s="6"/>
      <c r="E827" s="7"/>
      <c r="G827" s="5">
        <v>0</v>
      </c>
      <c r="H827" s="6"/>
      <c r="I827" s="7"/>
      <c r="K827" s="5"/>
      <c r="L827" s="6"/>
      <c r="M827" s="7"/>
    </row>
    <row r="828" spans="2:13" hidden="1">
      <c r="B828" s="12" t="s">
        <v>11</v>
      </c>
      <c r="C828" s="1"/>
      <c r="D828" s="2">
        <f>+C828*E824</f>
        <v>0</v>
      </c>
      <c r="E828" s="3">
        <f>IF(D828=0,0,D828/C828)</f>
        <v>0</v>
      </c>
      <c r="G828" s="1">
        <v>169</v>
      </c>
      <c r="H828" s="2">
        <f>+G828*I824</f>
        <v>13175.119343722139</v>
      </c>
      <c r="I828" s="3">
        <f>IF(H828=0,0,H828/G828)</f>
        <v>77.95928605752745</v>
      </c>
      <c r="K828" s="1">
        <v>169</v>
      </c>
      <c r="L828" s="2">
        <f>+K828*M824</f>
        <v>2156.6368932038831</v>
      </c>
      <c r="M828" s="3">
        <f>IF(L828=0,0,L828/K828)</f>
        <v>12.761165048543686</v>
      </c>
    </row>
    <row r="829" spans="2:13" hidden="1">
      <c r="B829" s="12"/>
      <c r="C829" s="5"/>
      <c r="D829" s="6"/>
      <c r="E829" s="7"/>
      <c r="G829" s="5"/>
      <c r="H829" s="6"/>
      <c r="I829" s="7"/>
      <c r="K829" s="5"/>
      <c r="L829" s="6"/>
      <c r="M829" s="7"/>
    </row>
    <row r="830" spans="2:13" ht="15.75" hidden="1" thickBot="1">
      <c r="B830" s="12" t="s">
        <v>9</v>
      </c>
      <c r="C830" s="35">
        <f>SUM(C824:C828)</f>
        <v>0</v>
      </c>
      <c r="D830" s="35">
        <f>SUM(D824:D828)</f>
        <v>0</v>
      </c>
      <c r="E830" s="36">
        <f>IF(D830=0,0,D830/C830)</f>
        <v>0</v>
      </c>
      <c r="G830" s="35">
        <f>SUM(G824:G828)</f>
        <v>127784</v>
      </c>
      <c r="H830" s="35">
        <f>SUM(H824:H828)</f>
        <v>9961949.4095750879</v>
      </c>
      <c r="I830" s="36">
        <f>IF(H830=0,0,H830/G830)</f>
        <v>77.95928605752745</v>
      </c>
      <c r="K830" s="35">
        <f>SUM(K824:K828)</f>
        <v>5195</v>
      </c>
      <c r="L830" s="35">
        <f>SUM(L824:L828)</f>
        <v>66294.25242718446</v>
      </c>
      <c r="M830" s="36">
        <f>IF(L830=0,0,L830/K830)</f>
        <v>12.761165048543688</v>
      </c>
    </row>
    <row r="831" spans="2:13" ht="15.75" hidden="1" thickTop="1"/>
    <row r="832" spans="2:13" hidden="1"/>
    <row r="833" spans="2:13" ht="15.75" hidden="1">
      <c r="B833" s="28">
        <v>42370</v>
      </c>
      <c r="C833" s="74" t="s">
        <v>0</v>
      </c>
      <c r="D833" s="74"/>
      <c r="E833" s="74"/>
      <c r="F833" s="29"/>
      <c r="G833" s="74" t="s">
        <v>53</v>
      </c>
      <c r="H833" s="74"/>
      <c r="I833" s="74"/>
      <c r="K833" s="74" t="s">
        <v>52</v>
      </c>
      <c r="L833" s="74"/>
      <c r="M833" s="74"/>
    </row>
    <row r="834" spans="2:13" hidden="1">
      <c r="B834" s="12"/>
      <c r="C834" s="30" t="s">
        <v>1</v>
      </c>
      <c r="D834" s="31" t="s">
        <v>2</v>
      </c>
      <c r="E834" s="32" t="s">
        <v>3</v>
      </c>
      <c r="F834" s="33"/>
      <c r="G834" s="30" t="s">
        <v>1</v>
      </c>
      <c r="H834" s="31" t="s">
        <v>2</v>
      </c>
      <c r="I834" s="32" t="s">
        <v>3</v>
      </c>
      <c r="K834" s="30" t="s">
        <v>1</v>
      </c>
      <c r="L834" s="31" t="s">
        <v>2</v>
      </c>
      <c r="M834" s="32" t="s">
        <v>3</v>
      </c>
    </row>
    <row r="835" spans="2:13" hidden="1">
      <c r="B835" s="12" t="s">
        <v>4</v>
      </c>
      <c r="C835" s="5">
        <f>+C830</f>
        <v>0</v>
      </c>
      <c r="D835" s="6">
        <f>+D830</f>
        <v>0</v>
      </c>
      <c r="E835" s="7">
        <f>IF(D835=0,0,D835/C835)</f>
        <v>0</v>
      </c>
      <c r="G835" s="5">
        <v>141876</v>
      </c>
      <c r="H835" s="6">
        <f>+H830</f>
        <v>9961949.4095750879</v>
      </c>
      <c r="I835" s="7">
        <f>IF(H835=0,0,H835/G835)</f>
        <v>70.215888589860782</v>
      </c>
      <c r="K835" s="5">
        <v>35366</v>
      </c>
      <c r="L835" s="6">
        <f>+L830</f>
        <v>66294.25242718446</v>
      </c>
      <c r="M835" s="7">
        <f>IF(L835=0,0,L835/K835)</f>
        <v>1.874519380964329</v>
      </c>
    </row>
    <row r="836" spans="2:13" hidden="1">
      <c r="B836" s="12"/>
      <c r="C836" s="5"/>
      <c r="D836" s="6"/>
      <c r="E836" s="7"/>
      <c r="G836" s="5"/>
      <c r="H836" s="6"/>
      <c r="I836" s="7"/>
      <c r="K836" s="5"/>
      <c r="L836" s="6"/>
      <c r="M836" s="7"/>
    </row>
    <row r="837" spans="2:13" hidden="1">
      <c r="B837" s="12" t="s">
        <v>40</v>
      </c>
      <c r="C837" s="5"/>
      <c r="D837" s="6"/>
      <c r="E837" s="7"/>
      <c r="G837" s="5">
        <v>-1846</v>
      </c>
      <c r="H837" s="6">
        <v>-143912.84</v>
      </c>
      <c r="I837" s="7"/>
      <c r="K837" s="5">
        <v>-1846</v>
      </c>
      <c r="L837" s="6">
        <v>-23557.15</v>
      </c>
      <c r="M837" s="7"/>
    </row>
    <row r="838" spans="2:13" hidden="1">
      <c r="B838" s="12"/>
      <c r="C838" s="5"/>
      <c r="D838" s="6"/>
      <c r="E838" s="7"/>
      <c r="G838" s="5"/>
      <c r="H838" s="6"/>
      <c r="I838" s="7"/>
      <c r="K838" s="5"/>
      <c r="L838" s="6"/>
      <c r="M838" s="7"/>
    </row>
    <row r="839" spans="2:13" hidden="1">
      <c r="B839" s="12" t="s">
        <v>5</v>
      </c>
      <c r="C839" s="1">
        <v>0</v>
      </c>
      <c r="D839" s="2">
        <v>0</v>
      </c>
      <c r="E839" s="3">
        <f>IF(D839=0,0,D839/C839)</f>
        <v>0</v>
      </c>
      <c r="G839" s="1">
        <v>0</v>
      </c>
      <c r="H839" s="2">
        <v>0</v>
      </c>
      <c r="I839" s="3">
        <f>IF(H839=0,0,H839/G839)</f>
        <v>0</v>
      </c>
      <c r="K839" s="1">
        <v>0</v>
      </c>
      <c r="L839" s="2">
        <v>0</v>
      </c>
      <c r="M839" s="3">
        <f>IF(L839=0,0,L839/K839)</f>
        <v>0</v>
      </c>
    </row>
    <row r="840" spans="2:13" hidden="1">
      <c r="B840" s="12"/>
      <c r="C840" s="5"/>
      <c r="D840" s="6"/>
      <c r="E840" s="7"/>
      <c r="G840" s="5"/>
      <c r="H840" s="6"/>
      <c r="I840" s="7"/>
      <c r="K840" s="5"/>
      <c r="L840" s="6"/>
      <c r="M840" s="7"/>
    </row>
    <row r="841" spans="2:13" hidden="1">
      <c r="B841" s="12" t="s">
        <v>6</v>
      </c>
      <c r="C841" s="25">
        <f>SUM(C835:C839)</f>
        <v>0</v>
      </c>
      <c r="D841" s="25">
        <f>SUM(D835:D839)</f>
        <v>0</v>
      </c>
      <c r="E841" s="23">
        <f>IF(D841=0,0,D841/C841)</f>
        <v>0</v>
      </c>
      <c r="F841" s="24"/>
      <c r="G841" s="25">
        <f>SUM(G835:G839)</f>
        <v>140030</v>
      </c>
      <c r="H841" s="34">
        <f>SUM(H835:H839)</f>
        <v>9818036.5695750881</v>
      </c>
      <c r="I841" s="23">
        <f>IF(H841=0,0,H841/G841)</f>
        <v>70.11380825233941</v>
      </c>
      <c r="K841" s="25">
        <f>SUM(K835:K839)</f>
        <v>33520</v>
      </c>
      <c r="L841" s="34">
        <f>SUM(L835:L839)</f>
        <v>42737.102427184458</v>
      </c>
      <c r="M841" s="23">
        <f>+L841/K841</f>
        <v>1.2749732227680328</v>
      </c>
    </row>
    <row r="842" spans="2:13" hidden="1">
      <c r="B842" s="12"/>
      <c r="C842" s="5"/>
      <c r="D842" s="6"/>
      <c r="E842" s="7"/>
      <c r="G842" s="5"/>
      <c r="H842" s="6"/>
      <c r="I842" s="7"/>
      <c r="K842" s="5"/>
      <c r="L842" s="6"/>
      <c r="M842" s="7"/>
    </row>
    <row r="843" spans="2:13" hidden="1">
      <c r="B843" s="12" t="s">
        <v>7</v>
      </c>
      <c r="C843" s="5">
        <v>0</v>
      </c>
      <c r="D843" s="6">
        <v>0</v>
      </c>
      <c r="E843" s="7">
        <v>0</v>
      </c>
      <c r="G843" s="5">
        <v>0</v>
      </c>
      <c r="H843" s="6">
        <f>+G843*I841</f>
        <v>0</v>
      </c>
      <c r="I843" s="7">
        <v>0</v>
      </c>
      <c r="K843" s="5">
        <v>0</v>
      </c>
      <c r="L843" s="6">
        <v>0</v>
      </c>
      <c r="M843" s="7">
        <v>0</v>
      </c>
    </row>
    <row r="844" spans="2:13" hidden="1">
      <c r="B844" s="12"/>
      <c r="C844" s="5"/>
      <c r="D844" s="6"/>
      <c r="E844" s="7"/>
      <c r="G844" s="5">
        <v>0</v>
      </c>
      <c r="H844" s="6"/>
      <c r="I844" s="7"/>
      <c r="K844" s="5"/>
      <c r="L844" s="6"/>
      <c r="M844" s="7"/>
    </row>
    <row r="845" spans="2:13" hidden="1">
      <c r="B845" s="12" t="s">
        <v>11</v>
      </c>
      <c r="C845" s="1"/>
      <c r="D845" s="2">
        <f>+C845*E841</f>
        <v>0</v>
      </c>
      <c r="E845" s="3">
        <f>IF(D845=0,0,D845/C845)</f>
        <v>0</v>
      </c>
      <c r="G845" s="1">
        <v>-381</v>
      </c>
      <c r="H845" s="2">
        <f>+G845*I841</f>
        <v>-26713.360944141314</v>
      </c>
      <c r="I845" s="3">
        <f>IF(H845=0,0,H845/G845)</f>
        <v>70.11380825233941</v>
      </c>
      <c r="K845" s="1">
        <v>-381</v>
      </c>
      <c r="L845" s="2">
        <f>+K845*M841</f>
        <v>-485.76479787462051</v>
      </c>
      <c r="M845" s="3">
        <f>IF(L845=0,0,L845/K845)</f>
        <v>1.2749732227680328</v>
      </c>
    </row>
    <row r="846" spans="2:13" hidden="1">
      <c r="B846" s="12"/>
      <c r="C846" s="5"/>
      <c r="D846" s="6"/>
      <c r="E846" s="7"/>
      <c r="G846" s="5"/>
      <c r="H846" s="6"/>
      <c r="I846" s="7"/>
      <c r="K846" s="5"/>
      <c r="L846" s="6"/>
      <c r="M846" s="7"/>
    </row>
    <row r="847" spans="2:13" ht="15.75" hidden="1" thickBot="1">
      <c r="B847" s="12" t="s">
        <v>9</v>
      </c>
      <c r="C847" s="35">
        <f>SUM(C841:C845)</f>
        <v>0</v>
      </c>
      <c r="D847" s="35">
        <f>SUM(D841:D845)</f>
        <v>0</v>
      </c>
      <c r="E847" s="36">
        <f>IF(D847=0,0,D847/C847)</f>
        <v>0</v>
      </c>
      <c r="G847" s="35">
        <f>SUM(G841:G845)</f>
        <v>139649</v>
      </c>
      <c r="H847" s="35">
        <f>SUM(H841:H845)</f>
        <v>9791323.2086309474</v>
      </c>
      <c r="I847" s="36">
        <f>IF(H847=0,0,H847/G847)</f>
        <v>70.113808252339425</v>
      </c>
      <c r="K847" s="35">
        <f>SUM(K841:K845)</f>
        <v>33139</v>
      </c>
      <c r="L847" s="35">
        <f>SUM(L841:L845)</f>
        <v>42251.337629309841</v>
      </c>
      <c r="M847" s="36">
        <f>IF(L847=0,0,L847/K847)</f>
        <v>1.2749732227680328</v>
      </c>
    </row>
    <row r="848" spans="2:13" ht="15.75" hidden="1" thickTop="1"/>
    <row r="849" spans="2:13" hidden="1"/>
    <row r="850" spans="2:13" ht="15.75" hidden="1">
      <c r="B850" s="28">
        <v>42401</v>
      </c>
      <c r="C850" s="74" t="s">
        <v>0</v>
      </c>
      <c r="D850" s="74"/>
      <c r="E850" s="74"/>
      <c r="F850" s="29"/>
      <c r="G850" s="74" t="s">
        <v>53</v>
      </c>
      <c r="H850" s="74"/>
      <c r="I850" s="74"/>
      <c r="K850" s="74" t="s">
        <v>52</v>
      </c>
      <c r="L850" s="74"/>
      <c r="M850" s="74"/>
    </row>
    <row r="851" spans="2:13" hidden="1">
      <c r="B851" s="12"/>
      <c r="C851" s="30" t="s">
        <v>1</v>
      </c>
      <c r="D851" s="31" t="s">
        <v>2</v>
      </c>
      <c r="E851" s="32" t="s">
        <v>3</v>
      </c>
      <c r="F851" s="33"/>
      <c r="G851" s="30" t="s">
        <v>1</v>
      </c>
      <c r="H851" s="31" t="s">
        <v>2</v>
      </c>
      <c r="I851" s="32" t="s">
        <v>3</v>
      </c>
      <c r="K851" s="30" t="s">
        <v>1</v>
      </c>
      <c r="L851" s="31" t="s">
        <v>2</v>
      </c>
      <c r="M851" s="32" t="s">
        <v>3</v>
      </c>
    </row>
    <row r="852" spans="2:13" hidden="1">
      <c r="B852" s="12" t="s">
        <v>4</v>
      </c>
      <c r="C852" s="5">
        <f>+C847</f>
        <v>0</v>
      </c>
      <c r="D852" s="6">
        <f>+D847</f>
        <v>0</v>
      </c>
      <c r="E852" s="7">
        <f>IF(D852=0,0,D852/C852)</f>
        <v>0</v>
      </c>
      <c r="G852" s="5">
        <f>+G847</f>
        <v>139649</v>
      </c>
      <c r="H852" s="6">
        <f>+H847</f>
        <v>9791323.2086309474</v>
      </c>
      <c r="I852" s="7">
        <f>IF(H852=0,0,H852/G852)</f>
        <v>70.113808252339425</v>
      </c>
      <c r="K852" s="5">
        <f>+K847</f>
        <v>33139</v>
      </c>
      <c r="L852" s="6">
        <f>+L847</f>
        <v>42251.337629309841</v>
      </c>
      <c r="M852" s="7">
        <f>IF(L852=0,0,L852/K852)</f>
        <v>1.2749732227680328</v>
      </c>
    </row>
    <row r="853" spans="2:13" hidden="1">
      <c r="B853" s="12"/>
      <c r="C853" s="5"/>
      <c r="D853" s="6"/>
      <c r="E853" s="7"/>
      <c r="G853" s="5"/>
      <c r="H853" s="6"/>
      <c r="I853" s="7"/>
      <c r="K853" s="5"/>
      <c r="L853" s="6"/>
      <c r="M853" s="7"/>
    </row>
    <row r="854" spans="2:13" hidden="1">
      <c r="B854" s="12" t="s">
        <v>40</v>
      </c>
      <c r="C854" s="5"/>
      <c r="D854" s="6"/>
      <c r="E854" s="7"/>
      <c r="G854" s="5">
        <v>-5</v>
      </c>
      <c r="H854" s="6">
        <v>-389.8</v>
      </c>
      <c r="I854" s="7"/>
      <c r="K854" s="5">
        <v>-5</v>
      </c>
      <c r="L854" s="6">
        <v>-63.81</v>
      </c>
      <c r="M854" s="7"/>
    </row>
    <row r="855" spans="2:13" hidden="1">
      <c r="B855" s="12"/>
      <c r="C855" s="5"/>
      <c r="D855" s="6"/>
      <c r="E855" s="7"/>
      <c r="G855" s="5"/>
      <c r="H855" s="6"/>
      <c r="I855" s="7"/>
      <c r="K855" s="5"/>
      <c r="L855" s="6"/>
      <c r="M855" s="7"/>
    </row>
    <row r="856" spans="2:13" hidden="1">
      <c r="B856" s="12" t="s">
        <v>5</v>
      </c>
      <c r="C856" s="1">
        <v>0</v>
      </c>
      <c r="D856" s="2">
        <v>0</v>
      </c>
      <c r="E856" s="3">
        <f>IF(D856=0,0,D856/C856)</f>
        <v>0</v>
      </c>
      <c r="G856" s="1">
        <v>0</v>
      </c>
      <c r="H856" s="2">
        <v>0</v>
      </c>
      <c r="I856" s="3">
        <f>IF(H856=0,0,H856/G856)</f>
        <v>0</v>
      </c>
      <c r="K856" s="1">
        <v>1625</v>
      </c>
      <c r="L856" s="2">
        <v>0</v>
      </c>
      <c r="M856" s="3">
        <f>IF(L856=0,0,L856/K856)</f>
        <v>0</v>
      </c>
    </row>
    <row r="857" spans="2:13" hidden="1">
      <c r="B857" s="12"/>
      <c r="C857" s="5"/>
      <c r="D857" s="6"/>
      <c r="E857" s="7"/>
      <c r="G857" s="5"/>
      <c r="H857" s="6"/>
      <c r="I857" s="7"/>
      <c r="K857" s="5"/>
      <c r="L857" s="6"/>
      <c r="M857" s="7"/>
    </row>
    <row r="858" spans="2:13" hidden="1">
      <c r="B858" s="12" t="s">
        <v>6</v>
      </c>
      <c r="C858" s="25">
        <f>SUM(C852:C856)</f>
        <v>0</v>
      </c>
      <c r="D858" s="25">
        <f>SUM(D852:D856)</f>
        <v>0</v>
      </c>
      <c r="E858" s="23">
        <f>IF(D858=0,0,D858/C858)</f>
        <v>0</v>
      </c>
      <c r="F858" s="24"/>
      <c r="G858" s="25">
        <f>SUM(G852:G856)</f>
        <v>139644</v>
      </c>
      <c r="H858" s="34">
        <f>SUM(H852:H856)</f>
        <v>9790933.4086309467</v>
      </c>
      <c r="I858" s="23">
        <f>IF(H858=0,0,H858/G858)</f>
        <v>70.113527316826691</v>
      </c>
      <c r="K858" s="25">
        <f>SUM(K852:K856)</f>
        <v>34759</v>
      </c>
      <c r="L858" s="34">
        <f>SUM(L852:L856)</f>
        <v>42187.527629309843</v>
      </c>
      <c r="M858" s="23">
        <f>IF(L858=0,0,L858/K858)</f>
        <v>1.2137152285540391</v>
      </c>
    </row>
    <row r="859" spans="2:13" hidden="1">
      <c r="B859" s="12"/>
      <c r="C859" s="5"/>
      <c r="D859" s="6"/>
      <c r="E859" s="7"/>
      <c r="G859" s="5"/>
      <c r="H859" s="6"/>
      <c r="I859" s="7"/>
      <c r="K859" s="5"/>
      <c r="L859" s="6"/>
      <c r="M859" s="7"/>
    </row>
    <row r="860" spans="2:13" hidden="1">
      <c r="B860" s="12" t="s">
        <v>7</v>
      </c>
      <c r="C860" s="5">
        <v>0</v>
      </c>
      <c r="D860" s="6">
        <v>0</v>
      </c>
      <c r="E860" s="7">
        <v>0</v>
      </c>
      <c r="G860" s="5">
        <v>0</v>
      </c>
      <c r="H860" s="6">
        <f>+G860*I858</f>
        <v>0</v>
      </c>
      <c r="I860" s="7">
        <v>0</v>
      </c>
      <c r="K860" s="5">
        <v>0</v>
      </c>
      <c r="L860" s="6">
        <v>0</v>
      </c>
      <c r="M860" s="7">
        <v>0</v>
      </c>
    </row>
    <row r="861" spans="2:13" hidden="1">
      <c r="B861" s="12"/>
      <c r="C861" s="5"/>
      <c r="D861" s="6"/>
      <c r="E861" s="7"/>
      <c r="G861" s="5">
        <v>0</v>
      </c>
      <c r="H861" s="6"/>
      <c r="I861" s="7"/>
      <c r="K861" s="5"/>
      <c r="L861" s="6"/>
      <c r="M861" s="7"/>
    </row>
    <row r="862" spans="2:13" hidden="1">
      <c r="B862" s="12" t="s">
        <v>11</v>
      </c>
      <c r="C862" s="1"/>
      <c r="D862" s="2">
        <f>+C862*E858</f>
        <v>0</v>
      </c>
      <c r="E862" s="3">
        <f>IF(D862=0,0,D862/C862)</f>
        <v>0</v>
      </c>
      <c r="G862" s="1">
        <v>-461</v>
      </c>
      <c r="H862" s="2">
        <f>+G862*I858</f>
        <v>-32322.336093057103</v>
      </c>
      <c r="I862" s="3">
        <f>IF(H862=0,0,H862/G862)</f>
        <v>70.113527316826691</v>
      </c>
      <c r="K862" s="1">
        <v>-461</v>
      </c>
      <c r="L862" s="2">
        <f>+K862*M858</f>
        <v>-559.52272036341208</v>
      </c>
      <c r="M862" s="3">
        <f>IF(L862=0,0,L862/K862)</f>
        <v>1.2137152285540391</v>
      </c>
    </row>
    <row r="863" spans="2:13" hidden="1">
      <c r="B863" s="12"/>
      <c r="C863" s="5"/>
      <c r="D863" s="6"/>
      <c r="E863" s="7"/>
      <c r="G863" s="5"/>
      <c r="H863" s="6"/>
      <c r="I863" s="7"/>
      <c r="K863" s="5"/>
      <c r="L863" s="6"/>
      <c r="M863" s="7"/>
    </row>
    <row r="864" spans="2:13" ht="15.75" hidden="1" thickBot="1">
      <c r="B864" s="12" t="s">
        <v>9</v>
      </c>
      <c r="C864" s="35">
        <f>SUM(C858:C862)</f>
        <v>0</v>
      </c>
      <c r="D864" s="35">
        <f>SUM(D858:D862)</f>
        <v>0</v>
      </c>
      <c r="E864" s="36">
        <f>IF(D864=0,0,D864/C864)</f>
        <v>0</v>
      </c>
      <c r="G864" s="35">
        <f>SUM(G858:G862)</f>
        <v>139183</v>
      </c>
      <c r="H864" s="35">
        <f>SUM(H858:H862)</f>
        <v>9758611.0725378897</v>
      </c>
      <c r="I864" s="36">
        <f>IF(H864=0,0,H864/G864)</f>
        <v>70.113527316826691</v>
      </c>
      <c r="K864" s="35">
        <f>SUM(K858:K862)</f>
        <v>34298</v>
      </c>
      <c r="L864" s="35">
        <f>SUM(L858:L862)</f>
        <v>41628.00490894643</v>
      </c>
      <c r="M864" s="36">
        <f>IF(L864=0,0,L864/K864)</f>
        <v>1.2137152285540389</v>
      </c>
    </row>
    <row r="865" spans="2:13" ht="15.75" hidden="1" thickTop="1"/>
    <row r="866" spans="2:13" hidden="1"/>
    <row r="867" spans="2:13" ht="15.75" hidden="1">
      <c r="B867" s="28">
        <v>42430</v>
      </c>
      <c r="C867" s="74" t="s">
        <v>0</v>
      </c>
      <c r="D867" s="74"/>
      <c r="E867" s="74"/>
      <c r="F867" s="29"/>
      <c r="G867" s="74" t="s">
        <v>53</v>
      </c>
      <c r="H867" s="74"/>
      <c r="I867" s="74"/>
      <c r="K867" s="74" t="s">
        <v>52</v>
      </c>
      <c r="L867" s="74"/>
      <c r="M867" s="74"/>
    </row>
    <row r="868" spans="2:13" hidden="1">
      <c r="B868" s="12"/>
      <c r="C868" s="30" t="s">
        <v>1</v>
      </c>
      <c r="D868" s="31" t="s">
        <v>2</v>
      </c>
      <c r="E868" s="32" t="s">
        <v>3</v>
      </c>
      <c r="F868" s="33"/>
      <c r="G868" s="30" t="s">
        <v>1</v>
      </c>
      <c r="H868" s="31" t="s">
        <v>2</v>
      </c>
      <c r="I868" s="32" t="s">
        <v>3</v>
      </c>
      <c r="K868" s="30" t="s">
        <v>1</v>
      </c>
      <c r="L868" s="31" t="s">
        <v>2</v>
      </c>
      <c r="M868" s="32" t="s">
        <v>3</v>
      </c>
    </row>
    <row r="869" spans="2:13" hidden="1">
      <c r="B869" s="12" t="s">
        <v>4</v>
      </c>
      <c r="C869" s="5">
        <f>+C864</f>
        <v>0</v>
      </c>
      <c r="D869" s="6">
        <f>+D864</f>
        <v>0</v>
      </c>
      <c r="E869" s="7">
        <f>IF(D869=0,0,D869/C869)</f>
        <v>0</v>
      </c>
      <c r="G869" s="5">
        <f>+G864</f>
        <v>139183</v>
      </c>
      <c r="H869" s="6">
        <f>+H864</f>
        <v>9758611.0725378897</v>
      </c>
      <c r="I869" s="7">
        <f>IF(H869=0,0,H869/G869)</f>
        <v>70.113527316826691</v>
      </c>
      <c r="K869" s="5">
        <f>+K864</f>
        <v>34298</v>
      </c>
      <c r="L869" s="6">
        <f>+L864</f>
        <v>41628.00490894643</v>
      </c>
      <c r="M869" s="7">
        <f>IF(L869=0,0,L869/K869)</f>
        <v>1.2137152285540389</v>
      </c>
    </row>
    <row r="870" spans="2:13" hidden="1">
      <c r="B870" s="12"/>
      <c r="C870" s="5"/>
      <c r="D870" s="6"/>
      <c r="E870" s="7"/>
      <c r="G870" s="5"/>
      <c r="H870" s="6"/>
      <c r="I870" s="7"/>
      <c r="K870" s="5"/>
      <c r="L870" s="6"/>
      <c r="M870" s="7"/>
    </row>
    <row r="871" spans="2:13" hidden="1">
      <c r="B871" s="12" t="s">
        <v>5</v>
      </c>
      <c r="C871" s="1">
        <v>0</v>
      </c>
      <c r="D871" s="2">
        <v>0</v>
      </c>
      <c r="E871" s="3">
        <f>IF(D871=0,0,D871/C871)</f>
        <v>0</v>
      </c>
      <c r="G871" s="1">
        <v>0</v>
      </c>
      <c r="H871" s="2">
        <v>0</v>
      </c>
      <c r="I871" s="3">
        <f>IF(H871=0,0,H871/G871)</f>
        <v>0</v>
      </c>
      <c r="K871" s="1">
        <v>0</v>
      </c>
      <c r="L871" s="2">
        <v>0</v>
      </c>
      <c r="M871" s="3">
        <f>IF(L871=0,0,L871/K871)</f>
        <v>0</v>
      </c>
    </row>
    <row r="872" spans="2:13" hidden="1">
      <c r="B872" s="12"/>
      <c r="C872" s="5"/>
      <c r="D872" s="6"/>
      <c r="E872" s="7"/>
      <c r="G872" s="5"/>
      <c r="H872" s="6"/>
      <c r="I872" s="7"/>
      <c r="K872" s="5"/>
      <c r="L872" s="6"/>
      <c r="M872" s="7"/>
    </row>
    <row r="873" spans="2:13" hidden="1">
      <c r="B873" s="12" t="s">
        <v>6</v>
      </c>
      <c r="C873" s="25">
        <f>SUM(C869:C871)</f>
        <v>0</v>
      </c>
      <c r="D873" s="25">
        <f>SUM(D869:D871)</f>
        <v>0</v>
      </c>
      <c r="E873" s="23">
        <f>IF(D873=0,0,D873/C873)</f>
        <v>0</v>
      </c>
      <c r="F873" s="24"/>
      <c r="G873" s="25">
        <f>SUM(G869:G871)</f>
        <v>139183</v>
      </c>
      <c r="H873" s="34">
        <f>SUM(H869:H871)</f>
        <v>9758611.0725378897</v>
      </c>
      <c r="I873" s="23">
        <f>IF(H873=0,0,H873/G873)</f>
        <v>70.113527316826691</v>
      </c>
      <c r="K873" s="25">
        <f>SUM(K869:K871)</f>
        <v>34298</v>
      </c>
      <c r="L873" s="34">
        <f>SUM(L869:L871)</f>
        <v>41628.00490894643</v>
      </c>
      <c r="M873" s="23">
        <f>IF(L873=0,0,L873/K873)</f>
        <v>1.2137152285540389</v>
      </c>
    </row>
    <row r="874" spans="2:13" hidden="1">
      <c r="B874" s="12"/>
      <c r="C874" s="5"/>
      <c r="D874" s="6"/>
      <c r="E874" s="7"/>
      <c r="G874" s="5"/>
      <c r="H874" s="6"/>
      <c r="I874" s="7"/>
      <c r="K874" s="5"/>
      <c r="L874" s="6"/>
      <c r="M874" s="7"/>
    </row>
    <row r="875" spans="2:13" hidden="1">
      <c r="B875" s="12" t="s">
        <v>7</v>
      </c>
      <c r="C875" s="5">
        <v>0</v>
      </c>
      <c r="D875" s="6">
        <v>0</v>
      </c>
      <c r="E875" s="7">
        <v>0</v>
      </c>
      <c r="G875" s="5">
        <v>0</v>
      </c>
      <c r="H875" s="6">
        <f>+G875*I873</f>
        <v>0</v>
      </c>
      <c r="I875" s="7">
        <v>0</v>
      </c>
      <c r="K875" s="5">
        <v>0</v>
      </c>
      <c r="L875" s="6">
        <v>0</v>
      </c>
      <c r="M875" s="7">
        <v>0</v>
      </c>
    </row>
    <row r="876" spans="2:13" hidden="1">
      <c r="B876" s="12"/>
      <c r="C876" s="5"/>
      <c r="D876" s="6"/>
      <c r="E876" s="7"/>
      <c r="G876" s="5">
        <v>0</v>
      </c>
      <c r="H876" s="6"/>
      <c r="I876" s="7"/>
      <c r="K876" s="5"/>
      <c r="L876" s="6"/>
      <c r="M876" s="7"/>
    </row>
    <row r="877" spans="2:13" hidden="1">
      <c r="B877" s="12" t="s">
        <v>11</v>
      </c>
      <c r="C877" s="1"/>
      <c r="D877" s="2">
        <f>+C877*E873</f>
        <v>0</v>
      </c>
      <c r="E877" s="3">
        <f>IF(D877=0,0,D877/C877)</f>
        <v>0</v>
      </c>
      <c r="G877" s="1">
        <v>-302</v>
      </c>
      <c r="H877" s="2">
        <f>+G877*I873</f>
        <v>-21174.285249681659</v>
      </c>
      <c r="I877" s="3">
        <f>IF(H877=0,0,H877/G877)</f>
        <v>70.113527316826691</v>
      </c>
      <c r="K877" s="1">
        <v>-302</v>
      </c>
      <c r="L877" s="2">
        <f>+K877*M873</f>
        <v>-366.54199902331976</v>
      </c>
      <c r="M877" s="3">
        <f>IF(L877=0,0,L877/K877)</f>
        <v>1.2137152285540389</v>
      </c>
    </row>
    <row r="878" spans="2:13" hidden="1">
      <c r="B878" s="12"/>
      <c r="C878" s="5"/>
      <c r="D878" s="6"/>
      <c r="E878" s="7"/>
      <c r="G878" s="5"/>
      <c r="H878" s="6"/>
      <c r="I878" s="7"/>
      <c r="K878" s="5"/>
      <c r="L878" s="6"/>
      <c r="M878" s="7"/>
    </row>
    <row r="879" spans="2:13" ht="15.75" hidden="1" thickBot="1">
      <c r="B879" s="12" t="s">
        <v>9</v>
      </c>
      <c r="C879" s="35">
        <f>SUM(C873:C877)</f>
        <v>0</v>
      </c>
      <c r="D879" s="35">
        <f>SUM(D873:D877)</f>
        <v>0</v>
      </c>
      <c r="E879" s="36">
        <f>IF(D879=0,0,D879/C879)</f>
        <v>0</v>
      </c>
      <c r="G879" s="35">
        <f>SUM(G873:G877)</f>
        <v>138881</v>
      </c>
      <c r="H879" s="35">
        <f>SUM(H873:H877)</f>
        <v>9737436.7872882076</v>
      </c>
      <c r="I879" s="36">
        <f>IF(H879=0,0,H879/G879)</f>
        <v>70.113527316826691</v>
      </c>
      <c r="K879" s="35">
        <f>SUM(K873:K877)</f>
        <v>33996</v>
      </c>
      <c r="L879" s="35">
        <f>SUM(L873:L877)</f>
        <v>41261.46290992311</v>
      </c>
      <c r="M879" s="36">
        <f>IF(L879=0,0,L879/K879)</f>
        <v>1.2137152285540389</v>
      </c>
    </row>
    <row r="880" spans="2:13" ht="15.75" hidden="1" thickTop="1"/>
    <row r="881" spans="2:13" hidden="1"/>
    <row r="882" spans="2:13" ht="15.75" hidden="1">
      <c r="B882" s="28">
        <v>42461</v>
      </c>
      <c r="C882" s="74" t="s">
        <v>0</v>
      </c>
      <c r="D882" s="74"/>
      <c r="E882" s="74"/>
      <c r="F882" s="29"/>
      <c r="G882" s="74" t="s">
        <v>53</v>
      </c>
      <c r="H882" s="74"/>
      <c r="I882" s="74"/>
      <c r="K882" s="74" t="s">
        <v>52</v>
      </c>
      <c r="L882" s="74"/>
      <c r="M882" s="74"/>
    </row>
    <row r="883" spans="2:13" hidden="1">
      <c r="B883" s="12"/>
      <c r="C883" s="30" t="s">
        <v>1</v>
      </c>
      <c r="D883" s="31" t="s">
        <v>2</v>
      </c>
      <c r="E883" s="32" t="s">
        <v>3</v>
      </c>
      <c r="F883" s="33"/>
      <c r="G883" s="30" t="s">
        <v>1</v>
      </c>
      <c r="H883" s="31" t="s">
        <v>2</v>
      </c>
      <c r="I883" s="32" t="s">
        <v>3</v>
      </c>
      <c r="K883" s="30" t="s">
        <v>1</v>
      </c>
      <c r="L883" s="31" t="s">
        <v>2</v>
      </c>
      <c r="M883" s="32" t="s">
        <v>3</v>
      </c>
    </row>
    <row r="884" spans="2:13" hidden="1">
      <c r="B884" s="12" t="s">
        <v>4</v>
      </c>
      <c r="C884" s="5">
        <f>+C879</f>
        <v>0</v>
      </c>
      <c r="D884" s="6">
        <f>+D879</f>
        <v>0</v>
      </c>
      <c r="E884" s="7">
        <f>IF(D884=0,0,D884/C884)</f>
        <v>0</v>
      </c>
      <c r="G884" s="5">
        <f>+G879</f>
        <v>138881</v>
      </c>
      <c r="H884" s="6">
        <f>+H879</f>
        <v>9737436.7872882076</v>
      </c>
      <c r="I884" s="7">
        <f>IF(H884=0,0,H884/G884)</f>
        <v>70.113527316826691</v>
      </c>
      <c r="K884" s="5">
        <f>+K879</f>
        <v>33996</v>
      </c>
      <c r="L884" s="6">
        <f>+L879</f>
        <v>41261.46290992311</v>
      </c>
      <c r="M884" s="7">
        <f>IF(L884=0,0,L884/K884)</f>
        <v>1.2137152285540389</v>
      </c>
    </row>
    <row r="885" spans="2:13" hidden="1">
      <c r="B885" s="12"/>
      <c r="C885" s="5"/>
      <c r="D885" s="6"/>
      <c r="E885" s="7"/>
      <c r="G885" s="5"/>
      <c r="H885" s="6"/>
      <c r="I885" s="7"/>
      <c r="K885" s="5"/>
      <c r="L885" s="6"/>
      <c r="M885" s="7"/>
    </row>
    <row r="886" spans="2:13" hidden="1">
      <c r="B886" s="12" t="s">
        <v>5</v>
      </c>
      <c r="C886" s="1">
        <v>0</v>
      </c>
      <c r="D886" s="2">
        <v>0</v>
      </c>
      <c r="E886" s="3">
        <f>IF(D886=0,0,D886/C886)</f>
        <v>0</v>
      </c>
      <c r="G886" s="1">
        <v>0</v>
      </c>
      <c r="H886" s="2">
        <v>0</v>
      </c>
      <c r="I886" s="3">
        <f>IF(H886=0,0,H886/G886)</f>
        <v>0</v>
      </c>
      <c r="K886" s="1">
        <v>0</v>
      </c>
      <c r="L886" s="2">
        <v>0</v>
      </c>
      <c r="M886" s="3">
        <f>IF(L886=0,0,L886/K886)</f>
        <v>0</v>
      </c>
    </row>
    <row r="887" spans="2:13" hidden="1">
      <c r="B887" s="12"/>
      <c r="C887" s="5"/>
      <c r="D887" s="6"/>
      <c r="E887" s="7"/>
      <c r="G887" s="5"/>
      <c r="H887" s="6"/>
      <c r="I887" s="7"/>
      <c r="K887" s="5"/>
      <c r="L887" s="6"/>
      <c r="M887" s="7"/>
    </row>
    <row r="888" spans="2:13" hidden="1">
      <c r="B888" s="12" t="s">
        <v>6</v>
      </c>
      <c r="C888" s="25">
        <f>SUM(C884:C886)</f>
        <v>0</v>
      </c>
      <c r="D888" s="25">
        <f>SUM(D884:D886)</f>
        <v>0</v>
      </c>
      <c r="E888" s="23">
        <f>IF(D888=0,0,D888/C888)</f>
        <v>0</v>
      </c>
      <c r="F888" s="24"/>
      <c r="G888" s="25">
        <f>SUM(G884:G886)</f>
        <v>138881</v>
      </c>
      <c r="H888" s="34">
        <f>SUM(H884:H886)</f>
        <v>9737436.7872882076</v>
      </c>
      <c r="I888" s="23">
        <f>IF(H888=0,0,H888/G888)</f>
        <v>70.113527316826691</v>
      </c>
      <c r="K888" s="25">
        <f>SUM(K884:K886)</f>
        <v>33996</v>
      </c>
      <c r="L888" s="34">
        <f>SUM(L884:L886)</f>
        <v>41261.46290992311</v>
      </c>
      <c r="M888" s="23">
        <f>IF(L888=0,0,L888/K888)</f>
        <v>1.2137152285540389</v>
      </c>
    </row>
    <row r="889" spans="2:13" hidden="1">
      <c r="B889" s="12"/>
      <c r="C889" s="5"/>
      <c r="D889" s="6"/>
      <c r="E889" s="7"/>
      <c r="G889" s="5"/>
      <c r="H889" s="6"/>
      <c r="I889" s="7"/>
      <c r="K889" s="5"/>
      <c r="L889" s="6"/>
      <c r="M889" s="7"/>
    </row>
    <row r="890" spans="2:13" hidden="1">
      <c r="B890" s="12" t="s">
        <v>7</v>
      </c>
      <c r="C890" s="5">
        <v>0</v>
      </c>
      <c r="D890" s="6">
        <v>0</v>
      </c>
      <c r="E890" s="7">
        <v>0</v>
      </c>
      <c r="G890" s="5">
        <v>0</v>
      </c>
      <c r="H890" s="6">
        <f>+G890*I888</f>
        <v>0</v>
      </c>
      <c r="I890" s="7">
        <v>0</v>
      </c>
      <c r="K890" s="5">
        <v>0</v>
      </c>
      <c r="L890" s="6">
        <v>0</v>
      </c>
      <c r="M890" s="7">
        <v>0</v>
      </c>
    </row>
    <row r="891" spans="2:13" hidden="1">
      <c r="B891" s="12"/>
      <c r="C891" s="5"/>
      <c r="D891" s="6"/>
      <c r="E891" s="7"/>
      <c r="G891" s="5">
        <v>0</v>
      </c>
      <c r="H891" s="6"/>
      <c r="I891" s="7"/>
      <c r="K891" s="5"/>
      <c r="L891" s="6"/>
      <c r="M891" s="7"/>
    </row>
    <row r="892" spans="2:13" hidden="1">
      <c r="B892" s="12" t="s">
        <v>11</v>
      </c>
      <c r="C892" s="1"/>
      <c r="D892" s="2">
        <f>+C892*E888</f>
        <v>0</v>
      </c>
      <c r="E892" s="3">
        <f>IF(D892=0,0,D892/C892)</f>
        <v>0</v>
      </c>
      <c r="G892" s="1">
        <v>-438</v>
      </c>
      <c r="H892" s="2">
        <f>+G892*I888</f>
        <v>-30709.724964770092</v>
      </c>
      <c r="I892" s="3">
        <f>IF(H892=0,0,H892/G892)</f>
        <v>70.113527316826691</v>
      </c>
      <c r="K892" s="1">
        <v>-438</v>
      </c>
      <c r="L892" s="2">
        <f>+K892*M888</f>
        <v>-531.60727010666903</v>
      </c>
      <c r="M892" s="3">
        <f>IF(L892=0,0,L892/K892)</f>
        <v>1.2137152285540389</v>
      </c>
    </row>
    <row r="893" spans="2:13" hidden="1">
      <c r="B893" s="12"/>
      <c r="C893" s="5"/>
      <c r="D893" s="6"/>
      <c r="E893" s="7"/>
      <c r="G893" s="5"/>
      <c r="H893" s="6"/>
      <c r="I893" s="7"/>
      <c r="K893" s="5"/>
      <c r="L893" s="6"/>
      <c r="M893" s="7"/>
    </row>
    <row r="894" spans="2:13" ht="15.75" hidden="1" thickBot="1">
      <c r="B894" s="12" t="s">
        <v>9</v>
      </c>
      <c r="C894" s="35">
        <f>SUM(C888:C892)</f>
        <v>0</v>
      </c>
      <c r="D894" s="35">
        <f>SUM(D888:D892)</f>
        <v>0</v>
      </c>
      <c r="E894" s="36">
        <f>IF(D894=0,0,D894/C894)</f>
        <v>0</v>
      </c>
      <c r="G894" s="35">
        <f>SUM(G888:G892)</f>
        <v>138443</v>
      </c>
      <c r="H894" s="35">
        <f>SUM(H888:H892)</f>
        <v>9706727.062323438</v>
      </c>
      <c r="I894" s="36">
        <f>IF(H894=0,0,H894/G894)</f>
        <v>70.113527316826691</v>
      </c>
      <c r="K894" s="35">
        <f>SUM(K888:K892)</f>
        <v>33558</v>
      </c>
      <c r="L894" s="35">
        <f>SUM(L888:L892)</f>
        <v>40729.855639816444</v>
      </c>
      <c r="M894" s="36">
        <f>IF(L894=0,0,L894/K894)</f>
        <v>1.2137152285540391</v>
      </c>
    </row>
    <row r="895" spans="2:13" ht="15.75" hidden="1" thickTop="1"/>
    <row r="896" spans="2:13" hidden="1"/>
    <row r="897" spans="2:13" ht="15.75" hidden="1">
      <c r="B897" s="28">
        <v>42491</v>
      </c>
      <c r="C897" s="74" t="s">
        <v>0</v>
      </c>
      <c r="D897" s="74"/>
      <c r="E897" s="74"/>
      <c r="F897" s="29"/>
      <c r="G897" s="74" t="s">
        <v>53</v>
      </c>
      <c r="H897" s="74"/>
      <c r="I897" s="74"/>
      <c r="K897" s="74" t="s">
        <v>52</v>
      </c>
      <c r="L897" s="74"/>
      <c r="M897" s="74"/>
    </row>
    <row r="898" spans="2:13" hidden="1">
      <c r="B898" s="12"/>
      <c r="C898" s="30" t="s">
        <v>1</v>
      </c>
      <c r="D898" s="31" t="s">
        <v>2</v>
      </c>
      <c r="E898" s="32" t="s">
        <v>3</v>
      </c>
      <c r="F898" s="33"/>
      <c r="G898" s="30" t="s">
        <v>1</v>
      </c>
      <c r="H898" s="31" t="s">
        <v>2</v>
      </c>
      <c r="I898" s="32" t="s">
        <v>3</v>
      </c>
      <c r="K898" s="30" t="s">
        <v>1</v>
      </c>
      <c r="L898" s="31" t="s">
        <v>2</v>
      </c>
      <c r="M898" s="32" t="s">
        <v>3</v>
      </c>
    </row>
    <row r="899" spans="2:13" hidden="1">
      <c r="B899" s="12" t="s">
        <v>4</v>
      </c>
      <c r="C899" s="5">
        <f>+C894</f>
        <v>0</v>
      </c>
      <c r="D899" s="6">
        <f>+D894</f>
        <v>0</v>
      </c>
      <c r="E899" s="7">
        <f>IF(D899=0,0,D899/C899)</f>
        <v>0</v>
      </c>
      <c r="G899" s="5">
        <f>+G894</f>
        <v>138443</v>
      </c>
      <c r="H899" s="6">
        <f>+H894</f>
        <v>9706727.062323438</v>
      </c>
      <c r="I899" s="7">
        <f>IF(H899=0,0,H899/G899)</f>
        <v>70.113527316826691</v>
      </c>
      <c r="K899" s="5">
        <f>+K894</f>
        <v>33558</v>
      </c>
      <c r="L899" s="6">
        <f>+L894</f>
        <v>40729.855639816444</v>
      </c>
      <c r="M899" s="7">
        <f>IF(L899=0,0,L899/K899)</f>
        <v>1.2137152285540391</v>
      </c>
    </row>
    <row r="900" spans="2:13" hidden="1">
      <c r="B900" s="12"/>
      <c r="C900" s="5"/>
      <c r="D900" s="6"/>
      <c r="E900" s="7"/>
      <c r="G900" s="5"/>
      <c r="H900" s="6"/>
      <c r="I900" s="7"/>
      <c r="K900" s="5"/>
      <c r="L900" s="6"/>
      <c r="M900" s="7"/>
    </row>
    <row r="901" spans="2:13" hidden="1">
      <c r="B901" s="12" t="s">
        <v>5</v>
      </c>
      <c r="C901" s="1">
        <v>0</v>
      </c>
      <c r="D901" s="2">
        <v>0</v>
      </c>
      <c r="E901" s="3">
        <f>IF(D901=0,0,D901/C901)</f>
        <v>0</v>
      </c>
      <c r="G901" s="1">
        <v>0</v>
      </c>
      <c r="H901" s="2">
        <v>0</v>
      </c>
      <c r="I901" s="3">
        <f>IF(H901=0,0,H901/G901)</f>
        <v>0</v>
      </c>
      <c r="K901" s="1">
        <v>0</v>
      </c>
      <c r="L901" s="2">
        <v>0</v>
      </c>
      <c r="M901" s="3">
        <f>IF(L901=0,0,L901/K901)</f>
        <v>0</v>
      </c>
    </row>
    <row r="902" spans="2:13" hidden="1">
      <c r="B902" s="12"/>
      <c r="C902" s="5"/>
      <c r="D902" s="6"/>
      <c r="E902" s="7"/>
      <c r="G902" s="5"/>
      <c r="H902" s="6"/>
      <c r="I902" s="7"/>
      <c r="K902" s="5"/>
      <c r="L902" s="6"/>
      <c r="M902" s="7"/>
    </row>
    <row r="903" spans="2:13" hidden="1">
      <c r="B903" s="12" t="s">
        <v>6</v>
      </c>
      <c r="C903" s="25">
        <f>SUM(C899:C901)</f>
        <v>0</v>
      </c>
      <c r="D903" s="25">
        <f>SUM(D899:D901)</f>
        <v>0</v>
      </c>
      <c r="E903" s="23">
        <f>IF(D903=0,0,D903/C903)</f>
        <v>0</v>
      </c>
      <c r="F903" s="24"/>
      <c r="G903" s="25">
        <f>SUM(G899:G901)</f>
        <v>138443</v>
      </c>
      <c r="H903" s="34">
        <f>SUM(H899:H901)</f>
        <v>9706727.062323438</v>
      </c>
      <c r="I903" s="23">
        <f>IF(H903=0,0,H903/G903)</f>
        <v>70.113527316826691</v>
      </c>
      <c r="K903" s="25">
        <f>SUM(K899:K901)</f>
        <v>33558</v>
      </c>
      <c r="L903" s="34">
        <f>SUM(L899:L901)</f>
        <v>40729.855639816444</v>
      </c>
      <c r="M903" s="23">
        <f>IF(L903=0,0,L903/K903)</f>
        <v>1.2137152285540391</v>
      </c>
    </row>
    <row r="904" spans="2:13" hidden="1">
      <c r="B904" s="12"/>
      <c r="C904" s="5"/>
      <c r="D904" s="6"/>
      <c r="E904" s="7"/>
      <c r="G904" s="5"/>
      <c r="H904" s="6"/>
      <c r="I904" s="7"/>
      <c r="K904" s="5"/>
      <c r="L904" s="6"/>
      <c r="M904" s="7"/>
    </row>
    <row r="905" spans="2:13" hidden="1">
      <c r="B905" s="12" t="s">
        <v>7</v>
      </c>
      <c r="C905" s="5">
        <v>0</v>
      </c>
      <c r="D905" s="6">
        <v>0</v>
      </c>
      <c r="E905" s="7">
        <v>0</v>
      </c>
      <c r="G905" s="5">
        <v>0</v>
      </c>
      <c r="H905" s="6">
        <f>+G905*I903</f>
        <v>0</v>
      </c>
      <c r="I905" s="7">
        <v>0</v>
      </c>
      <c r="K905" s="5">
        <v>0</v>
      </c>
      <c r="L905" s="6">
        <v>0</v>
      </c>
      <c r="M905" s="7">
        <v>0</v>
      </c>
    </row>
    <row r="906" spans="2:13" hidden="1">
      <c r="B906" s="12"/>
      <c r="C906" s="5"/>
      <c r="D906" s="6"/>
      <c r="E906" s="7"/>
      <c r="G906" s="5">
        <v>0</v>
      </c>
      <c r="H906" s="6"/>
      <c r="I906" s="7"/>
      <c r="K906" s="5"/>
      <c r="L906" s="6"/>
      <c r="M906" s="7"/>
    </row>
    <row r="907" spans="2:13" hidden="1">
      <c r="B907" s="12" t="s">
        <v>11</v>
      </c>
      <c r="C907" s="1"/>
      <c r="D907" s="2">
        <f>+C907*E903</f>
        <v>0</v>
      </c>
      <c r="E907" s="3">
        <f>IF(D907=0,0,D907/C907)</f>
        <v>0</v>
      </c>
      <c r="G907" s="1">
        <v>-354</v>
      </c>
      <c r="H907" s="2">
        <f>+G907*I903</f>
        <v>-24820.188670156647</v>
      </c>
      <c r="I907" s="3">
        <f>IF(H907=0,0,H907/G907)</f>
        <v>70.113527316826691</v>
      </c>
      <c r="K907" s="1">
        <v>-354</v>
      </c>
      <c r="L907" s="2">
        <f>+K907*M903</f>
        <v>-429.65519090812984</v>
      </c>
      <c r="M907" s="3">
        <f>IF(L907=0,0,L907/K907)</f>
        <v>1.2137152285540391</v>
      </c>
    </row>
    <row r="908" spans="2:13" hidden="1">
      <c r="B908" s="12"/>
      <c r="C908" s="5"/>
      <c r="D908" s="6"/>
      <c r="E908" s="7"/>
      <c r="G908" s="5"/>
      <c r="H908" s="6"/>
      <c r="I908" s="7"/>
      <c r="K908" s="5"/>
      <c r="L908" s="6"/>
      <c r="M908" s="7"/>
    </row>
    <row r="909" spans="2:13" ht="15.75" hidden="1" thickBot="1">
      <c r="B909" s="12" t="s">
        <v>9</v>
      </c>
      <c r="C909" s="35">
        <f>SUM(C903:C907)</f>
        <v>0</v>
      </c>
      <c r="D909" s="35">
        <f>SUM(D903:D907)</f>
        <v>0</v>
      </c>
      <c r="E909" s="36">
        <f>IF(D909=0,0,D909/C909)</f>
        <v>0</v>
      </c>
      <c r="G909" s="35">
        <f>SUM(G903:G907)</f>
        <v>138089</v>
      </c>
      <c r="H909" s="35">
        <f>SUM(H903:H907)</f>
        <v>9681906.8736532815</v>
      </c>
      <c r="I909" s="36">
        <f>IF(H909=0,0,H909/G909)</f>
        <v>70.113527316826691</v>
      </c>
      <c r="K909" s="35">
        <f>SUM(K903:K907)</f>
        <v>33204</v>
      </c>
      <c r="L909" s="35">
        <f>SUM(L903:L907)</f>
        <v>40300.200448908312</v>
      </c>
      <c r="M909" s="36">
        <f>IF(L909=0,0,L909/K909)</f>
        <v>1.2137152285540391</v>
      </c>
    </row>
    <row r="910" spans="2:13" ht="15.75" hidden="1" thickTop="1"/>
    <row r="911" spans="2:13" hidden="1"/>
    <row r="912" spans="2:13" ht="15.75" hidden="1">
      <c r="B912" s="28">
        <v>42522</v>
      </c>
      <c r="C912" s="74" t="s">
        <v>0</v>
      </c>
      <c r="D912" s="74"/>
      <c r="E912" s="74"/>
      <c r="F912" s="29"/>
      <c r="G912" s="74" t="s">
        <v>53</v>
      </c>
      <c r="H912" s="74"/>
      <c r="I912" s="74"/>
      <c r="K912" s="74" t="s">
        <v>52</v>
      </c>
      <c r="L912" s="74"/>
      <c r="M912" s="74"/>
    </row>
    <row r="913" spans="2:13" hidden="1">
      <c r="B913" s="12"/>
      <c r="C913" s="30" t="s">
        <v>1</v>
      </c>
      <c r="D913" s="31" t="s">
        <v>2</v>
      </c>
      <c r="E913" s="32" t="s">
        <v>3</v>
      </c>
      <c r="F913" s="33"/>
      <c r="G913" s="30" t="s">
        <v>1</v>
      </c>
      <c r="H913" s="31" t="s">
        <v>2</v>
      </c>
      <c r="I913" s="32" t="s">
        <v>3</v>
      </c>
      <c r="K913" s="30" t="s">
        <v>1</v>
      </c>
      <c r="L913" s="31" t="s">
        <v>2</v>
      </c>
      <c r="M913" s="32" t="s">
        <v>3</v>
      </c>
    </row>
    <row r="914" spans="2:13" hidden="1">
      <c r="B914" s="12" t="s">
        <v>4</v>
      </c>
      <c r="C914" s="5">
        <f>+C909</f>
        <v>0</v>
      </c>
      <c r="D914" s="6">
        <f>+D909</f>
        <v>0</v>
      </c>
      <c r="E914" s="7">
        <f>IF(D914=0,0,D914/C914)</f>
        <v>0</v>
      </c>
      <c r="G914" s="5">
        <f>+G909</f>
        <v>138089</v>
      </c>
      <c r="H914" s="6">
        <f>+H909</f>
        <v>9681906.8736532815</v>
      </c>
      <c r="I914" s="7">
        <f>IF(H914=0,0,H914/G914)</f>
        <v>70.113527316826691</v>
      </c>
      <c r="K914" s="5">
        <f>+K909</f>
        <v>33204</v>
      </c>
      <c r="L914" s="6">
        <f>+L909</f>
        <v>40300.200448908312</v>
      </c>
      <c r="M914" s="7">
        <f>IF(L914=0,0,L914/K914)</f>
        <v>1.2137152285540391</v>
      </c>
    </row>
    <row r="915" spans="2:13" hidden="1">
      <c r="B915" s="12"/>
      <c r="C915" s="5"/>
      <c r="D915" s="6"/>
      <c r="E915" s="7"/>
      <c r="G915" s="5"/>
      <c r="H915" s="6"/>
      <c r="I915" s="7"/>
      <c r="K915" s="5"/>
      <c r="L915" s="6"/>
      <c r="M915" s="7"/>
    </row>
    <row r="916" spans="2:13" hidden="1">
      <c r="B916" s="12" t="s">
        <v>5</v>
      </c>
      <c r="C916" s="1">
        <v>0</v>
      </c>
      <c r="D916" s="2">
        <v>0</v>
      </c>
      <c r="E916" s="3">
        <f>IF(D916=0,0,D916/C916)</f>
        <v>0</v>
      </c>
      <c r="G916" s="1">
        <v>0</v>
      </c>
      <c r="H916" s="2">
        <v>0</v>
      </c>
      <c r="I916" s="3">
        <f>IF(H916=0,0,H916/G916)</f>
        <v>0</v>
      </c>
      <c r="K916" s="1">
        <v>0</v>
      </c>
      <c r="L916" s="2">
        <v>0</v>
      </c>
      <c r="M916" s="3">
        <f>IF(L916=0,0,L916/K916)</f>
        <v>0</v>
      </c>
    </row>
    <row r="917" spans="2:13" hidden="1">
      <c r="B917" s="12"/>
      <c r="C917" s="5"/>
      <c r="D917" s="6"/>
      <c r="E917" s="7"/>
      <c r="G917" s="5"/>
      <c r="H917" s="6"/>
      <c r="I917" s="7"/>
      <c r="K917" s="5"/>
      <c r="L917" s="6"/>
      <c r="M917" s="7"/>
    </row>
    <row r="918" spans="2:13" hidden="1">
      <c r="B918" s="12" t="s">
        <v>6</v>
      </c>
      <c r="C918" s="25">
        <f>SUM(C914:C916)</f>
        <v>0</v>
      </c>
      <c r="D918" s="25">
        <f>SUM(D914:D916)</f>
        <v>0</v>
      </c>
      <c r="E918" s="23">
        <f>IF(D918=0,0,D918/C918)</f>
        <v>0</v>
      </c>
      <c r="F918" s="24"/>
      <c r="G918" s="25">
        <f>SUM(G914:G916)</f>
        <v>138089</v>
      </c>
      <c r="H918" s="34">
        <f>SUM(H914:H916)</f>
        <v>9681906.8736532815</v>
      </c>
      <c r="I918" s="23">
        <f>IF(H918=0,0,H918/G918)</f>
        <v>70.113527316826691</v>
      </c>
      <c r="K918" s="25">
        <f>SUM(K914:K916)</f>
        <v>33204</v>
      </c>
      <c r="L918" s="34">
        <f>SUM(L914:L916)</f>
        <v>40300.200448908312</v>
      </c>
      <c r="M918" s="23">
        <f>IF(L918=0,0,L918/K918)</f>
        <v>1.2137152285540391</v>
      </c>
    </row>
    <row r="919" spans="2:13" hidden="1">
      <c r="B919" s="12"/>
      <c r="C919" s="5"/>
      <c r="D919" s="6"/>
      <c r="E919" s="7"/>
      <c r="G919" s="5"/>
      <c r="H919" s="6"/>
      <c r="I919" s="7"/>
      <c r="K919" s="5"/>
      <c r="L919" s="6"/>
      <c r="M919" s="7"/>
    </row>
    <row r="920" spans="2:13" hidden="1">
      <c r="B920" s="12" t="s">
        <v>7</v>
      </c>
      <c r="C920" s="5">
        <v>0</v>
      </c>
      <c r="D920" s="6">
        <v>0</v>
      </c>
      <c r="E920" s="7">
        <v>0</v>
      </c>
      <c r="G920" s="5">
        <v>0</v>
      </c>
      <c r="H920" s="6">
        <f>+G920*I918</f>
        <v>0</v>
      </c>
      <c r="I920" s="7">
        <v>0</v>
      </c>
      <c r="K920" s="5">
        <v>0</v>
      </c>
      <c r="L920" s="6">
        <v>0</v>
      </c>
      <c r="M920" s="7">
        <v>0</v>
      </c>
    </row>
    <row r="921" spans="2:13" hidden="1">
      <c r="B921" s="12"/>
      <c r="C921" s="5"/>
      <c r="D921" s="6"/>
      <c r="E921" s="7"/>
      <c r="G921" s="5">
        <v>0</v>
      </c>
      <c r="H921" s="6"/>
      <c r="I921" s="7"/>
      <c r="K921" s="5"/>
      <c r="L921" s="6"/>
      <c r="M921" s="7"/>
    </row>
    <row r="922" spans="2:13" hidden="1">
      <c r="B922" s="12" t="s">
        <v>11</v>
      </c>
      <c r="C922" s="1"/>
      <c r="D922" s="2">
        <f>+C922*E918</f>
        <v>0</v>
      </c>
      <c r="E922" s="3">
        <f>IF(D922=0,0,D922/C922)</f>
        <v>0</v>
      </c>
      <c r="G922" s="1">
        <v>-575</v>
      </c>
      <c r="H922" s="2">
        <f>+G922*I918</f>
        <v>-40315.278207175346</v>
      </c>
      <c r="I922" s="3">
        <f>IF(H922=0,0,H922/G922)</f>
        <v>70.113527316826691</v>
      </c>
      <c r="K922" s="1">
        <v>-571</v>
      </c>
      <c r="L922" s="2">
        <f>+K922*M918</f>
        <v>-693.0313955043564</v>
      </c>
      <c r="M922" s="3">
        <f>IF(L922=0,0,L922/K922)</f>
        <v>1.2137152285540391</v>
      </c>
    </row>
    <row r="923" spans="2:13" hidden="1">
      <c r="B923" s="12"/>
      <c r="C923" s="5"/>
      <c r="D923" s="6"/>
      <c r="E923" s="7"/>
      <c r="G923" s="5"/>
      <c r="H923" s="6"/>
      <c r="I923" s="7"/>
      <c r="K923" s="5"/>
      <c r="L923" s="6"/>
      <c r="M923" s="7"/>
    </row>
    <row r="924" spans="2:13" ht="15.75" hidden="1" thickBot="1">
      <c r="B924" s="12" t="s">
        <v>9</v>
      </c>
      <c r="C924" s="35">
        <f>SUM(C918:C922)</f>
        <v>0</v>
      </c>
      <c r="D924" s="35">
        <f>SUM(D918:D922)</f>
        <v>0</v>
      </c>
      <c r="E924" s="36">
        <f>IF(D924=0,0,D924/C924)</f>
        <v>0</v>
      </c>
      <c r="G924" s="35">
        <f>SUM(G918:G922)</f>
        <v>137514</v>
      </c>
      <c r="H924" s="35">
        <f>SUM(H918:H922)</f>
        <v>9641591.595446106</v>
      </c>
      <c r="I924" s="36">
        <f>IF(H924=0,0,H924/G924)</f>
        <v>70.113527316826691</v>
      </c>
      <c r="K924" s="35">
        <f>SUM(K918:K922)</f>
        <v>32633</v>
      </c>
      <c r="L924" s="35">
        <f>SUM(L918:L922)</f>
        <v>39607.169053403959</v>
      </c>
      <c r="M924" s="36">
        <f>IF(L924=0,0,L924/K924)</f>
        <v>1.2137152285540391</v>
      </c>
    </row>
    <row r="925" spans="2:13" ht="15.75" hidden="1" thickTop="1"/>
    <row r="926" spans="2:13" hidden="1"/>
    <row r="927" spans="2:13" ht="15.75" hidden="1">
      <c r="B927" s="28">
        <v>42552</v>
      </c>
      <c r="C927" s="74" t="s">
        <v>0</v>
      </c>
      <c r="D927" s="74"/>
      <c r="E927" s="74"/>
      <c r="F927" s="29"/>
      <c r="G927" s="74" t="s">
        <v>53</v>
      </c>
      <c r="H927" s="74"/>
      <c r="I927" s="74"/>
      <c r="K927" s="74" t="s">
        <v>52</v>
      </c>
      <c r="L927" s="74"/>
      <c r="M927" s="74"/>
    </row>
    <row r="928" spans="2:13" hidden="1">
      <c r="B928" s="12"/>
      <c r="C928" s="30" t="s">
        <v>1</v>
      </c>
      <c r="D928" s="31" t="s">
        <v>2</v>
      </c>
      <c r="E928" s="32" t="s">
        <v>3</v>
      </c>
      <c r="F928" s="33"/>
      <c r="G928" s="30" t="s">
        <v>1</v>
      </c>
      <c r="H928" s="31" t="s">
        <v>2</v>
      </c>
      <c r="I928" s="32" t="s">
        <v>3</v>
      </c>
      <c r="K928" s="30" t="s">
        <v>1</v>
      </c>
      <c r="L928" s="31" t="s">
        <v>2</v>
      </c>
      <c r="M928" s="32" t="s">
        <v>3</v>
      </c>
    </row>
    <row r="929" spans="2:13" hidden="1">
      <c r="B929" s="12" t="s">
        <v>4</v>
      </c>
      <c r="C929" s="5">
        <f>+C924</f>
        <v>0</v>
      </c>
      <c r="D929" s="6">
        <f>+D924</f>
        <v>0</v>
      </c>
      <c r="E929" s="7">
        <f>IF(D929=0,0,D929/C929)</f>
        <v>0</v>
      </c>
      <c r="G929" s="5">
        <f>+G924</f>
        <v>137514</v>
      </c>
      <c r="H929" s="6">
        <f>+H924</f>
        <v>9641591.595446106</v>
      </c>
      <c r="I929" s="7">
        <f>IF(H929=0,0,H929/G929)</f>
        <v>70.113527316826691</v>
      </c>
      <c r="K929" s="5">
        <f>+K924</f>
        <v>32633</v>
      </c>
      <c r="L929" s="6">
        <f>+L924</f>
        <v>39607.169053403959</v>
      </c>
      <c r="M929" s="7">
        <f>IF(L929=0,0,L929/K929)</f>
        <v>1.2137152285540391</v>
      </c>
    </row>
    <row r="930" spans="2:13" hidden="1">
      <c r="B930" s="12"/>
      <c r="C930" s="5"/>
      <c r="D930" s="6"/>
      <c r="E930" s="7"/>
      <c r="G930" s="5"/>
      <c r="H930" s="6"/>
      <c r="I930" s="7"/>
      <c r="K930" s="5"/>
      <c r="L930" s="6"/>
      <c r="M930" s="7"/>
    </row>
    <row r="931" spans="2:13" hidden="1">
      <c r="B931" s="12" t="s">
        <v>5</v>
      </c>
      <c r="C931" s="1">
        <v>0</v>
      </c>
      <c r="D931" s="2">
        <v>0</v>
      </c>
      <c r="E931" s="3">
        <f>IF(D931=0,0,D931/C931)</f>
        <v>0</v>
      </c>
      <c r="G931" s="1">
        <v>0</v>
      </c>
      <c r="H931" s="2">
        <v>0</v>
      </c>
      <c r="I931" s="3">
        <f>IF(H931=0,0,H931/G931)</f>
        <v>0</v>
      </c>
      <c r="K931" s="1">
        <v>0</v>
      </c>
      <c r="L931" s="2">
        <v>0</v>
      </c>
      <c r="M931" s="3">
        <f>IF(L931=0,0,L931/K931)</f>
        <v>0</v>
      </c>
    </row>
    <row r="932" spans="2:13" hidden="1">
      <c r="B932" s="12"/>
      <c r="C932" s="5"/>
      <c r="D932" s="6"/>
      <c r="E932" s="7"/>
      <c r="G932" s="5"/>
      <c r="H932" s="6"/>
      <c r="I932" s="7"/>
      <c r="K932" s="5"/>
      <c r="L932" s="6"/>
      <c r="M932" s="7"/>
    </row>
    <row r="933" spans="2:13" hidden="1">
      <c r="B933" s="12" t="s">
        <v>6</v>
      </c>
      <c r="C933" s="25">
        <f>SUM(C929:C931)</f>
        <v>0</v>
      </c>
      <c r="D933" s="25">
        <f>SUM(D929:D931)</f>
        <v>0</v>
      </c>
      <c r="E933" s="23">
        <f>IF(D933=0,0,D933/C933)</f>
        <v>0</v>
      </c>
      <c r="F933" s="24"/>
      <c r="G933" s="25">
        <f>SUM(G929:G931)</f>
        <v>137514</v>
      </c>
      <c r="H933" s="34">
        <f>SUM(H929:H931)</f>
        <v>9641591.595446106</v>
      </c>
      <c r="I933" s="23">
        <f>IF(H933=0,0,H933/G933)</f>
        <v>70.113527316826691</v>
      </c>
      <c r="K933" s="25">
        <f>SUM(K929:K931)</f>
        <v>32633</v>
      </c>
      <c r="L933" s="34">
        <f>SUM(L929:L931)</f>
        <v>39607.169053403959</v>
      </c>
      <c r="M933" s="23">
        <f>IF(L933=0,0,L933/K933)</f>
        <v>1.2137152285540391</v>
      </c>
    </row>
    <row r="934" spans="2:13" hidden="1">
      <c r="B934" s="12"/>
      <c r="C934" s="5"/>
      <c r="D934" s="6"/>
      <c r="E934" s="7"/>
      <c r="G934" s="5"/>
      <c r="H934" s="6"/>
      <c r="I934" s="7"/>
      <c r="K934" s="5"/>
      <c r="L934" s="6"/>
      <c r="M934" s="7"/>
    </row>
    <row r="935" spans="2:13" hidden="1">
      <c r="B935" s="12" t="s">
        <v>7</v>
      </c>
      <c r="C935" s="5">
        <v>0</v>
      </c>
      <c r="D935" s="6">
        <v>0</v>
      </c>
      <c r="E935" s="7">
        <v>0</v>
      </c>
      <c r="G935" s="5">
        <v>0</v>
      </c>
      <c r="H935" s="6">
        <f>+G935*I933</f>
        <v>0</v>
      </c>
      <c r="I935" s="7">
        <v>0</v>
      </c>
      <c r="K935" s="5">
        <v>0</v>
      </c>
      <c r="L935" s="6">
        <v>0</v>
      </c>
      <c r="M935" s="7">
        <v>0</v>
      </c>
    </row>
    <row r="936" spans="2:13" hidden="1">
      <c r="B936" s="12"/>
      <c r="C936" s="5"/>
      <c r="D936" s="6"/>
      <c r="E936" s="7"/>
      <c r="G936" s="5">
        <v>0</v>
      </c>
      <c r="H936" s="6"/>
      <c r="I936" s="7"/>
      <c r="K936" s="5"/>
      <c r="L936" s="6"/>
      <c r="M936" s="7"/>
    </row>
    <row r="937" spans="2:13" hidden="1">
      <c r="B937" s="12" t="s">
        <v>11</v>
      </c>
      <c r="C937" s="1"/>
      <c r="D937" s="2">
        <f>+C937*E933</f>
        <v>0</v>
      </c>
      <c r="E937" s="3">
        <f>IF(D937=0,0,D937/C937)</f>
        <v>0</v>
      </c>
      <c r="G937" s="1">
        <v>-587</v>
      </c>
      <c r="H937" s="2">
        <f>+G937*I933</f>
        <v>-41156.640534977269</v>
      </c>
      <c r="I937" s="3">
        <f>IF(H937=0,0,H937/G937)</f>
        <v>70.113527316826691</v>
      </c>
      <c r="K937" s="1">
        <v>-591</v>
      </c>
      <c r="L937" s="2">
        <f>+K937*M933</f>
        <v>-717.30570007543713</v>
      </c>
      <c r="M937" s="3">
        <f>IF(L937=0,0,L937/K937)</f>
        <v>1.2137152285540391</v>
      </c>
    </row>
    <row r="938" spans="2:13" hidden="1">
      <c r="B938" s="12"/>
      <c r="C938" s="5"/>
      <c r="D938" s="6"/>
      <c r="E938" s="7"/>
      <c r="G938" s="5"/>
      <c r="H938" s="6"/>
      <c r="I938" s="7"/>
      <c r="K938" s="5"/>
      <c r="L938" s="6"/>
      <c r="M938" s="7"/>
    </row>
    <row r="939" spans="2:13" ht="15.75" hidden="1" thickBot="1">
      <c r="B939" s="12" t="s">
        <v>9</v>
      </c>
      <c r="C939" s="35">
        <f>SUM(C933:C937)</f>
        <v>0</v>
      </c>
      <c r="D939" s="35">
        <f>SUM(D933:D937)</f>
        <v>0</v>
      </c>
      <c r="E939" s="36">
        <f>IF(D939=0,0,D939/C939)</f>
        <v>0</v>
      </c>
      <c r="G939" s="35">
        <f>SUM(G933:G937)</f>
        <v>136927</v>
      </c>
      <c r="H939" s="35">
        <f>SUM(H933:H937)</f>
        <v>9600434.9549111295</v>
      </c>
      <c r="I939" s="36">
        <f>IF(H939=0,0,H939/G939)</f>
        <v>70.113527316826705</v>
      </c>
      <c r="K939" s="35">
        <f>SUM(K933:K937)</f>
        <v>32042</v>
      </c>
      <c r="L939" s="35">
        <f>SUM(L933:L937)</f>
        <v>38889.863353328525</v>
      </c>
      <c r="M939" s="36">
        <f>IF(L939=0,0,L939/K939)</f>
        <v>1.2137152285540391</v>
      </c>
    </row>
    <row r="940" spans="2:13" ht="15.75" hidden="1" thickTop="1"/>
    <row r="941" spans="2:13" hidden="1"/>
    <row r="942" spans="2:13" ht="15.75" hidden="1">
      <c r="B942" s="28">
        <v>42583</v>
      </c>
      <c r="C942" s="74" t="s">
        <v>0</v>
      </c>
      <c r="D942" s="74"/>
      <c r="E942" s="74"/>
      <c r="F942" s="29"/>
      <c r="G942" s="74" t="s">
        <v>53</v>
      </c>
      <c r="H942" s="74"/>
      <c r="I942" s="74"/>
      <c r="K942" s="74" t="s">
        <v>52</v>
      </c>
      <c r="L942" s="74"/>
      <c r="M942" s="74"/>
    </row>
    <row r="943" spans="2:13" hidden="1">
      <c r="B943" s="12"/>
      <c r="C943" s="30" t="s">
        <v>1</v>
      </c>
      <c r="D943" s="31" t="s">
        <v>2</v>
      </c>
      <c r="E943" s="32" t="s">
        <v>3</v>
      </c>
      <c r="F943" s="33"/>
      <c r="G943" s="30" t="s">
        <v>1</v>
      </c>
      <c r="H943" s="31" t="s">
        <v>2</v>
      </c>
      <c r="I943" s="32" t="s">
        <v>3</v>
      </c>
      <c r="K943" s="30" t="s">
        <v>1</v>
      </c>
      <c r="L943" s="31" t="s">
        <v>2</v>
      </c>
      <c r="M943" s="32" t="s">
        <v>3</v>
      </c>
    </row>
    <row r="944" spans="2:13" hidden="1">
      <c r="B944" s="12" t="s">
        <v>4</v>
      </c>
      <c r="C944" s="5">
        <f>+C939</f>
        <v>0</v>
      </c>
      <c r="D944" s="6">
        <f>+D939</f>
        <v>0</v>
      </c>
      <c r="E944" s="7">
        <f>IF(D944=0,0,D944/C944)</f>
        <v>0</v>
      </c>
      <c r="G944" s="5">
        <f>+G939</f>
        <v>136927</v>
      </c>
      <c r="H944" s="6">
        <f>+H939</f>
        <v>9600434.9549111295</v>
      </c>
      <c r="I944" s="7">
        <f>IF(H944=0,0,H944/G944)</f>
        <v>70.113527316826705</v>
      </c>
      <c r="K944" s="5">
        <f>+K939</f>
        <v>32042</v>
      </c>
      <c r="L944" s="6">
        <f>+L939</f>
        <v>38889.863353328525</v>
      </c>
      <c r="M944" s="7">
        <f>IF(L944=0,0,L944/K944)</f>
        <v>1.2137152285540391</v>
      </c>
    </row>
    <row r="945" spans="2:13" hidden="1">
      <c r="B945" s="12"/>
      <c r="C945" s="5"/>
      <c r="D945" s="6"/>
      <c r="E945" s="7"/>
      <c r="G945" s="5"/>
      <c r="H945" s="6"/>
      <c r="I945" s="7"/>
      <c r="K945" s="5"/>
      <c r="L945" s="6"/>
      <c r="M945" s="7"/>
    </row>
    <row r="946" spans="2:13" hidden="1">
      <c r="B946" s="12" t="s">
        <v>5</v>
      </c>
      <c r="C946" s="1">
        <v>0</v>
      </c>
      <c r="D946" s="2">
        <v>0</v>
      </c>
      <c r="E946" s="3">
        <f>IF(D946=0,0,D946/C946)</f>
        <v>0</v>
      </c>
      <c r="G946" s="1">
        <v>0</v>
      </c>
      <c r="H946" s="2">
        <v>0</v>
      </c>
      <c r="I946" s="3">
        <f>IF(H946=0,0,H946/G946)</f>
        <v>0</v>
      </c>
      <c r="K946" s="1">
        <v>0</v>
      </c>
      <c r="L946" s="2">
        <v>0</v>
      </c>
      <c r="M946" s="3">
        <f>IF(L946=0,0,L946/K946)</f>
        <v>0</v>
      </c>
    </row>
    <row r="947" spans="2:13" hidden="1">
      <c r="B947" s="12"/>
      <c r="C947" s="5"/>
      <c r="D947" s="6"/>
      <c r="E947" s="7"/>
      <c r="G947" s="5"/>
      <c r="H947" s="6"/>
      <c r="I947" s="7"/>
      <c r="K947" s="5"/>
      <c r="L947" s="6"/>
      <c r="M947" s="7"/>
    </row>
    <row r="948" spans="2:13" hidden="1">
      <c r="B948" s="12" t="s">
        <v>6</v>
      </c>
      <c r="C948" s="25">
        <f>SUM(C944:C946)</f>
        <v>0</v>
      </c>
      <c r="D948" s="25">
        <f>SUM(D944:D946)</f>
        <v>0</v>
      </c>
      <c r="E948" s="23">
        <f>IF(D948=0,0,D948/C948)</f>
        <v>0</v>
      </c>
      <c r="F948" s="24"/>
      <c r="G948" s="25">
        <f>SUM(G944:G946)</f>
        <v>136927</v>
      </c>
      <c r="H948" s="34">
        <f>SUM(H944:H946)</f>
        <v>9600434.9549111295</v>
      </c>
      <c r="I948" s="23">
        <f>IF(H948=0,0,H948/G948)</f>
        <v>70.113527316826705</v>
      </c>
      <c r="K948" s="25">
        <f>SUM(K944:K946)</f>
        <v>32042</v>
      </c>
      <c r="L948" s="34">
        <f>SUM(L944:L946)</f>
        <v>38889.863353328525</v>
      </c>
      <c r="M948" s="23">
        <f>IF(L948=0,0,L948/K948)</f>
        <v>1.2137152285540391</v>
      </c>
    </row>
    <row r="949" spans="2:13" hidden="1">
      <c r="B949" s="12"/>
      <c r="C949" s="5"/>
      <c r="D949" s="6"/>
      <c r="E949" s="7"/>
      <c r="G949" s="5"/>
      <c r="H949" s="6"/>
      <c r="I949" s="7"/>
      <c r="K949" s="5"/>
      <c r="L949" s="6"/>
      <c r="M949" s="7"/>
    </row>
    <row r="950" spans="2:13" hidden="1">
      <c r="B950" s="12" t="s">
        <v>7</v>
      </c>
      <c r="C950" s="5">
        <v>0</v>
      </c>
      <c r="D950" s="6">
        <v>0</v>
      </c>
      <c r="E950" s="7">
        <v>0</v>
      </c>
      <c r="G950" s="5">
        <v>0</v>
      </c>
      <c r="H950" s="6">
        <f>+G950*I948</f>
        <v>0</v>
      </c>
      <c r="I950" s="7">
        <v>0</v>
      </c>
      <c r="K950" s="5">
        <v>0</v>
      </c>
      <c r="L950" s="6">
        <v>0</v>
      </c>
      <c r="M950" s="7">
        <v>0</v>
      </c>
    </row>
    <row r="951" spans="2:13" hidden="1">
      <c r="B951" s="12"/>
      <c r="C951" s="5"/>
      <c r="D951" s="6"/>
      <c r="E951" s="7"/>
      <c r="G951" s="5">
        <v>0</v>
      </c>
      <c r="H951" s="6"/>
      <c r="I951" s="7"/>
      <c r="K951" s="5"/>
      <c r="L951" s="6"/>
      <c r="M951" s="7"/>
    </row>
    <row r="952" spans="2:13" hidden="1">
      <c r="B952" s="12" t="s">
        <v>11</v>
      </c>
      <c r="C952" s="1"/>
      <c r="D952" s="2">
        <f>+C952*E948</f>
        <v>0</v>
      </c>
      <c r="E952" s="3">
        <f>IF(D952=0,0,D952/C952)</f>
        <v>0</v>
      </c>
      <c r="G952" s="1">
        <v>-707</v>
      </c>
      <c r="H952" s="2">
        <f>+G952*I948</f>
        <v>-49570.263812996483</v>
      </c>
      <c r="I952" s="3">
        <f>IF(H952=0,0,H952/G952)</f>
        <v>70.113527316826705</v>
      </c>
      <c r="K952" s="1">
        <v>-707</v>
      </c>
      <c r="L952" s="2">
        <f>+K952*M948</f>
        <v>-858.09666658770561</v>
      </c>
      <c r="M952" s="3">
        <f>IF(L952=0,0,L952/K952)</f>
        <v>1.2137152285540391</v>
      </c>
    </row>
    <row r="953" spans="2:13" hidden="1">
      <c r="B953" s="12"/>
      <c r="C953" s="5"/>
      <c r="D953" s="6"/>
      <c r="E953" s="7"/>
      <c r="G953" s="5"/>
      <c r="H953" s="6"/>
      <c r="I953" s="7"/>
      <c r="K953" s="5"/>
      <c r="L953" s="6"/>
      <c r="M953" s="7"/>
    </row>
    <row r="954" spans="2:13" ht="15.75" hidden="1" thickBot="1">
      <c r="B954" s="12" t="s">
        <v>9</v>
      </c>
      <c r="C954" s="35">
        <f>SUM(C948:C952)</f>
        <v>0</v>
      </c>
      <c r="D954" s="35">
        <f>SUM(D948:D952)</f>
        <v>0</v>
      </c>
      <c r="E954" s="36">
        <f>IF(D954=0,0,D954/C954)</f>
        <v>0</v>
      </c>
      <c r="G954" s="35">
        <f>SUM(G948:G952)</f>
        <v>136220</v>
      </c>
      <c r="H954" s="35">
        <f>SUM(H948:H952)</f>
        <v>9550864.6910981331</v>
      </c>
      <c r="I954" s="36">
        <f>IF(H954=0,0,H954/G954)</f>
        <v>70.113527316826705</v>
      </c>
      <c r="K954" s="35">
        <f>SUM(K948:K952)</f>
        <v>31335</v>
      </c>
      <c r="L954" s="35">
        <f>SUM(L948:L952)</f>
        <v>38031.766686740819</v>
      </c>
      <c r="M954" s="36">
        <f>IF(L954=0,0,L954/K954)</f>
        <v>1.2137152285540391</v>
      </c>
    </row>
    <row r="955" spans="2:13" ht="15.75" hidden="1" thickTop="1"/>
    <row r="956" spans="2:13" hidden="1"/>
    <row r="957" spans="2:13" ht="15.75" hidden="1">
      <c r="B957" s="28">
        <v>42614</v>
      </c>
      <c r="C957" s="74" t="s">
        <v>0</v>
      </c>
      <c r="D957" s="74"/>
      <c r="E957" s="74"/>
      <c r="F957" s="29"/>
      <c r="G957" s="74" t="s">
        <v>53</v>
      </c>
      <c r="H957" s="74"/>
      <c r="I957" s="74"/>
      <c r="K957" s="74" t="s">
        <v>52</v>
      </c>
      <c r="L957" s="74"/>
      <c r="M957" s="74"/>
    </row>
    <row r="958" spans="2:13" hidden="1">
      <c r="B958" s="12"/>
      <c r="C958" s="30" t="s">
        <v>1</v>
      </c>
      <c r="D958" s="31" t="s">
        <v>2</v>
      </c>
      <c r="E958" s="32" t="s">
        <v>3</v>
      </c>
      <c r="F958" s="33"/>
      <c r="G958" s="30" t="s">
        <v>1</v>
      </c>
      <c r="H958" s="31" t="s">
        <v>2</v>
      </c>
      <c r="I958" s="32" t="s">
        <v>3</v>
      </c>
      <c r="K958" s="30" t="s">
        <v>1</v>
      </c>
      <c r="L958" s="31" t="s">
        <v>2</v>
      </c>
      <c r="M958" s="32" t="s">
        <v>3</v>
      </c>
    </row>
    <row r="959" spans="2:13" hidden="1">
      <c r="B959" s="12" t="s">
        <v>4</v>
      </c>
      <c r="C959" s="5">
        <f>+C954</f>
        <v>0</v>
      </c>
      <c r="D959" s="6">
        <f>+D954</f>
        <v>0</v>
      </c>
      <c r="E959" s="7">
        <f>IF(D959=0,0,D959/C959)</f>
        <v>0</v>
      </c>
      <c r="G959" s="5">
        <f>+G954</f>
        <v>136220</v>
      </c>
      <c r="H959" s="6">
        <f>+H954</f>
        <v>9550864.6910981331</v>
      </c>
      <c r="I959" s="7">
        <f>IF(H959=0,0,H959/G959)</f>
        <v>70.113527316826705</v>
      </c>
      <c r="K959" s="5">
        <f>+K954</f>
        <v>31335</v>
      </c>
      <c r="L959" s="6">
        <f>+L954</f>
        <v>38031.766686740819</v>
      </c>
      <c r="M959" s="7">
        <f>IF(L959=0,0,L959/K959)</f>
        <v>1.2137152285540391</v>
      </c>
    </row>
    <row r="960" spans="2:13" hidden="1">
      <c r="B960" s="12"/>
      <c r="C960" s="5"/>
      <c r="D960" s="6"/>
      <c r="E960" s="7"/>
      <c r="G960" s="5"/>
      <c r="H960" s="6"/>
      <c r="I960" s="7"/>
      <c r="K960" s="5"/>
      <c r="L960" s="6"/>
      <c r="M960" s="7"/>
    </row>
    <row r="961" spans="2:13" hidden="1">
      <c r="B961" s="12" t="s">
        <v>5</v>
      </c>
      <c r="C961" s="1">
        <v>0</v>
      </c>
      <c r="D961" s="2">
        <v>0</v>
      </c>
      <c r="E961" s="3">
        <f>IF(D961=0,0,D961/C961)</f>
        <v>0</v>
      </c>
      <c r="G961" s="1">
        <v>0</v>
      </c>
      <c r="H961" s="2">
        <v>0</v>
      </c>
      <c r="I961" s="3">
        <f>IF(H961=0,0,H961/G961)</f>
        <v>0</v>
      </c>
      <c r="K961" s="1">
        <v>0</v>
      </c>
      <c r="L961" s="2">
        <v>0</v>
      </c>
      <c r="M961" s="3">
        <f>IF(L961=0,0,L961/K961)</f>
        <v>0</v>
      </c>
    </row>
    <row r="962" spans="2:13" hidden="1">
      <c r="B962" s="12"/>
      <c r="C962" s="5"/>
      <c r="D962" s="6"/>
      <c r="E962" s="7"/>
      <c r="G962" s="5"/>
      <c r="H962" s="6"/>
      <c r="I962" s="7"/>
      <c r="K962" s="5"/>
      <c r="L962" s="6"/>
      <c r="M962" s="7"/>
    </row>
    <row r="963" spans="2:13" hidden="1">
      <c r="B963" s="12" t="s">
        <v>6</v>
      </c>
      <c r="C963" s="25">
        <f>SUM(C959:C961)</f>
        <v>0</v>
      </c>
      <c r="D963" s="25">
        <f>SUM(D959:D961)</f>
        <v>0</v>
      </c>
      <c r="E963" s="23">
        <f>IF(D963=0,0,D963/C963)</f>
        <v>0</v>
      </c>
      <c r="F963" s="24"/>
      <c r="G963" s="25">
        <f>SUM(G959:G961)</f>
        <v>136220</v>
      </c>
      <c r="H963" s="34">
        <f>SUM(H959:H961)</f>
        <v>9550864.6910981331</v>
      </c>
      <c r="I963" s="23">
        <f>IF(H963=0,0,H963/G963)</f>
        <v>70.113527316826705</v>
      </c>
      <c r="K963" s="25">
        <f>SUM(K959:K961)</f>
        <v>31335</v>
      </c>
      <c r="L963" s="34">
        <f>SUM(L959:L961)</f>
        <v>38031.766686740819</v>
      </c>
      <c r="M963" s="23">
        <f>IF(L963=0,0,L963/K963)</f>
        <v>1.2137152285540391</v>
      </c>
    </row>
    <row r="964" spans="2:13" hidden="1">
      <c r="B964" s="12"/>
      <c r="C964" s="5"/>
      <c r="D964" s="6"/>
      <c r="E964" s="7"/>
      <c r="G964" s="5"/>
      <c r="H964" s="6"/>
      <c r="I964" s="7"/>
      <c r="K964" s="5"/>
      <c r="L964" s="6"/>
      <c r="M964" s="7"/>
    </row>
    <row r="965" spans="2:13" hidden="1">
      <c r="B965" s="12" t="s">
        <v>7</v>
      </c>
      <c r="C965" s="5">
        <v>0</v>
      </c>
      <c r="D965" s="6">
        <v>0</v>
      </c>
      <c r="E965" s="7">
        <v>0</v>
      </c>
      <c r="G965" s="5">
        <v>0</v>
      </c>
      <c r="H965" s="6">
        <f>+G965*I963</f>
        <v>0</v>
      </c>
      <c r="I965" s="7">
        <v>0</v>
      </c>
      <c r="K965" s="5">
        <v>-2000</v>
      </c>
      <c r="L965" s="6">
        <v>-2427.44</v>
      </c>
      <c r="M965" s="7">
        <f>+L965/K965</f>
        <v>1.2137200000000001</v>
      </c>
    </row>
    <row r="966" spans="2:13" hidden="1">
      <c r="B966" s="12"/>
      <c r="C966" s="5"/>
      <c r="D966" s="6"/>
      <c r="E966" s="7"/>
      <c r="G966" s="5">
        <v>0</v>
      </c>
      <c r="H966" s="6"/>
      <c r="I966" s="7"/>
      <c r="K966" s="5"/>
      <c r="L966" s="6"/>
      <c r="M966" s="7"/>
    </row>
    <row r="967" spans="2:13" hidden="1">
      <c r="B967" s="12" t="s">
        <v>11</v>
      </c>
      <c r="C967" s="1"/>
      <c r="D967" s="2">
        <f>+C967*E963</f>
        <v>0</v>
      </c>
      <c r="E967" s="3">
        <f>IF(D967=0,0,D967/C967)</f>
        <v>0</v>
      </c>
      <c r="G967" s="1">
        <v>-370</v>
      </c>
      <c r="H967" s="2">
        <f>+G967*I963</f>
        <v>-25942.005107225879</v>
      </c>
      <c r="I967" s="3">
        <f>IF(H967=0,0,H967/G967)</f>
        <v>70.113527316826705</v>
      </c>
      <c r="K967" s="1">
        <v>-370</v>
      </c>
      <c r="L967" s="2">
        <f>+K967*M963</f>
        <v>-449.07463456499448</v>
      </c>
      <c r="M967" s="3">
        <f>IF(L967=0,0,L967/K967)</f>
        <v>1.2137152285540391</v>
      </c>
    </row>
    <row r="968" spans="2:13" hidden="1">
      <c r="B968" s="12"/>
      <c r="C968" s="5"/>
      <c r="D968" s="6"/>
      <c r="E968" s="7"/>
      <c r="G968" s="5"/>
      <c r="H968" s="6"/>
      <c r="I968" s="7"/>
      <c r="K968" s="5"/>
      <c r="L968" s="6"/>
      <c r="M968" s="7"/>
    </row>
    <row r="969" spans="2:13" ht="15.75" hidden="1" thickBot="1">
      <c r="B969" s="12" t="s">
        <v>9</v>
      </c>
      <c r="C969" s="35">
        <f>SUM(C963:C967)</f>
        <v>0</v>
      </c>
      <c r="D969" s="35">
        <f>SUM(D963:D967)</f>
        <v>0</v>
      </c>
      <c r="E969" s="36">
        <f>IF(D969=0,0,D969/C969)</f>
        <v>0</v>
      </c>
      <c r="G969" s="35">
        <f>SUM(G963:G967)</f>
        <v>135850</v>
      </c>
      <c r="H969" s="35">
        <f>SUM(H963:H967)</f>
        <v>9524922.6859909073</v>
      </c>
      <c r="I969" s="36">
        <f>IF(H969=0,0,H969/G969)</f>
        <v>70.113527316826705</v>
      </c>
      <c r="K969" s="35">
        <f>SUM(K963:K967)</f>
        <v>28965</v>
      </c>
      <c r="L969" s="35">
        <f>SUM(L963:L967)</f>
        <v>35155.25205217582</v>
      </c>
      <c r="M969" s="36">
        <f>IF(L969=0,0,L969/K969)</f>
        <v>1.2137148990911728</v>
      </c>
    </row>
    <row r="970" spans="2:13" ht="15.75" hidden="1" thickTop="1"/>
    <row r="971" spans="2:13" hidden="1"/>
    <row r="972" spans="2:13" ht="15.75" hidden="1">
      <c r="B972" s="28">
        <v>42644</v>
      </c>
      <c r="C972" s="74" t="s">
        <v>0</v>
      </c>
      <c r="D972" s="74"/>
      <c r="E972" s="74"/>
      <c r="F972" s="29"/>
      <c r="G972" s="74" t="s">
        <v>53</v>
      </c>
      <c r="H972" s="74"/>
      <c r="I972" s="74"/>
      <c r="K972" s="74" t="s">
        <v>52</v>
      </c>
      <c r="L972" s="74"/>
      <c r="M972" s="74"/>
    </row>
    <row r="973" spans="2:13" hidden="1">
      <c r="B973" s="12"/>
      <c r="C973" s="30" t="s">
        <v>1</v>
      </c>
      <c r="D973" s="31" t="s">
        <v>2</v>
      </c>
      <c r="E973" s="32" t="s">
        <v>3</v>
      </c>
      <c r="F973" s="33"/>
      <c r="G973" s="30" t="s">
        <v>1</v>
      </c>
      <c r="H973" s="31" t="s">
        <v>2</v>
      </c>
      <c r="I973" s="32" t="s">
        <v>3</v>
      </c>
      <c r="K973" s="30" t="s">
        <v>1</v>
      </c>
      <c r="L973" s="31" t="s">
        <v>2</v>
      </c>
      <c r="M973" s="32" t="s">
        <v>3</v>
      </c>
    </row>
    <row r="974" spans="2:13" hidden="1">
      <c r="B974" s="12" t="s">
        <v>4</v>
      </c>
      <c r="C974" s="5">
        <f>+C969</f>
        <v>0</v>
      </c>
      <c r="D974" s="6">
        <f>+D969</f>
        <v>0</v>
      </c>
      <c r="E974" s="7">
        <f>IF(D974=0,0,D974/C974)</f>
        <v>0</v>
      </c>
      <c r="G974" s="5">
        <f>+G969</f>
        <v>135850</v>
      </c>
      <c r="H974" s="6">
        <f>+H969</f>
        <v>9524922.6859909073</v>
      </c>
      <c r="I974" s="7">
        <f>IF(H974=0,0,H974/G974)</f>
        <v>70.113527316826705</v>
      </c>
      <c r="K974" s="5">
        <f>+K969</f>
        <v>28965</v>
      </c>
      <c r="L974" s="6">
        <f>+L969</f>
        <v>35155.25205217582</v>
      </c>
      <c r="M974" s="7">
        <f>IF(L974=0,0,L974/K974)</f>
        <v>1.2137148990911728</v>
      </c>
    </row>
    <row r="975" spans="2:13" hidden="1">
      <c r="B975" s="12"/>
      <c r="C975" s="5"/>
      <c r="D975" s="6"/>
      <c r="E975" s="7"/>
      <c r="G975" s="5"/>
      <c r="H975" s="6"/>
      <c r="I975" s="7"/>
      <c r="K975" s="5"/>
      <c r="L975" s="6"/>
      <c r="M975" s="7"/>
    </row>
    <row r="976" spans="2:13" hidden="1">
      <c r="B976" s="12" t="s">
        <v>5</v>
      </c>
      <c r="C976" s="1">
        <v>0</v>
      </c>
      <c r="D976" s="2">
        <v>0</v>
      </c>
      <c r="E976" s="3">
        <f>IF(D976=0,0,D976/C976)</f>
        <v>0</v>
      </c>
      <c r="G976" s="1">
        <v>0</v>
      </c>
      <c r="H976" s="2">
        <v>0</v>
      </c>
      <c r="I976" s="3">
        <f>IF(H976=0,0,H976/G976)</f>
        <v>0</v>
      </c>
      <c r="K976" s="1">
        <v>0</v>
      </c>
      <c r="L976" s="2">
        <v>0</v>
      </c>
      <c r="M976" s="3">
        <f>IF(L976=0,0,L976/K976)</f>
        <v>0</v>
      </c>
    </row>
    <row r="977" spans="2:13" hidden="1">
      <c r="B977" s="12"/>
      <c r="C977" s="5"/>
      <c r="D977" s="6"/>
      <c r="E977" s="7"/>
      <c r="G977" s="5"/>
      <c r="H977" s="6"/>
      <c r="I977" s="7"/>
      <c r="K977" s="5"/>
      <c r="L977" s="6"/>
      <c r="M977" s="7"/>
    </row>
    <row r="978" spans="2:13" hidden="1">
      <c r="B978" s="12" t="s">
        <v>6</v>
      </c>
      <c r="C978" s="25">
        <f>SUM(C974:C976)</f>
        <v>0</v>
      </c>
      <c r="D978" s="25">
        <f>SUM(D974:D976)</f>
        <v>0</v>
      </c>
      <c r="E978" s="23">
        <f>IF(D978=0,0,D978/C978)</f>
        <v>0</v>
      </c>
      <c r="F978" s="24"/>
      <c r="G978" s="25">
        <f>SUM(G974:G976)</f>
        <v>135850</v>
      </c>
      <c r="H978" s="34">
        <f>SUM(H974:H976)</f>
        <v>9524922.6859909073</v>
      </c>
      <c r="I978" s="23">
        <f>IF(H978=0,0,H978/G978)</f>
        <v>70.113527316826705</v>
      </c>
      <c r="K978" s="25">
        <f>SUM(K974:K976)</f>
        <v>28965</v>
      </c>
      <c r="L978" s="34">
        <f>SUM(L974:L976)</f>
        <v>35155.25205217582</v>
      </c>
      <c r="M978" s="23">
        <f>IF(L978=0,0,L978/K978)</f>
        <v>1.2137148990911728</v>
      </c>
    </row>
    <row r="979" spans="2:13" hidden="1">
      <c r="B979" s="12"/>
      <c r="C979" s="5"/>
      <c r="D979" s="6"/>
      <c r="E979" s="7"/>
      <c r="G979" s="5"/>
      <c r="H979" s="6"/>
      <c r="I979" s="7"/>
      <c r="K979" s="5"/>
      <c r="L979" s="6"/>
      <c r="M979" s="7"/>
    </row>
    <row r="980" spans="2:13" hidden="1">
      <c r="B980" s="12" t="s">
        <v>7</v>
      </c>
      <c r="C980" s="5">
        <v>0</v>
      </c>
      <c r="D980" s="6">
        <v>0</v>
      </c>
      <c r="E980" s="7">
        <v>0</v>
      </c>
      <c r="G980" s="5">
        <v>0</v>
      </c>
      <c r="H980" s="6">
        <f>+G980*I978</f>
        <v>0</v>
      </c>
      <c r="I980" s="7">
        <v>0</v>
      </c>
      <c r="K980" s="5">
        <v>0</v>
      </c>
      <c r="L980" s="6">
        <v>0</v>
      </c>
      <c r="M980" s="7">
        <v>0</v>
      </c>
    </row>
    <row r="981" spans="2:13" hidden="1">
      <c r="B981" s="12"/>
      <c r="C981" s="5"/>
      <c r="D981" s="6"/>
      <c r="E981" s="7"/>
      <c r="G981" s="5">
        <v>0</v>
      </c>
      <c r="H981" s="6"/>
      <c r="I981" s="7"/>
      <c r="K981" s="5"/>
      <c r="L981" s="6"/>
      <c r="M981" s="7"/>
    </row>
    <row r="982" spans="2:13" hidden="1">
      <c r="B982" s="12" t="s">
        <v>11</v>
      </c>
      <c r="C982" s="1"/>
      <c r="D982" s="2">
        <f>+C982*E978</f>
        <v>0</v>
      </c>
      <c r="E982" s="3">
        <f>IF(D982=0,0,D982/C982)</f>
        <v>0</v>
      </c>
      <c r="G982" s="1">
        <v>-335</v>
      </c>
      <c r="H982" s="2">
        <f>+G982*I978</f>
        <v>-23488.031651136946</v>
      </c>
      <c r="I982" s="3">
        <f>IF(H982=0,0,H982/G982)</f>
        <v>70.113527316826705</v>
      </c>
      <c r="K982" s="1">
        <v>-335</v>
      </c>
      <c r="L982" s="2">
        <f>+K982*M978</f>
        <v>-406.5944911955429</v>
      </c>
      <c r="M982" s="3">
        <f>IF(L982=0,0,L982/K982)</f>
        <v>1.2137148990911728</v>
      </c>
    </row>
    <row r="983" spans="2:13" hidden="1">
      <c r="B983" s="12"/>
      <c r="C983" s="5"/>
      <c r="D983" s="6"/>
      <c r="E983" s="7"/>
      <c r="G983" s="5"/>
      <c r="H983" s="6"/>
      <c r="I983" s="7"/>
      <c r="K983" s="5"/>
      <c r="L983" s="6"/>
      <c r="M983" s="7"/>
    </row>
    <row r="984" spans="2:13" ht="15.75" hidden="1" thickBot="1">
      <c r="B984" s="12" t="s">
        <v>9</v>
      </c>
      <c r="C984" s="35">
        <f>SUM(C978:C982)</f>
        <v>0</v>
      </c>
      <c r="D984" s="35">
        <f>SUM(D978:D982)</f>
        <v>0</v>
      </c>
      <c r="E984" s="36">
        <f>IF(D984=0,0,D984/C984)</f>
        <v>0</v>
      </c>
      <c r="G984" s="35">
        <f>SUM(G978:G982)</f>
        <v>135515</v>
      </c>
      <c r="H984" s="35">
        <f>SUM(H978:H982)</f>
        <v>9501434.6543397699</v>
      </c>
      <c r="I984" s="36">
        <f>IF(H984=0,0,H984/G984)</f>
        <v>70.113527316826691</v>
      </c>
      <c r="K984" s="35">
        <f>SUM(K978:K982)</f>
        <v>28630</v>
      </c>
      <c r="L984" s="35">
        <f>SUM(L978:L982)</f>
        <v>34748.657560980275</v>
      </c>
      <c r="M984" s="36">
        <f>IF(L984=0,0,L984/K984)</f>
        <v>1.2137148990911728</v>
      </c>
    </row>
    <row r="985" spans="2:13" ht="15.75" hidden="1" thickTop="1"/>
    <row r="986" spans="2:13" hidden="1"/>
    <row r="987" spans="2:13" ht="15.75" hidden="1">
      <c r="B987" s="28">
        <v>42675</v>
      </c>
      <c r="C987" s="74" t="s">
        <v>0</v>
      </c>
      <c r="D987" s="74"/>
      <c r="E987" s="74"/>
      <c r="F987" s="29"/>
      <c r="G987" s="74" t="s">
        <v>53</v>
      </c>
      <c r="H987" s="74"/>
      <c r="I987" s="74"/>
      <c r="K987" s="74" t="s">
        <v>52</v>
      </c>
      <c r="L987" s="74"/>
      <c r="M987" s="74"/>
    </row>
    <row r="988" spans="2:13" hidden="1">
      <c r="B988" s="12"/>
      <c r="C988" s="30" t="s">
        <v>1</v>
      </c>
      <c r="D988" s="31" t="s">
        <v>2</v>
      </c>
      <c r="E988" s="32" t="s">
        <v>3</v>
      </c>
      <c r="F988" s="33"/>
      <c r="G988" s="30" t="s">
        <v>1</v>
      </c>
      <c r="H988" s="31" t="s">
        <v>2</v>
      </c>
      <c r="I988" s="32" t="s">
        <v>3</v>
      </c>
      <c r="K988" s="30" t="s">
        <v>1</v>
      </c>
      <c r="L988" s="31" t="s">
        <v>2</v>
      </c>
      <c r="M988" s="32" t="s">
        <v>3</v>
      </c>
    </row>
    <row r="989" spans="2:13" hidden="1">
      <c r="B989" s="12" t="s">
        <v>4</v>
      </c>
      <c r="C989" s="5">
        <f>+C984</f>
        <v>0</v>
      </c>
      <c r="D989" s="6">
        <f>+D984</f>
        <v>0</v>
      </c>
      <c r="E989" s="7">
        <f>IF(D989=0,0,D989/C989)</f>
        <v>0</v>
      </c>
      <c r="G989" s="5">
        <f>+G984</f>
        <v>135515</v>
      </c>
      <c r="H989" s="6">
        <f>+H984</f>
        <v>9501434.6543397699</v>
      </c>
      <c r="I989" s="7">
        <f>IF(H989=0,0,H989/G989)</f>
        <v>70.113527316826691</v>
      </c>
      <c r="K989" s="5">
        <f>+K984</f>
        <v>28630</v>
      </c>
      <c r="L989" s="6">
        <f>+L984</f>
        <v>34748.657560980275</v>
      </c>
      <c r="M989" s="7">
        <f>IF(L989=0,0,L989/K989)</f>
        <v>1.2137148990911728</v>
      </c>
    </row>
    <row r="990" spans="2:13" hidden="1">
      <c r="B990" s="12"/>
      <c r="C990" s="5"/>
      <c r="D990" s="6"/>
      <c r="E990" s="7"/>
      <c r="G990" s="5"/>
      <c r="H990" s="6"/>
      <c r="I990" s="7"/>
      <c r="K990" s="5"/>
      <c r="L990" s="6"/>
      <c r="M990" s="7"/>
    </row>
    <row r="991" spans="2:13" hidden="1">
      <c r="B991" s="12" t="s">
        <v>5</v>
      </c>
      <c r="C991" s="1">
        <v>0</v>
      </c>
      <c r="D991" s="2">
        <v>0</v>
      </c>
      <c r="E991" s="3">
        <f>IF(D991=0,0,D991/C991)</f>
        <v>0</v>
      </c>
      <c r="G991" s="1">
        <v>0</v>
      </c>
      <c r="H991" s="2">
        <v>0</v>
      </c>
      <c r="I991" s="3">
        <f>IF(H991=0,0,H991/G991)</f>
        <v>0</v>
      </c>
      <c r="K991" s="1">
        <v>0</v>
      </c>
      <c r="L991" s="2">
        <v>0</v>
      </c>
      <c r="M991" s="3">
        <f>IF(L991=0,0,L991/K991)</f>
        <v>0</v>
      </c>
    </row>
    <row r="992" spans="2:13" hidden="1">
      <c r="B992" s="12"/>
      <c r="C992" s="5"/>
      <c r="D992" s="6"/>
      <c r="E992" s="7"/>
      <c r="G992" s="5"/>
      <c r="H992" s="6"/>
      <c r="I992" s="7"/>
      <c r="K992" s="5"/>
      <c r="L992" s="6"/>
      <c r="M992" s="7"/>
    </row>
    <row r="993" spans="2:13" hidden="1">
      <c r="B993" s="12" t="s">
        <v>6</v>
      </c>
      <c r="C993" s="25">
        <f>SUM(C989:C991)</f>
        <v>0</v>
      </c>
      <c r="D993" s="25">
        <f>SUM(D989:D991)</f>
        <v>0</v>
      </c>
      <c r="E993" s="23">
        <f>IF(D993=0,0,D993/C993)</f>
        <v>0</v>
      </c>
      <c r="F993" s="24"/>
      <c r="G993" s="25">
        <f>SUM(G989:G991)</f>
        <v>135515</v>
      </c>
      <c r="H993" s="34">
        <f>SUM(H989:H991)</f>
        <v>9501434.6543397699</v>
      </c>
      <c r="I993" s="23">
        <f>IF(H993=0,0,H993/G993)</f>
        <v>70.113527316826691</v>
      </c>
      <c r="K993" s="25">
        <f>SUM(K989:K991)</f>
        <v>28630</v>
      </c>
      <c r="L993" s="34">
        <f>SUM(L989:L991)</f>
        <v>34748.657560980275</v>
      </c>
      <c r="M993" s="23">
        <f>IF(L993=0,0,L993/K993)</f>
        <v>1.2137148990911728</v>
      </c>
    </row>
    <row r="994" spans="2:13" hidden="1">
      <c r="B994" s="12"/>
      <c r="C994" s="5"/>
      <c r="D994" s="6"/>
      <c r="E994" s="7"/>
      <c r="G994" s="5"/>
      <c r="H994" s="6"/>
      <c r="I994" s="7"/>
      <c r="K994" s="5"/>
      <c r="L994" s="6"/>
      <c r="M994" s="7"/>
    </row>
    <row r="995" spans="2:13" hidden="1">
      <c r="B995" s="12" t="s">
        <v>7</v>
      </c>
      <c r="C995" s="5">
        <v>0</v>
      </c>
      <c r="D995" s="6">
        <v>0</v>
      </c>
      <c r="E995" s="7">
        <v>0</v>
      </c>
      <c r="G995" s="5">
        <v>0</v>
      </c>
      <c r="H995" s="6">
        <f>+G995*I993</f>
        <v>0</v>
      </c>
      <c r="I995" s="7">
        <v>0</v>
      </c>
      <c r="K995" s="5">
        <v>0</v>
      </c>
      <c r="L995" s="6">
        <v>0</v>
      </c>
      <c r="M995" s="7">
        <v>0</v>
      </c>
    </row>
    <row r="996" spans="2:13" hidden="1">
      <c r="B996" s="12"/>
      <c r="C996" s="5"/>
      <c r="D996" s="6"/>
      <c r="E996" s="7"/>
      <c r="G996" s="5">
        <v>0</v>
      </c>
      <c r="H996" s="6"/>
      <c r="I996" s="7"/>
      <c r="K996" s="5"/>
      <c r="L996" s="6"/>
      <c r="M996" s="7"/>
    </row>
    <row r="997" spans="2:13" hidden="1">
      <c r="B997" s="12" t="s">
        <v>11</v>
      </c>
      <c r="C997" s="1"/>
      <c r="D997" s="2">
        <f>+C997*E993</f>
        <v>0</v>
      </c>
      <c r="E997" s="3">
        <f>IF(D997=0,0,D997/C997)</f>
        <v>0</v>
      </c>
      <c r="G997" s="1">
        <v>-563</v>
      </c>
      <c r="H997" s="2">
        <f>+G997*I993</f>
        <v>-39473.915879373424</v>
      </c>
      <c r="I997" s="3">
        <f>IF(H997=0,0,H997/G997)</f>
        <v>70.113527316826691</v>
      </c>
      <c r="K997" s="1">
        <v>-563</v>
      </c>
      <c r="L997" s="2">
        <f>+K997*M993</f>
        <v>-683.32148818833025</v>
      </c>
      <c r="M997" s="3">
        <f>IF(L997=0,0,L997/K997)</f>
        <v>1.2137148990911728</v>
      </c>
    </row>
    <row r="998" spans="2:13" hidden="1">
      <c r="B998" s="12"/>
      <c r="C998" s="5"/>
      <c r="D998" s="6"/>
      <c r="E998" s="7"/>
      <c r="G998" s="5"/>
      <c r="H998" s="6"/>
      <c r="I998" s="7"/>
      <c r="K998" s="5"/>
      <c r="L998" s="6"/>
      <c r="M998" s="7"/>
    </row>
    <row r="999" spans="2:13" ht="15.75" hidden="1" thickBot="1">
      <c r="B999" s="12" t="s">
        <v>9</v>
      </c>
      <c r="C999" s="35">
        <f>SUM(C993:C997)</f>
        <v>0</v>
      </c>
      <c r="D999" s="35">
        <f>SUM(D993:D997)</f>
        <v>0</v>
      </c>
      <c r="E999" s="36">
        <f>IF(D999=0,0,D999/C999)</f>
        <v>0</v>
      </c>
      <c r="G999" s="35">
        <f>SUM(G993:G997)</f>
        <v>134952</v>
      </c>
      <c r="H999" s="35">
        <f>SUM(H993:H997)</f>
        <v>9461960.7384603973</v>
      </c>
      <c r="I999" s="36">
        <f>IF(H999=0,0,H999/G999)</f>
        <v>70.113527316826705</v>
      </c>
      <c r="K999" s="35">
        <f>SUM(K993:K997)</f>
        <v>28067</v>
      </c>
      <c r="L999" s="35">
        <f>SUM(L993:L997)</f>
        <v>34065.336072791943</v>
      </c>
      <c r="M999" s="36">
        <f>IF(L999=0,0,L999/K999)</f>
        <v>1.2137148990911726</v>
      </c>
    </row>
    <row r="1000" spans="2:13" ht="15.75" hidden="1" thickTop="1"/>
    <row r="1001" spans="2:13" hidden="1"/>
    <row r="1002" spans="2:13" ht="15.75" hidden="1">
      <c r="B1002" s="28">
        <v>42705</v>
      </c>
      <c r="C1002" s="74" t="s">
        <v>0</v>
      </c>
      <c r="D1002" s="74"/>
      <c r="E1002" s="74"/>
      <c r="F1002" s="29"/>
      <c r="G1002" s="74" t="s">
        <v>53</v>
      </c>
      <c r="H1002" s="74"/>
      <c r="I1002" s="74"/>
      <c r="K1002" s="74" t="s">
        <v>52</v>
      </c>
      <c r="L1002" s="74"/>
      <c r="M1002" s="74"/>
    </row>
    <row r="1003" spans="2:13" hidden="1">
      <c r="B1003" s="12"/>
      <c r="C1003" s="30" t="s">
        <v>1</v>
      </c>
      <c r="D1003" s="31" t="s">
        <v>2</v>
      </c>
      <c r="E1003" s="32" t="s">
        <v>3</v>
      </c>
      <c r="F1003" s="33"/>
      <c r="G1003" s="30" t="s">
        <v>1</v>
      </c>
      <c r="H1003" s="31" t="s">
        <v>2</v>
      </c>
      <c r="I1003" s="32" t="s">
        <v>3</v>
      </c>
      <c r="K1003" s="30" t="s">
        <v>1</v>
      </c>
      <c r="L1003" s="31" t="s">
        <v>2</v>
      </c>
      <c r="M1003" s="32" t="s">
        <v>3</v>
      </c>
    </row>
    <row r="1004" spans="2:13" hidden="1">
      <c r="B1004" s="12" t="s">
        <v>4</v>
      </c>
      <c r="C1004" s="5">
        <f>+C999</f>
        <v>0</v>
      </c>
      <c r="D1004" s="6">
        <f>+D999</f>
        <v>0</v>
      </c>
      <c r="E1004" s="7">
        <f>IF(D1004=0,0,D1004/C1004)</f>
        <v>0</v>
      </c>
      <c r="G1004" s="5">
        <f>+G999</f>
        <v>134952</v>
      </c>
      <c r="H1004" s="6">
        <f>+H999</f>
        <v>9461960.7384603973</v>
      </c>
      <c r="I1004" s="7">
        <f>IF(H1004=0,0,H1004/G1004)</f>
        <v>70.113527316826705</v>
      </c>
      <c r="K1004" s="5">
        <f>+K999</f>
        <v>28067</v>
      </c>
      <c r="L1004" s="6">
        <f>+L999</f>
        <v>34065.336072791943</v>
      </c>
      <c r="M1004" s="7">
        <f>IF(L1004=0,0,L1004/K1004)</f>
        <v>1.2137148990911726</v>
      </c>
    </row>
    <row r="1005" spans="2:13" hidden="1">
      <c r="B1005" s="12"/>
      <c r="C1005" s="5"/>
      <c r="D1005" s="6"/>
      <c r="E1005" s="7"/>
      <c r="G1005" s="5"/>
      <c r="H1005" s="6"/>
      <c r="I1005" s="7"/>
      <c r="K1005" s="5"/>
      <c r="L1005" s="6"/>
      <c r="M1005" s="7"/>
    </row>
    <row r="1006" spans="2:13" hidden="1">
      <c r="B1006" s="12" t="s">
        <v>5</v>
      </c>
      <c r="C1006" s="1">
        <v>0</v>
      </c>
      <c r="D1006" s="2">
        <v>0</v>
      </c>
      <c r="E1006" s="3">
        <f>IF(D1006=0,0,D1006/C1006)</f>
        <v>0</v>
      </c>
      <c r="G1006" s="1">
        <v>0</v>
      </c>
      <c r="H1006" s="2">
        <v>0</v>
      </c>
      <c r="I1006" s="3">
        <f>IF(H1006=0,0,H1006/G1006)</f>
        <v>0</v>
      </c>
      <c r="K1006" s="1">
        <v>0</v>
      </c>
      <c r="L1006" s="2">
        <v>0</v>
      </c>
      <c r="M1006" s="3">
        <f>IF(L1006=0,0,L1006/K1006)</f>
        <v>0</v>
      </c>
    </row>
    <row r="1007" spans="2:13" hidden="1">
      <c r="B1007" s="12"/>
      <c r="C1007" s="5"/>
      <c r="D1007" s="6"/>
      <c r="E1007" s="7"/>
      <c r="G1007" s="5"/>
      <c r="H1007" s="6"/>
      <c r="I1007" s="7"/>
      <c r="K1007" s="5"/>
      <c r="L1007" s="6"/>
      <c r="M1007" s="7"/>
    </row>
    <row r="1008" spans="2:13" hidden="1">
      <c r="B1008" s="12" t="s">
        <v>6</v>
      </c>
      <c r="C1008" s="25">
        <f>SUM(C1004:C1006)</f>
        <v>0</v>
      </c>
      <c r="D1008" s="25">
        <f>SUM(D1004:D1006)</f>
        <v>0</v>
      </c>
      <c r="E1008" s="23">
        <f>IF(D1008=0,0,D1008/C1008)</f>
        <v>0</v>
      </c>
      <c r="F1008" s="24"/>
      <c r="G1008" s="25">
        <f>SUM(G1004:G1006)</f>
        <v>134952</v>
      </c>
      <c r="H1008" s="34">
        <f>SUM(H1004:H1006)</f>
        <v>9461960.7384603973</v>
      </c>
      <c r="I1008" s="23">
        <f>IF(H1008=0,0,H1008/G1008)</f>
        <v>70.113527316826705</v>
      </c>
      <c r="K1008" s="25">
        <f>SUM(K1004:K1006)</f>
        <v>28067</v>
      </c>
      <c r="L1008" s="34">
        <f>SUM(L1004:L1006)</f>
        <v>34065.336072791943</v>
      </c>
      <c r="M1008" s="23">
        <f>IF(L1008=0,0,L1008/K1008)</f>
        <v>1.2137148990911726</v>
      </c>
    </row>
    <row r="1009" spans="2:13" hidden="1">
      <c r="B1009" s="12"/>
      <c r="C1009" s="5"/>
      <c r="D1009" s="6"/>
      <c r="E1009" s="7"/>
      <c r="G1009" s="5"/>
      <c r="H1009" s="6"/>
      <c r="I1009" s="7"/>
      <c r="K1009" s="5"/>
      <c r="L1009" s="6"/>
      <c r="M1009" s="7"/>
    </row>
    <row r="1010" spans="2:13" hidden="1">
      <c r="B1010" s="12" t="s">
        <v>7</v>
      </c>
      <c r="C1010" s="5">
        <v>0</v>
      </c>
      <c r="D1010" s="6">
        <v>0</v>
      </c>
      <c r="E1010" s="7">
        <v>0</v>
      </c>
      <c r="G1010" s="5">
        <v>0</v>
      </c>
      <c r="H1010" s="6">
        <f>+G1010*I1008</f>
        <v>0</v>
      </c>
      <c r="I1010" s="7">
        <v>0</v>
      </c>
      <c r="K1010" s="5">
        <v>0</v>
      </c>
      <c r="L1010" s="6">
        <v>0</v>
      </c>
      <c r="M1010" s="7">
        <v>0</v>
      </c>
    </row>
    <row r="1011" spans="2:13" hidden="1">
      <c r="B1011" s="12"/>
      <c r="C1011" s="5"/>
      <c r="D1011" s="6"/>
      <c r="E1011" s="7"/>
      <c r="G1011" s="5">
        <v>0</v>
      </c>
      <c r="H1011" s="6"/>
      <c r="I1011" s="7"/>
      <c r="K1011" s="5"/>
      <c r="L1011" s="6"/>
      <c r="M1011" s="7"/>
    </row>
    <row r="1012" spans="2:13" hidden="1">
      <c r="B1012" s="12" t="s">
        <v>11</v>
      </c>
      <c r="C1012" s="1"/>
      <c r="D1012" s="2">
        <f>+C1012*E1008</f>
        <v>0</v>
      </c>
      <c r="E1012" s="3">
        <f>IF(D1012=0,0,D1012/C1012)</f>
        <v>0</v>
      </c>
      <c r="G1012" s="1">
        <v>-606</v>
      </c>
      <c r="H1012" s="2">
        <f>+G1012*I1008</f>
        <v>-42488.797553996985</v>
      </c>
      <c r="I1012" s="3">
        <f>IF(H1012=0,0,H1012/G1012)</f>
        <v>70.113527316826705</v>
      </c>
      <c r="K1012" s="1">
        <v>-606</v>
      </c>
      <c r="L1012" s="2">
        <f>+K1012*M1008</f>
        <v>-735.51122884925053</v>
      </c>
      <c r="M1012" s="3">
        <f>IF(L1012=0,0,L1012/K1012)</f>
        <v>1.2137148990911726</v>
      </c>
    </row>
    <row r="1013" spans="2:13" hidden="1">
      <c r="B1013" s="12"/>
      <c r="C1013" s="5"/>
      <c r="D1013" s="6"/>
      <c r="E1013" s="7"/>
      <c r="G1013" s="5"/>
      <c r="H1013" s="6"/>
      <c r="I1013" s="7"/>
      <c r="K1013" s="5"/>
      <c r="L1013" s="6"/>
      <c r="M1013" s="7"/>
    </row>
    <row r="1014" spans="2:13" ht="15.75" hidden="1" thickBot="1">
      <c r="B1014" s="12" t="s">
        <v>9</v>
      </c>
      <c r="C1014" s="35">
        <f>SUM(C1008:C1012)</f>
        <v>0</v>
      </c>
      <c r="D1014" s="35">
        <f>SUM(D1008:D1012)</f>
        <v>0</v>
      </c>
      <c r="E1014" s="36">
        <f>IF(D1014=0,0,D1014/C1014)</f>
        <v>0</v>
      </c>
      <c r="G1014" s="35">
        <f>SUM(G1008:G1012)</f>
        <v>134346</v>
      </c>
      <c r="H1014" s="35">
        <f>SUM(H1008:H1012)</f>
        <v>9419471.9409063999</v>
      </c>
      <c r="I1014" s="36">
        <f>IF(H1014=0,0,H1014/G1014)</f>
        <v>70.113527316826705</v>
      </c>
      <c r="K1014" s="35">
        <f>SUM(K1008:K1012)</f>
        <v>27461</v>
      </c>
      <c r="L1014" s="35">
        <f>SUM(L1008:L1012)</f>
        <v>33329.82484394269</v>
      </c>
      <c r="M1014" s="36">
        <f>IF(L1014=0,0,L1014/K1014)</f>
        <v>1.2137148990911726</v>
      </c>
    </row>
    <row r="1015" spans="2:13" ht="15.75" hidden="1" thickTop="1">
      <c r="G1015" s="41"/>
      <c r="K1015" s="41">
        <f>+K1014+13968</f>
        <v>41429</v>
      </c>
    </row>
    <row r="1016" spans="2:13" hidden="1"/>
    <row r="1017" spans="2:13" ht="15.75" hidden="1">
      <c r="B1017" s="28">
        <v>42736</v>
      </c>
      <c r="C1017" s="74" t="s">
        <v>0</v>
      </c>
      <c r="D1017" s="74"/>
      <c r="E1017" s="74"/>
      <c r="F1017" s="29"/>
      <c r="G1017" s="74" t="s">
        <v>42</v>
      </c>
      <c r="H1017" s="74"/>
      <c r="I1017" s="74"/>
      <c r="K1017" s="74" t="s">
        <v>41</v>
      </c>
      <c r="L1017" s="74"/>
      <c r="M1017" s="74"/>
    </row>
    <row r="1018" spans="2:13" hidden="1">
      <c r="B1018" s="12"/>
      <c r="C1018" s="30" t="s">
        <v>1</v>
      </c>
      <c r="D1018" s="31" t="s">
        <v>2</v>
      </c>
      <c r="E1018" s="32" t="s">
        <v>3</v>
      </c>
      <c r="F1018" s="33"/>
      <c r="G1018" s="30" t="s">
        <v>1</v>
      </c>
      <c r="H1018" s="31" t="s">
        <v>2</v>
      </c>
      <c r="I1018" s="32" t="s">
        <v>3</v>
      </c>
      <c r="K1018" s="30" t="s">
        <v>1</v>
      </c>
      <c r="L1018" s="31" t="s">
        <v>2</v>
      </c>
      <c r="M1018" s="32" t="s">
        <v>3</v>
      </c>
    </row>
    <row r="1019" spans="2:13" hidden="1">
      <c r="B1019" s="12" t="s">
        <v>4</v>
      </c>
      <c r="C1019" s="5">
        <f>+C1014</f>
        <v>0</v>
      </c>
      <c r="D1019" s="6">
        <f>+D1014</f>
        <v>0</v>
      </c>
      <c r="E1019" s="7">
        <f>IF(D1019=0,0,D1019/C1019)</f>
        <v>0</v>
      </c>
      <c r="G1019" s="5">
        <v>148438</v>
      </c>
      <c r="H1019" s="6">
        <v>9419471.3499999996</v>
      </c>
      <c r="I1019" s="7">
        <f>IF(H1019=0,0,H1019/G1019)</f>
        <v>63.457277449170697</v>
      </c>
      <c r="K1019" s="5">
        <v>41429</v>
      </c>
      <c r="L1019" s="6">
        <f>+L1014</f>
        <v>33329.82484394269</v>
      </c>
      <c r="M1019" s="7">
        <f>IF(L1019=0,0,L1019/K1019)</f>
        <v>0.80450469101215794</v>
      </c>
    </row>
    <row r="1020" spans="2:13" hidden="1">
      <c r="B1020" s="12"/>
      <c r="C1020" s="5"/>
      <c r="D1020" s="6"/>
      <c r="E1020" s="7"/>
      <c r="G1020" s="5"/>
      <c r="H1020" s="6"/>
      <c r="I1020" s="7"/>
      <c r="K1020" s="5"/>
      <c r="L1020" s="6"/>
      <c r="M1020" s="7"/>
    </row>
    <row r="1021" spans="2:13" hidden="1">
      <c r="B1021" s="12" t="s">
        <v>40</v>
      </c>
      <c r="C1021" s="5"/>
      <c r="D1021" s="6"/>
      <c r="E1021" s="7"/>
      <c r="G1021" s="5">
        <v>4</v>
      </c>
      <c r="H1021" s="6">
        <v>280.45</v>
      </c>
      <c r="I1021" s="7"/>
      <c r="K1021" s="5">
        <v>4</v>
      </c>
      <c r="L1021" s="6">
        <v>4.8499999999999996</v>
      </c>
      <c r="M1021" s="7"/>
    </row>
    <row r="1022" spans="2:13" hidden="1">
      <c r="B1022" s="12"/>
      <c r="C1022" s="5"/>
      <c r="D1022" s="6"/>
      <c r="E1022" s="7"/>
      <c r="G1022" s="5"/>
      <c r="H1022" s="6"/>
      <c r="I1022" s="7"/>
      <c r="K1022" s="5"/>
      <c r="L1022" s="6"/>
      <c r="M1022" s="7"/>
    </row>
    <row r="1023" spans="2:13" hidden="1">
      <c r="B1023" s="12" t="s">
        <v>5</v>
      </c>
      <c r="C1023" s="1">
        <v>0</v>
      </c>
      <c r="D1023" s="2">
        <v>0</v>
      </c>
      <c r="E1023" s="3">
        <f>IF(D1023=0,0,D1023/C1023)</f>
        <v>0</v>
      </c>
      <c r="G1023" s="1">
        <v>0</v>
      </c>
      <c r="H1023" s="2">
        <v>0</v>
      </c>
      <c r="I1023" s="3">
        <f>IF(H1023=0,0,H1023/G1023)</f>
        <v>0</v>
      </c>
      <c r="K1023" s="1">
        <v>0</v>
      </c>
      <c r="L1023" s="2">
        <v>0</v>
      </c>
      <c r="M1023" s="3">
        <f>IF(L1023=0,0,L1023/K1023)</f>
        <v>0</v>
      </c>
    </row>
    <row r="1024" spans="2:13" hidden="1">
      <c r="B1024" s="12"/>
      <c r="C1024" s="5"/>
      <c r="D1024" s="6"/>
      <c r="E1024" s="7"/>
      <c r="G1024" s="5"/>
      <c r="H1024" s="6"/>
      <c r="I1024" s="7"/>
      <c r="K1024" s="5"/>
      <c r="L1024" s="6"/>
      <c r="M1024" s="7"/>
    </row>
    <row r="1025" spans="2:13" hidden="1">
      <c r="B1025" s="12" t="s">
        <v>6</v>
      </c>
      <c r="C1025" s="25">
        <f>SUM(C1019:C1023)</f>
        <v>0</v>
      </c>
      <c r="D1025" s="25">
        <f>SUM(D1019:D1023)</f>
        <v>0</v>
      </c>
      <c r="E1025" s="23">
        <f>IF(D1025=0,0,D1025/C1025)</f>
        <v>0</v>
      </c>
      <c r="F1025" s="24"/>
      <c r="G1025" s="25">
        <f>SUM(G1019:G1023)</f>
        <v>148442</v>
      </c>
      <c r="H1025" s="34">
        <f>SUM(H1019:H1023)</f>
        <v>9419751.7999999989</v>
      </c>
      <c r="I1025" s="23">
        <f>IF(H1025=0,0,H1025/G1025)</f>
        <v>63.457456784468</v>
      </c>
      <c r="K1025" s="25">
        <f>SUM(K1019:K1023)</f>
        <v>41433</v>
      </c>
      <c r="L1025" s="34">
        <f>SUM(L1019:L1023)</f>
        <v>33334.674843942688</v>
      </c>
      <c r="M1025" s="23">
        <f>+L1025/K1025</f>
        <v>0.80454407945219242</v>
      </c>
    </row>
    <row r="1026" spans="2:13" hidden="1">
      <c r="B1026" s="12"/>
      <c r="C1026" s="5"/>
      <c r="D1026" s="6"/>
      <c r="E1026" s="7"/>
      <c r="G1026" s="5"/>
      <c r="H1026" s="6"/>
      <c r="I1026" s="7"/>
      <c r="K1026" s="5"/>
      <c r="L1026" s="6"/>
      <c r="M1026" s="7"/>
    </row>
    <row r="1027" spans="2:13" hidden="1">
      <c r="B1027" s="12" t="s">
        <v>7</v>
      </c>
      <c r="C1027" s="5">
        <v>0</v>
      </c>
      <c r="D1027" s="6">
        <v>0</v>
      </c>
      <c r="E1027" s="7">
        <v>0</v>
      </c>
      <c r="G1027" s="5">
        <v>0</v>
      </c>
      <c r="H1027" s="6">
        <f>+G1027*I1025</f>
        <v>0</v>
      </c>
      <c r="I1027" s="7">
        <v>0</v>
      </c>
      <c r="K1027" s="5">
        <v>0</v>
      </c>
      <c r="L1027" s="6">
        <v>0</v>
      </c>
      <c r="M1027" s="7">
        <v>0</v>
      </c>
    </row>
    <row r="1028" spans="2:13" hidden="1">
      <c r="B1028" s="12"/>
      <c r="C1028" s="5"/>
      <c r="D1028" s="6"/>
      <c r="E1028" s="7"/>
      <c r="G1028" s="5">
        <v>0</v>
      </c>
      <c r="H1028" s="6"/>
      <c r="I1028" s="7"/>
      <c r="K1028" s="5"/>
      <c r="L1028" s="6"/>
      <c r="M1028" s="7"/>
    </row>
    <row r="1029" spans="2:13" hidden="1">
      <c r="B1029" s="12" t="s">
        <v>11</v>
      </c>
      <c r="C1029" s="1"/>
      <c r="D1029" s="2">
        <f>+C1029*E1025</f>
        <v>0</v>
      </c>
      <c r="E1029" s="3">
        <f>IF(D1029=0,0,D1029/C1029)</f>
        <v>0</v>
      </c>
      <c r="G1029" s="1">
        <v>-458</v>
      </c>
      <c r="H1029" s="2">
        <v>-29063.52</v>
      </c>
      <c r="I1029" s="3">
        <f>IF(H1029=0,0,H1029/G1029)</f>
        <v>63.457467248908301</v>
      </c>
      <c r="K1029" s="1">
        <v>-458</v>
      </c>
      <c r="L1029" s="2">
        <v>-368.48</v>
      </c>
      <c r="M1029" s="3">
        <f>IF(L1029=0,0,L1029/K1029)</f>
        <v>0.80454148471615727</v>
      </c>
    </row>
    <row r="1030" spans="2:13" hidden="1">
      <c r="B1030" s="12"/>
      <c r="C1030" s="5"/>
      <c r="D1030" s="6"/>
      <c r="E1030" s="7"/>
      <c r="G1030" s="5"/>
      <c r="H1030" s="6"/>
      <c r="I1030" s="7"/>
      <c r="K1030" s="5"/>
      <c r="L1030" s="6"/>
      <c r="M1030" s="7"/>
    </row>
    <row r="1031" spans="2:13" ht="15.75" hidden="1" thickBot="1">
      <c r="B1031" s="12" t="s">
        <v>9</v>
      </c>
      <c r="C1031" s="35">
        <f>SUM(C1025:C1029)</f>
        <v>0</v>
      </c>
      <c r="D1031" s="35">
        <f>SUM(D1025:D1029)</f>
        <v>0</v>
      </c>
      <c r="E1031" s="36">
        <f>IF(D1031=0,0,D1031/C1031)</f>
        <v>0</v>
      </c>
      <c r="G1031" s="35">
        <f>SUM(G1025:G1029)</f>
        <v>147984</v>
      </c>
      <c r="H1031" s="35">
        <f>SUM(H1025:H1029)</f>
        <v>9390688.2799999993</v>
      </c>
      <c r="I1031" s="36">
        <f>IF(H1031=0,0,H1031/G1031)</f>
        <v>63.457456752081299</v>
      </c>
      <c r="K1031" s="35">
        <f>SUM(K1025:K1029)</f>
        <v>40975</v>
      </c>
      <c r="L1031" s="35">
        <f>SUM(L1025:L1029)</f>
        <v>32966.194843942685</v>
      </c>
      <c r="M1031" s="36">
        <f>IF(L1031=0,0,L1031/K1031)</f>
        <v>0.80454410845497704</v>
      </c>
    </row>
    <row r="1032" spans="2:13" ht="15.75" hidden="1" thickTop="1"/>
    <row r="1033" spans="2:13" hidden="1"/>
    <row r="1034" spans="2:13" ht="15.75" hidden="1">
      <c r="B1034" s="28">
        <v>42767</v>
      </c>
      <c r="C1034" s="74" t="s">
        <v>0</v>
      </c>
      <c r="D1034" s="74"/>
      <c r="E1034" s="74"/>
      <c r="F1034" s="29"/>
      <c r="G1034" s="74" t="s">
        <v>42</v>
      </c>
      <c r="H1034" s="74"/>
      <c r="I1034" s="74"/>
      <c r="K1034" s="74" t="s">
        <v>41</v>
      </c>
      <c r="L1034" s="74"/>
      <c r="M1034" s="74"/>
    </row>
    <row r="1035" spans="2:13" hidden="1">
      <c r="B1035" s="12"/>
      <c r="C1035" s="30" t="s">
        <v>1</v>
      </c>
      <c r="D1035" s="31" t="s">
        <v>2</v>
      </c>
      <c r="E1035" s="32" t="s">
        <v>3</v>
      </c>
      <c r="F1035" s="33"/>
      <c r="G1035" s="30" t="s">
        <v>1</v>
      </c>
      <c r="H1035" s="31" t="s">
        <v>2</v>
      </c>
      <c r="I1035" s="32" t="s">
        <v>3</v>
      </c>
      <c r="K1035" s="30" t="s">
        <v>1</v>
      </c>
      <c r="L1035" s="31" t="s">
        <v>2</v>
      </c>
      <c r="M1035" s="32" t="s">
        <v>3</v>
      </c>
    </row>
    <row r="1036" spans="2:13" hidden="1">
      <c r="B1036" s="12" t="s">
        <v>4</v>
      </c>
      <c r="C1036" s="5">
        <f>+C1031</f>
        <v>0</v>
      </c>
      <c r="D1036" s="6">
        <f>+D1031</f>
        <v>0</v>
      </c>
      <c r="E1036" s="7">
        <f>IF(D1036=0,0,D1036/C1036)</f>
        <v>0</v>
      </c>
      <c r="G1036" s="5">
        <f>+G1031</f>
        <v>147984</v>
      </c>
      <c r="H1036" s="6">
        <f>+H1031</f>
        <v>9390688.2799999993</v>
      </c>
      <c r="I1036" s="7">
        <f>IF(H1036=0,0,H1036/G1036)</f>
        <v>63.457456752081299</v>
      </c>
      <c r="K1036" s="5">
        <f>+K1031</f>
        <v>40975</v>
      </c>
      <c r="L1036" s="6">
        <f>+L1031</f>
        <v>32966.194843942685</v>
      </c>
      <c r="M1036" s="7">
        <f>IF(L1036=0,0,L1036/K1036)</f>
        <v>0.80454410845497704</v>
      </c>
    </row>
    <row r="1037" spans="2:13" hidden="1">
      <c r="B1037" s="12"/>
      <c r="C1037" s="5"/>
      <c r="D1037" s="6"/>
      <c r="E1037" s="7"/>
      <c r="G1037" s="5"/>
      <c r="H1037" s="6"/>
      <c r="I1037" s="7"/>
      <c r="K1037" s="5"/>
      <c r="L1037" s="6"/>
      <c r="M1037" s="7"/>
    </row>
    <row r="1038" spans="2:13" hidden="1">
      <c r="B1038" s="12" t="s">
        <v>40</v>
      </c>
      <c r="C1038" s="5"/>
      <c r="D1038" s="6"/>
      <c r="E1038" s="7"/>
      <c r="G1038" s="5">
        <v>-6</v>
      </c>
      <c r="H1038" s="6">
        <v>-420.68</v>
      </c>
      <c r="I1038" s="7"/>
      <c r="K1038" s="5">
        <v>-5</v>
      </c>
      <c r="L1038" s="6">
        <v>-6.06</v>
      </c>
      <c r="M1038" s="7"/>
    </row>
    <row r="1039" spans="2:13" hidden="1">
      <c r="B1039" s="12"/>
      <c r="C1039" s="5"/>
      <c r="D1039" s="6"/>
      <c r="E1039" s="7"/>
      <c r="G1039" s="5"/>
      <c r="H1039" s="6"/>
      <c r="I1039" s="7"/>
      <c r="K1039" s="5"/>
      <c r="L1039" s="6"/>
      <c r="M1039" s="7"/>
    </row>
    <row r="1040" spans="2:13" hidden="1">
      <c r="B1040" s="12" t="s">
        <v>5</v>
      </c>
      <c r="C1040" s="1">
        <v>0</v>
      </c>
      <c r="D1040" s="2">
        <v>0</v>
      </c>
      <c r="E1040" s="3">
        <f>IF(D1040=0,0,D1040/C1040)</f>
        <v>0</v>
      </c>
      <c r="G1040" s="1">
        <v>0</v>
      </c>
      <c r="H1040" s="2">
        <v>0</v>
      </c>
      <c r="I1040" s="3">
        <f>IF(H1040=0,0,H1040/G1040)</f>
        <v>0</v>
      </c>
      <c r="K1040" s="1"/>
      <c r="L1040" s="2">
        <v>0</v>
      </c>
      <c r="M1040" s="3">
        <f>IF(L1040=0,0,L1040/K1040)</f>
        <v>0</v>
      </c>
    </row>
    <row r="1041" spans="2:13" hidden="1">
      <c r="B1041" s="12"/>
      <c r="C1041" s="5"/>
      <c r="D1041" s="6"/>
      <c r="E1041" s="7"/>
      <c r="G1041" s="5"/>
      <c r="H1041" s="6"/>
      <c r="I1041" s="7"/>
      <c r="K1041" s="5"/>
      <c r="L1041" s="6"/>
      <c r="M1041" s="7"/>
    </row>
    <row r="1042" spans="2:13" hidden="1">
      <c r="B1042" s="12" t="s">
        <v>6</v>
      </c>
      <c r="C1042" s="25">
        <f>SUM(C1036:C1040)</f>
        <v>0</v>
      </c>
      <c r="D1042" s="25">
        <f>SUM(D1036:D1040)</f>
        <v>0</v>
      </c>
      <c r="E1042" s="23">
        <f>IF(D1042=0,0,D1042/C1042)</f>
        <v>0</v>
      </c>
      <c r="F1042" s="24"/>
      <c r="G1042" s="25">
        <f>SUM(G1036:G1040)</f>
        <v>147978</v>
      </c>
      <c r="H1042" s="34">
        <f>SUM(H1036:H1040)</f>
        <v>9390267.5999999996</v>
      </c>
      <c r="I1042" s="23">
        <f>IF(H1042=0,0,H1042/G1042)</f>
        <v>63.457186879130681</v>
      </c>
      <c r="K1042" s="25">
        <f>SUM(K1036:K1040)</f>
        <v>40970</v>
      </c>
      <c r="L1042" s="34">
        <f>SUM(L1036:L1040)</f>
        <v>32960.134843942687</v>
      </c>
      <c r="M1042" s="23">
        <f>IF(L1042=0,0,L1042/K1042)</f>
        <v>0.80449438232713422</v>
      </c>
    </row>
    <row r="1043" spans="2:13" hidden="1">
      <c r="B1043" s="12"/>
      <c r="C1043" s="5"/>
      <c r="D1043" s="6"/>
      <c r="E1043" s="7"/>
      <c r="G1043" s="5"/>
      <c r="H1043" s="6"/>
      <c r="I1043" s="7"/>
      <c r="K1043" s="5"/>
      <c r="L1043" s="6"/>
      <c r="M1043" s="7"/>
    </row>
    <row r="1044" spans="2:13" hidden="1">
      <c r="B1044" s="12" t="s">
        <v>7</v>
      </c>
      <c r="C1044" s="5">
        <v>0</v>
      </c>
      <c r="D1044" s="6">
        <v>0</v>
      </c>
      <c r="E1044" s="7">
        <v>0</v>
      </c>
      <c r="G1044" s="5">
        <v>0</v>
      </c>
      <c r="H1044" s="6">
        <f>+G1044*I1042</f>
        <v>0</v>
      </c>
      <c r="I1044" s="7">
        <v>0</v>
      </c>
      <c r="K1044" s="5">
        <v>0</v>
      </c>
      <c r="L1044" s="6">
        <v>0</v>
      </c>
      <c r="M1044" s="7">
        <v>0</v>
      </c>
    </row>
    <row r="1045" spans="2:13" hidden="1">
      <c r="B1045" s="12"/>
      <c r="C1045" s="5"/>
      <c r="D1045" s="6"/>
      <c r="E1045" s="7"/>
      <c r="G1045" s="5">
        <v>0</v>
      </c>
      <c r="H1045" s="6"/>
      <c r="I1045" s="7"/>
      <c r="K1045" s="5"/>
      <c r="L1045" s="6"/>
      <c r="M1045" s="7"/>
    </row>
    <row r="1046" spans="2:13" hidden="1">
      <c r="B1046" s="12" t="s">
        <v>11</v>
      </c>
      <c r="C1046" s="1"/>
      <c r="D1046" s="2">
        <f>+C1046*E1042</f>
        <v>0</v>
      </c>
      <c r="E1046" s="3">
        <f>IF(D1046=0,0,D1046/C1046)</f>
        <v>0</v>
      </c>
      <c r="G1046" s="1">
        <v>-307</v>
      </c>
      <c r="H1046" s="2">
        <f>+G1046*I1042</f>
        <v>-19481.356371893118</v>
      </c>
      <c r="I1046" s="3">
        <f>IF(H1046=0,0,H1046/G1046)</f>
        <v>63.457186879130681</v>
      </c>
      <c r="K1046" s="1">
        <v>-307</v>
      </c>
      <c r="L1046" s="2">
        <v>-246.98</v>
      </c>
      <c r="M1046" s="3">
        <f>IF(L1046=0,0,L1046/K1046)</f>
        <v>0.80449511400651463</v>
      </c>
    </row>
    <row r="1047" spans="2:13" hidden="1">
      <c r="B1047" s="12"/>
      <c r="C1047" s="5"/>
      <c r="D1047" s="6"/>
      <c r="E1047" s="7"/>
      <c r="G1047" s="5"/>
      <c r="H1047" s="6"/>
      <c r="I1047" s="7"/>
      <c r="K1047" s="5"/>
      <c r="L1047" s="6"/>
      <c r="M1047" s="7"/>
    </row>
    <row r="1048" spans="2:13" ht="15.75" hidden="1" thickBot="1">
      <c r="B1048" s="12" t="s">
        <v>9</v>
      </c>
      <c r="C1048" s="35">
        <f>SUM(C1042:C1046)</f>
        <v>0</v>
      </c>
      <c r="D1048" s="35">
        <f>SUM(D1042:D1046)</f>
        <v>0</v>
      </c>
      <c r="E1048" s="36">
        <f>IF(D1048=0,0,D1048/C1048)</f>
        <v>0</v>
      </c>
      <c r="G1048" s="35">
        <f>SUM(G1042:G1046)</f>
        <v>147671</v>
      </c>
      <c r="H1048" s="35">
        <f>SUM(H1042:H1046)</f>
        <v>9370786.243628107</v>
      </c>
      <c r="I1048" s="36">
        <f>IF(H1048=0,0,H1048/G1048)</f>
        <v>63.457186879130681</v>
      </c>
      <c r="K1048" s="35">
        <f>SUM(K1042:K1046)</f>
        <v>40663</v>
      </c>
      <c r="L1048" s="35">
        <f>SUM(L1042:L1046)</f>
        <v>32713.154843942688</v>
      </c>
      <c r="M1048" s="36">
        <f>IF(L1048=0,0,L1048/K1048)</f>
        <v>0.80449437680305658</v>
      </c>
    </row>
    <row r="1049" spans="2:13" ht="15.75" hidden="1" thickTop="1"/>
    <row r="1050" spans="2:13" hidden="1"/>
    <row r="1051" spans="2:13" ht="15.75" hidden="1">
      <c r="B1051" s="28">
        <v>42795</v>
      </c>
      <c r="C1051" s="74" t="s">
        <v>0</v>
      </c>
      <c r="D1051" s="74"/>
      <c r="E1051" s="74"/>
      <c r="F1051" s="29"/>
      <c r="G1051" s="74" t="s">
        <v>42</v>
      </c>
      <c r="H1051" s="74"/>
      <c r="I1051" s="74"/>
      <c r="K1051" s="74" t="s">
        <v>41</v>
      </c>
      <c r="L1051" s="74"/>
      <c r="M1051" s="74"/>
    </row>
    <row r="1052" spans="2:13" hidden="1">
      <c r="B1052" s="12"/>
      <c r="C1052" s="30" t="s">
        <v>1</v>
      </c>
      <c r="D1052" s="31" t="s">
        <v>2</v>
      </c>
      <c r="E1052" s="32" t="s">
        <v>3</v>
      </c>
      <c r="F1052" s="33"/>
      <c r="G1052" s="30" t="s">
        <v>1</v>
      </c>
      <c r="H1052" s="31" t="s">
        <v>2</v>
      </c>
      <c r="I1052" s="32" t="s">
        <v>3</v>
      </c>
      <c r="K1052" s="30" t="s">
        <v>1</v>
      </c>
      <c r="L1052" s="31" t="s">
        <v>2</v>
      </c>
      <c r="M1052" s="32" t="s">
        <v>3</v>
      </c>
    </row>
    <row r="1053" spans="2:13" hidden="1">
      <c r="B1053" s="12" t="s">
        <v>4</v>
      </c>
      <c r="C1053" s="5">
        <f>+C1048</f>
        <v>0</v>
      </c>
      <c r="D1053" s="6">
        <f>+D1048</f>
        <v>0</v>
      </c>
      <c r="E1053" s="7">
        <f>IF(D1053=0,0,D1053/C1053)</f>
        <v>0</v>
      </c>
      <c r="G1053" s="5">
        <f>+G1048</f>
        <v>147671</v>
      </c>
      <c r="H1053" s="6">
        <f>+H1048</f>
        <v>9370786.243628107</v>
      </c>
      <c r="I1053" s="7">
        <f>IF(H1053=0,0,H1053/G1053)</f>
        <v>63.457186879130681</v>
      </c>
      <c r="K1053" s="5">
        <f>+K1048</f>
        <v>40663</v>
      </c>
      <c r="L1053" s="6">
        <f>+L1048</f>
        <v>32713.154843942688</v>
      </c>
      <c r="M1053" s="7">
        <f>IF(L1053=0,0,L1053/K1053)</f>
        <v>0.80449437680305658</v>
      </c>
    </row>
    <row r="1054" spans="2:13" hidden="1">
      <c r="B1054" s="12"/>
      <c r="C1054" s="5"/>
      <c r="D1054" s="6"/>
      <c r="E1054" s="7"/>
      <c r="G1054" s="5"/>
      <c r="H1054" s="6"/>
      <c r="I1054" s="7"/>
      <c r="K1054" s="5"/>
      <c r="L1054" s="6"/>
      <c r="M1054" s="7"/>
    </row>
    <row r="1055" spans="2:13" hidden="1">
      <c r="B1055" s="12" t="s">
        <v>40</v>
      </c>
      <c r="C1055" s="5"/>
      <c r="D1055" s="6"/>
      <c r="E1055" s="7"/>
      <c r="G1055" s="5">
        <v>-82</v>
      </c>
      <c r="H1055" s="6">
        <v>-5749.31</v>
      </c>
      <c r="I1055" s="7"/>
      <c r="K1055" s="5">
        <v>0</v>
      </c>
      <c r="L1055" s="6">
        <v>0</v>
      </c>
      <c r="M1055" s="7"/>
    </row>
    <row r="1056" spans="2:13" hidden="1">
      <c r="B1056" s="12"/>
      <c r="C1056" s="5"/>
      <c r="D1056" s="6"/>
      <c r="E1056" s="7"/>
      <c r="G1056" s="5"/>
      <c r="H1056" s="6"/>
      <c r="I1056" s="7"/>
      <c r="K1056" s="5"/>
      <c r="L1056" s="6"/>
      <c r="M1056" s="7"/>
    </row>
    <row r="1057" spans="2:13" hidden="1">
      <c r="B1057" s="12" t="s">
        <v>5</v>
      </c>
      <c r="C1057" s="1">
        <v>0</v>
      </c>
      <c r="D1057" s="2">
        <v>0</v>
      </c>
      <c r="E1057" s="3">
        <f>IF(D1057=0,0,D1057/C1057)</f>
        <v>0</v>
      </c>
      <c r="G1057" s="1">
        <v>0</v>
      </c>
      <c r="H1057" s="2">
        <v>0</v>
      </c>
      <c r="I1057" s="3">
        <f>IF(H1057=0,0,H1057/G1057)</f>
        <v>0</v>
      </c>
      <c r="K1057" s="1"/>
      <c r="L1057" s="2">
        <v>0</v>
      </c>
      <c r="M1057" s="3">
        <f>IF(L1057=0,0,L1057/K1057)</f>
        <v>0</v>
      </c>
    </row>
    <row r="1058" spans="2:13" hidden="1">
      <c r="B1058" s="12"/>
      <c r="C1058" s="5"/>
      <c r="D1058" s="6"/>
      <c r="E1058" s="7"/>
      <c r="G1058" s="5"/>
      <c r="H1058" s="6"/>
      <c r="I1058" s="7"/>
      <c r="K1058" s="5"/>
      <c r="L1058" s="6"/>
      <c r="M1058" s="7"/>
    </row>
    <row r="1059" spans="2:13" hidden="1">
      <c r="B1059" s="12" t="s">
        <v>6</v>
      </c>
      <c r="C1059" s="25">
        <f>SUM(C1053:C1057)</f>
        <v>0</v>
      </c>
      <c r="D1059" s="25">
        <f>SUM(D1053:D1057)</f>
        <v>0</v>
      </c>
      <c r="E1059" s="23">
        <f>IF(D1059=0,0,D1059/C1059)</f>
        <v>0</v>
      </c>
      <c r="F1059" s="24"/>
      <c r="G1059" s="25">
        <f>SUM(G1053:G1057)</f>
        <v>147589</v>
      </c>
      <c r="H1059" s="34">
        <f>SUM(H1053:H1057)</f>
        <v>9365036.9336281065</v>
      </c>
      <c r="I1059" s="23">
        <f>IF(H1059=0,0,H1059/G1059)</f>
        <v>63.453488631456999</v>
      </c>
      <c r="K1059" s="25">
        <f>SUM(K1053:K1057)</f>
        <v>40663</v>
      </c>
      <c r="L1059" s="34">
        <f>SUM(L1053:L1057)</f>
        <v>32713.154843942688</v>
      </c>
      <c r="M1059" s="23">
        <f>IF(L1059=0,0,L1059/K1059)</f>
        <v>0.80449437680305658</v>
      </c>
    </row>
    <row r="1060" spans="2:13" hidden="1">
      <c r="B1060" s="12"/>
      <c r="C1060" s="5"/>
      <c r="D1060" s="6"/>
      <c r="E1060" s="7"/>
      <c r="G1060" s="5"/>
      <c r="H1060" s="6"/>
      <c r="I1060" s="7"/>
      <c r="K1060" s="5"/>
      <c r="L1060" s="6"/>
      <c r="M1060" s="7"/>
    </row>
    <row r="1061" spans="2:13" hidden="1">
      <c r="B1061" s="12" t="s">
        <v>7</v>
      </c>
      <c r="C1061" s="5">
        <v>0</v>
      </c>
      <c r="D1061" s="6">
        <v>0</v>
      </c>
      <c r="E1061" s="7">
        <v>0</v>
      </c>
      <c r="G1061" s="5">
        <v>0</v>
      </c>
      <c r="H1061" s="6">
        <f>+G1061*I1059</f>
        <v>0</v>
      </c>
      <c r="I1061" s="7">
        <v>0</v>
      </c>
      <c r="K1061" s="5">
        <v>0</v>
      </c>
      <c r="L1061" s="6">
        <v>0</v>
      </c>
      <c r="M1061" s="7">
        <v>0</v>
      </c>
    </row>
    <row r="1062" spans="2:13" hidden="1">
      <c r="B1062" s="12"/>
      <c r="C1062" s="5"/>
      <c r="D1062" s="6"/>
      <c r="E1062" s="7"/>
      <c r="G1062" s="5">
        <v>0</v>
      </c>
      <c r="H1062" s="6"/>
      <c r="I1062" s="7"/>
      <c r="K1062" s="5"/>
      <c r="L1062" s="6"/>
      <c r="M1062" s="7"/>
    </row>
    <row r="1063" spans="2:13" hidden="1">
      <c r="B1063" s="12" t="s">
        <v>11</v>
      </c>
      <c r="C1063" s="1"/>
      <c r="D1063" s="2">
        <f>+C1063*E1059</f>
        <v>0</v>
      </c>
      <c r="E1063" s="3">
        <f>IF(D1063=0,0,D1063/C1063)</f>
        <v>0</v>
      </c>
      <c r="G1063" s="1">
        <v>-264</v>
      </c>
      <c r="H1063" s="2">
        <v>-16751.72</v>
      </c>
      <c r="I1063" s="3">
        <f>IF(H1063=0,0,H1063/G1063)</f>
        <v>63.453484848484855</v>
      </c>
      <c r="K1063" s="1">
        <v>-264</v>
      </c>
      <c r="L1063" s="2">
        <v>-212.39</v>
      </c>
      <c r="M1063" s="3">
        <f>IF(L1063=0,0,L1063/K1063)</f>
        <v>0.8045075757575757</v>
      </c>
    </row>
    <row r="1064" spans="2:13" hidden="1">
      <c r="B1064" s="12"/>
      <c r="C1064" s="5"/>
      <c r="D1064" s="6"/>
      <c r="E1064" s="7"/>
      <c r="G1064" s="5"/>
      <c r="H1064" s="6"/>
      <c r="I1064" s="7"/>
      <c r="K1064" s="5"/>
      <c r="L1064" s="6"/>
      <c r="M1064" s="7"/>
    </row>
    <row r="1065" spans="2:13" ht="15.75" hidden="1" thickBot="1">
      <c r="B1065" s="12" t="s">
        <v>9</v>
      </c>
      <c r="C1065" s="35">
        <f>SUM(C1059:C1063)</f>
        <v>0</v>
      </c>
      <c r="D1065" s="35">
        <f>SUM(D1059:D1063)</f>
        <v>0</v>
      </c>
      <c r="E1065" s="36">
        <f>IF(D1065=0,0,D1065/C1065)</f>
        <v>0</v>
      </c>
      <c r="G1065" s="35">
        <f>SUM(G1059:G1063)</f>
        <v>147325</v>
      </c>
      <c r="H1065" s="35">
        <f>SUM(H1059:H1063)</f>
        <v>9348285.2136281058</v>
      </c>
      <c r="I1065" s="36">
        <f>IF(H1065=0,0,H1065/G1065)</f>
        <v>63.45348863823591</v>
      </c>
      <c r="K1065" s="35">
        <f>SUM(K1059:K1063)</f>
        <v>40399</v>
      </c>
      <c r="L1065" s="35">
        <f>SUM(L1059:L1063)</f>
        <v>32500.764843942688</v>
      </c>
      <c r="M1065" s="36">
        <f>IF(L1065=0,0,L1065/K1065)</f>
        <v>0.80449429055032773</v>
      </c>
    </row>
    <row r="1066" spans="2:13" ht="15.75" hidden="1" thickTop="1"/>
    <row r="1067" spans="2:13" hidden="1"/>
    <row r="1068" spans="2:13" ht="15.75" hidden="1">
      <c r="B1068" s="28">
        <v>42826</v>
      </c>
      <c r="C1068" s="74" t="s">
        <v>0</v>
      </c>
      <c r="D1068" s="74"/>
      <c r="E1068" s="74"/>
      <c r="F1068" s="29"/>
      <c r="G1068" s="74" t="s">
        <v>42</v>
      </c>
      <c r="H1068" s="74"/>
      <c r="I1068" s="74"/>
      <c r="K1068" s="74" t="s">
        <v>41</v>
      </c>
      <c r="L1068" s="74"/>
      <c r="M1068" s="74"/>
    </row>
    <row r="1069" spans="2:13" hidden="1">
      <c r="B1069" s="12"/>
      <c r="C1069" s="30" t="s">
        <v>1</v>
      </c>
      <c r="D1069" s="31" t="s">
        <v>2</v>
      </c>
      <c r="E1069" s="32" t="s">
        <v>3</v>
      </c>
      <c r="F1069" s="33"/>
      <c r="G1069" s="30" t="s">
        <v>1</v>
      </c>
      <c r="H1069" s="31" t="s">
        <v>2</v>
      </c>
      <c r="I1069" s="32" t="s">
        <v>3</v>
      </c>
      <c r="K1069" s="30" t="s">
        <v>1</v>
      </c>
      <c r="L1069" s="31" t="s">
        <v>2</v>
      </c>
      <c r="M1069" s="32" t="s">
        <v>3</v>
      </c>
    </row>
    <row r="1070" spans="2:13" hidden="1">
      <c r="B1070" s="12" t="s">
        <v>4</v>
      </c>
      <c r="C1070" s="5">
        <f>+C1065</f>
        <v>0</v>
      </c>
      <c r="D1070" s="6">
        <f>+D1065</f>
        <v>0</v>
      </c>
      <c r="E1070" s="7">
        <f>IF(D1070=0,0,D1070/C1070)</f>
        <v>0</v>
      </c>
      <c r="G1070" s="5">
        <f>+G1065</f>
        <v>147325</v>
      </c>
      <c r="H1070" s="6">
        <f>+H1065</f>
        <v>9348285.2136281058</v>
      </c>
      <c r="I1070" s="7">
        <f>IF(H1070=0,0,H1070/G1070)</f>
        <v>63.45348863823591</v>
      </c>
      <c r="K1070" s="5">
        <f>+K1065</f>
        <v>40399</v>
      </c>
      <c r="L1070" s="6">
        <f>+L1065</f>
        <v>32500.764843942688</v>
      </c>
      <c r="M1070" s="7">
        <f>IF(L1070=0,0,L1070/K1070)</f>
        <v>0.80449429055032773</v>
      </c>
    </row>
    <row r="1071" spans="2:13" hidden="1">
      <c r="B1071" s="12"/>
      <c r="C1071" s="5"/>
      <c r="D1071" s="6"/>
      <c r="E1071" s="7"/>
      <c r="G1071" s="5"/>
      <c r="H1071" s="6"/>
      <c r="I1071" s="7"/>
      <c r="K1071" s="5"/>
      <c r="L1071" s="6"/>
      <c r="M1071" s="7"/>
    </row>
    <row r="1072" spans="2:13" hidden="1">
      <c r="B1072" s="12" t="s">
        <v>40</v>
      </c>
      <c r="C1072" s="5"/>
      <c r="D1072" s="6"/>
      <c r="E1072" s="7"/>
      <c r="G1072" s="5">
        <v>0</v>
      </c>
      <c r="H1072" s="6">
        <v>0</v>
      </c>
      <c r="I1072" s="7"/>
      <c r="K1072" s="5">
        <v>0</v>
      </c>
      <c r="L1072" s="6">
        <v>0</v>
      </c>
      <c r="M1072" s="7"/>
    </row>
    <row r="1073" spans="2:13" hidden="1">
      <c r="B1073" s="12"/>
      <c r="C1073" s="5"/>
      <c r="D1073" s="6"/>
      <c r="E1073" s="7"/>
      <c r="G1073" s="5"/>
      <c r="H1073" s="6"/>
      <c r="I1073" s="7"/>
      <c r="K1073" s="5"/>
      <c r="L1073" s="6"/>
      <c r="M1073" s="7"/>
    </row>
    <row r="1074" spans="2:13" hidden="1">
      <c r="B1074" s="12" t="s">
        <v>5</v>
      </c>
      <c r="C1074" s="1">
        <v>0</v>
      </c>
      <c r="D1074" s="2">
        <v>0</v>
      </c>
      <c r="E1074" s="3">
        <f>IF(D1074=0,0,D1074/C1074)</f>
        <v>0</v>
      </c>
      <c r="G1074" s="1">
        <v>0</v>
      </c>
      <c r="H1074" s="2">
        <v>0</v>
      </c>
      <c r="I1074" s="3">
        <f>IF(H1074=0,0,H1074/G1074)</f>
        <v>0</v>
      </c>
      <c r="K1074" s="1">
        <v>1435</v>
      </c>
      <c r="L1074" s="2">
        <v>0</v>
      </c>
      <c r="M1074" s="3">
        <f>IF(L1074=0,0,L1074/K1074)</f>
        <v>0</v>
      </c>
    </row>
    <row r="1075" spans="2:13" hidden="1">
      <c r="B1075" s="12"/>
      <c r="C1075" s="5"/>
      <c r="D1075" s="6"/>
      <c r="E1075" s="7"/>
      <c r="G1075" s="5"/>
      <c r="H1075" s="6"/>
      <c r="I1075" s="7"/>
      <c r="K1075" s="5"/>
      <c r="L1075" s="6"/>
      <c r="M1075" s="7"/>
    </row>
    <row r="1076" spans="2:13" hidden="1">
      <c r="B1076" s="12" t="s">
        <v>6</v>
      </c>
      <c r="C1076" s="25">
        <f>SUM(C1070:C1074)</f>
        <v>0</v>
      </c>
      <c r="D1076" s="25">
        <f>SUM(D1070:D1074)</f>
        <v>0</v>
      </c>
      <c r="E1076" s="23">
        <f>IF(D1076=0,0,D1076/C1076)</f>
        <v>0</v>
      </c>
      <c r="F1076" s="24"/>
      <c r="G1076" s="25">
        <f>SUM(G1070:G1074)</f>
        <v>147325</v>
      </c>
      <c r="H1076" s="34">
        <f>SUM(H1070:H1074)</f>
        <v>9348285.2136281058</v>
      </c>
      <c r="I1076" s="23">
        <f>IF(H1076=0,0,H1076/G1076)</f>
        <v>63.45348863823591</v>
      </c>
      <c r="K1076" s="25">
        <f>SUM(K1070:K1074)</f>
        <v>41834</v>
      </c>
      <c r="L1076" s="34">
        <f>SUM(L1070:L1074)</f>
        <v>32500.764843942688</v>
      </c>
      <c r="M1076" s="23">
        <f>IF(L1076=0,0,L1076/K1076)</f>
        <v>0.7768983325510993</v>
      </c>
    </row>
    <row r="1077" spans="2:13" hidden="1">
      <c r="B1077" s="12"/>
      <c r="C1077" s="5"/>
      <c r="D1077" s="6"/>
      <c r="E1077" s="7"/>
      <c r="G1077" s="5"/>
      <c r="H1077" s="6"/>
      <c r="I1077" s="7"/>
      <c r="K1077" s="5"/>
      <c r="L1077" s="6"/>
      <c r="M1077" s="7"/>
    </row>
    <row r="1078" spans="2:13" hidden="1">
      <c r="B1078" s="12" t="s">
        <v>7</v>
      </c>
      <c r="C1078" s="5">
        <v>0</v>
      </c>
      <c r="D1078" s="6">
        <v>0</v>
      </c>
      <c r="E1078" s="7">
        <v>0</v>
      </c>
      <c r="G1078" s="5">
        <v>0</v>
      </c>
      <c r="H1078" s="6">
        <f>+G1078*I1076</f>
        <v>0</v>
      </c>
      <c r="I1078" s="7">
        <v>0</v>
      </c>
      <c r="K1078" s="5">
        <v>0</v>
      </c>
      <c r="L1078" s="6">
        <v>0</v>
      </c>
      <c r="M1078" s="7">
        <v>0</v>
      </c>
    </row>
    <row r="1079" spans="2:13" hidden="1">
      <c r="B1079" s="12"/>
      <c r="C1079" s="5"/>
      <c r="D1079" s="6"/>
      <c r="E1079" s="7"/>
      <c r="G1079" s="5">
        <v>0</v>
      </c>
      <c r="H1079" s="6"/>
      <c r="I1079" s="7"/>
      <c r="K1079" s="5"/>
      <c r="L1079" s="6"/>
      <c r="M1079" s="7"/>
    </row>
    <row r="1080" spans="2:13" hidden="1">
      <c r="B1080" s="12" t="s">
        <v>11</v>
      </c>
      <c r="C1080" s="1"/>
      <c r="D1080" s="2">
        <f>+C1080*E1076</f>
        <v>0</v>
      </c>
      <c r="E1080" s="3">
        <f>IF(D1080=0,0,D1080/C1080)</f>
        <v>0</v>
      </c>
      <c r="G1080" s="1">
        <v>-168</v>
      </c>
      <c r="H1080" s="2">
        <v>-10660.18</v>
      </c>
      <c r="I1080" s="3">
        <f>IF(H1080=0,0,H1080/G1080)</f>
        <v>63.453452380952385</v>
      </c>
      <c r="K1080" s="1">
        <v>-168</v>
      </c>
      <c r="L1080" s="2">
        <v>-130.52000000000001</v>
      </c>
      <c r="M1080" s="3">
        <f>IF(L1080=0,0,L1080/K1080)</f>
        <v>0.77690476190476199</v>
      </c>
    </row>
    <row r="1081" spans="2:13" hidden="1">
      <c r="B1081" s="12"/>
      <c r="C1081" s="5"/>
      <c r="D1081" s="6"/>
      <c r="E1081" s="7"/>
      <c r="G1081" s="5"/>
      <c r="H1081" s="6"/>
      <c r="I1081" s="7"/>
      <c r="K1081" s="5"/>
      <c r="L1081" s="6"/>
      <c r="M1081" s="7"/>
    </row>
    <row r="1082" spans="2:13" ht="15.75" hidden="1" thickBot="1">
      <c r="B1082" s="12" t="s">
        <v>9</v>
      </c>
      <c r="C1082" s="35">
        <f>SUM(C1076:C1080)</f>
        <v>0</v>
      </c>
      <c r="D1082" s="35">
        <f>SUM(D1076:D1080)</f>
        <v>0</v>
      </c>
      <c r="E1082" s="36">
        <f>IF(D1082=0,0,D1082/C1082)</f>
        <v>0</v>
      </c>
      <c r="G1082" s="35">
        <f>SUM(G1076:G1080)</f>
        <v>147157</v>
      </c>
      <c r="H1082" s="35">
        <f>SUM(H1076:H1080)</f>
        <v>9337625.0336281061</v>
      </c>
      <c r="I1082" s="36">
        <f>IF(H1082=0,0,H1082/G1082)</f>
        <v>63.453488679628599</v>
      </c>
      <c r="K1082" s="35">
        <f>SUM(K1076:K1080)</f>
        <v>41666</v>
      </c>
      <c r="L1082" s="35">
        <f>SUM(L1076:L1080)</f>
        <v>32370.244843942688</v>
      </c>
      <c r="M1082" s="36">
        <f>IF(L1082=0,0,L1082/K1082)</f>
        <v>0.77689830662753057</v>
      </c>
    </row>
    <row r="1083" spans="2:13" ht="15.75" hidden="1" thickTop="1"/>
    <row r="1084" spans="2:13" hidden="1"/>
    <row r="1085" spans="2:13" ht="15.75" hidden="1">
      <c r="B1085" s="28">
        <v>42856</v>
      </c>
      <c r="C1085" s="74" t="s">
        <v>0</v>
      </c>
      <c r="D1085" s="74"/>
      <c r="E1085" s="74"/>
      <c r="F1085" s="29"/>
      <c r="G1085" s="74" t="s">
        <v>42</v>
      </c>
      <c r="H1085" s="74"/>
      <c r="I1085" s="74"/>
      <c r="K1085" s="74" t="s">
        <v>41</v>
      </c>
      <c r="L1085" s="74"/>
      <c r="M1085" s="74"/>
    </row>
    <row r="1086" spans="2:13" hidden="1">
      <c r="B1086" s="12"/>
      <c r="C1086" s="30" t="s">
        <v>1</v>
      </c>
      <c r="D1086" s="31" t="s">
        <v>2</v>
      </c>
      <c r="E1086" s="32" t="s">
        <v>3</v>
      </c>
      <c r="F1086" s="33"/>
      <c r="G1086" s="30" t="s">
        <v>1</v>
      </c>
      <c r="H1086" s="31" t="s">
        <v>2</v>
      </c>
      <c r="I1086" s="32" t="s">
        <v>3</v>
      </c>
      <c r="K1086" s="30" t="s">
        <v>1</v>
      </c>
      <c r="L1086" s="31" t="s">
        <v>2</v>
      </c>
      <c r="M1086" s="32" t="s">
        <v>3</v>
      </c>
    </row>
    <row r="1087" spans="2:13" hidden="1">
      <c r="B1087" s="12" t="s">
        <v>4</v>
      </c>
      <c r="C1087" s="5">
        <f>+C1082</f>
        <v>0</v>
      </c>
      <c r="D1087" s="6">
        <f>+D1082</f>
        <v>0</v>
      </c>
      <c r="E1087" s="7">
        <f>IF(D1087=0,0,D1087/C1087)</f>
        <v>0</v>
      </c>
      <c r="G1087" s="5">
        <f>+G1082</f>
        <v>147157</v>
      </c>
      <c r="H1087" s="6">
        <f>+H1082</f>
        <v>9337625.0336281061</v>
      </c>
      <c r="I1087" s="7">
        <f>IF(H1087=0,0,H1087/G1087)</f>
        <v>63.453488679628599</v>
      </c>
      <c r="K1087" s="5">
        <f>+K1082</f>
        <v>41666</v>
      </c>
      <c r="L1087" s="6">
        <f>+L1082</f>
        <v>32370.244843942688</v>
      </c>
      <c r="M1087" s="7">
        <f>IF(L1087=0,0,L1087/K1087)</f>
        <v>0.77689830662753057</v>
      </c>
    </row>
    <row r="1088" spans="2:13" hidden="1">
      <c r="B1088" s="12"/>
      <c r="C1088" s="5"/>
      <c r="D1088" s="6"/>
      <c r="E1088" s="7"/>
      <c r="G1088" s="5"/>
      <c r="H1088" s="6"/>
      <c r="I1088" s="7"/>
      <c r="K1088" s="5"/>
      <c r="L1088" s="6"/>
      <c r="M1088" s="7"/>
    </row>
    <row r="1089" spans="2:13" hidden="1">
      <c r="B1089" s="12" t="s">
        <v>40</v>
      </c>
      <c r="C1089" s="5"/>
      <c r="D1089" s="6"/>
      <c r="E1089" s="7"/>
      <c r="G1089" s="5">
        <v>0</v>
      </c>
      <c r="H1089" s="6">
        <v>0</v>
      </c>
      <c r="I1089" s="7"/>
      <c r="K1089" s="5">
        <v>0</v>
      </c>
      <c r="L1089" s="6">
        <v>0</v>
      </c>
      <c r="M1089" s="7"/>
    </row>
    <row r="1090" spans="2:13" hidden="1">
      <c r="B1090" s="12"/>
      <c r="C1090" s="5"/>
      <c r="D1090" s="6"/>
      <c r="E1090" s="7"/>
      <c r="G1090" s="5"/>
      <c r="H1090" s="6"/>
      <c r="I1090" s="7"/>
      <c r="K1090" s="5"/>
      <c r="L1090" s="6"/>
      <c r="M1090" s="7"/>
    </row>
    <row r="1091" spans="2:13" hidden="1">
      <c r="B1091" s="12" t="s">
        <v>5</v>
      </c>
      <c r="C1091" s="1">
        <v>0</v>
      </c>
      <c r="D1091" s="2">
        <v>0</v>
      </c>
      <c r="E1091" s="3">
        <f>IF(D1091=0,0,D1091/C1091)</f>
        <v>0</v>
      </c>
      <c r="G1091" s="1">
        <v>0</v>
      </c>
      <c r="H1091" s="2">
        <v>0</v>
      </c>
      <c r="I1091" s="3">
        <f>IF(H1091=0,0,H1091/G1091)</f>
        <v>0</v>
      </c>
      <c r="K1091" s="1">
        <v>0</v>
      </c>
      <c r="L1091" s="2">
        <v>0</v>
      </c>
      <c r="M1091" s="3">
        <f>IF(L1091=0,0,L1091/K1091)</f>
        <v>0</v>
      </c>
    </row>
    <row r="1092" spans="2:13" hidden="1">
      <c r="B1092" s="12"/>
      <c r="C1092" s="5"/>
      <c r="D1092" s="6"/>
      <c r="E1092" s="7"/>
      <c r="G1092" s="5"/>
      <c r="H1092" s="6"/>
      <c r="I1092" s="7"/>
      <c r="K1092" s="5"/>
      <c r="L1092" s="6"/>
      <c r="M1092" s="7"/>
    </row>
    <row r="1093" spans="2:13" hidden="1">
      <c r="B1093" s="12" t="s">
        <v>6</v>
      </c>
      <c r="C1093" s="25">
        <f>SUM(C1087:C1091)</f>
        <v>0</v>
      </c>
      <c r="D1093" s="25">
        <f>SUM(D1087:D1091)</f>
        <v>0</v>
      </c>
      <c r="E1093" s="23">
        <f>IF(D1093=0,0,D1093/C1093)</f>
        <v>0</v>
      </c>
      <c r="F1093" s="24"/>
      <c r="G1093" s="25">
        <f>SUM(G1087:G1091)</f>
        <v>147157</v>
      </c>
      <c r="H1093" s="34">
        <f>SUM(H1087:H1091)</f>
        <v>9337625.0336281061</v>
      </c>
      <c r="I1093" s="23">
        <f>IF(H1093=0,0,H1093/G1093)</f>
        <v>63.453488679628599</v>
      </c>
      <c r="K1093" s="25">
        <f>SUM(K1087:K1091)</f>
        <v>41666</v>
      </c>
      <c r="L1093" s="34">
        <f>SUM(L1087:L1091)</f>
        <v>32370.244843942688</v>
      </c>
      <c r="M1093" s="23">
        <f>IF(L1093=0,0,L1093/K1093)</f>
        <v>0.77689830662753057</v>
      </c>
    </row>
    <row r="1094" spans="2:13" hidden="1">
      <c r="B1094" s="12"/>
      <c r="C1094" s="5"/>
      <c r="D1094" s="6"/>
      <c r="E1094" s="7"/>
      <c r="G1094" s="5"/>
      <c r="H1094" s="6"/>
      <c r="I1094" s="7"/>
      <c r="K1094" s="5"/>
      <c r="L1094" s="6"/>
      <c r="M1094" s="7"/>
    </row>
    <row r="1095" spans="2:13" hidden="1">
      <c r="B1095" s="12" t="s">
        <v>7</v>
      </c>
      <c r="C1095" s="5">
        <v>0</v>
      </c>
      <c r="D1095" s="6">
        <v>0</v>
      </c>
      <c r="E1095" s="7">
        <v>0</v>
      </c>
      <c r="G1095" s="5">
        <v>0</v>
      </c>
      <c r="H1095" s="6">
        <f>+G1095*I1093</f>
        <v>0</v>
      </c>
      <c r="I1095" s="7">
        <v>0</v>
      </c>
      <c r="K1095" s="5">
        <v>0</v>
      </c>
      <c r="L1095" s="6">
        <v>0</v>
      </c>
      <c r="M1095" s="7">
        <v>0</v>
      </c>
    </row>
    <row r="1096" spans="2:13" hidden="1">
      <c r="B1096" s="12"/>
      <c r="C1096" s="5"/>
      <c r="D1096" s="6"/>
      <c r="E1096" s="7"/>
      <c r="G1096" s="5">
        <v>0</v>
      </c>
      <c r="H1096" s="6"/>
      <c r="I1096" s="7"/>
      <c r="K1096" s="5"/>
      <c r="L1096" s="6"/>
      <c r="M1096" s="7"/>
    </row>
    <row r="1097" spans="2:13" hidden="1">
      <c r="B1097" s="12" t="s">
        <v>11</v>
      </c>
      <c r="C1097" s="1"/>
      <c r="D1097" s="2">
        <f>+C1097*E1093</f>
        <v>0</v>
      </c>
      <c r="E1097" s="3">
        <f>IF(D1097=0,0,D1097/C1097)</f>
        <v>0</v>
      </c>
      <c r="G1097" s="1">
        <v>-385</v>
      </c>
      <c r="H1097" s="2">
        <f>+G1097*I1093</f>
        <v>-24429.593141657009</v>
      </c>
      <c r="I1097" s="3">
        <f>IF(H1097=0,0,H1097/G1097)</f>
        <v>63.453488679628599</v>
      </c>
      <c r="K1097" s="1">
        <v>-385</v>
      </c>
      <c r="L1097" s="2">
        <f>+K1097*M1093</f>
        <v>-299.10584805159925</v>
      </c>
      <c r="M1097" s="3">
        <f>IF(L1097=0,0,L1097/K1097)</f>
        <v>0.77689830662753057</v>
      </c>
    </row>
    <row r="1098" spans="2:13" hidden="1">
      <c r="B1098" s="12"/>
      <c r="C1098" s="5"/>
      <c r="D1098" s="6"/>
      <c r="E1098" s="7"/>
      <c r="G1098" s="5"/>
      <c r="H1098" s="6"/>
      <c r="I1098" s="7"/>
      <c r="K1098" s="5"/>
      <c r="L1098" s="6"/>
      <c r="M1098" s="7"/>
    </row>
    <row r="1099" spans="2:13" ht="15.75" hidden="1" thickBot="1">
      <c r="B1099" s="12" t="s">
        <v>9</v>
      </c>
      <c r="C1099" s="35">
        <f>SUM(C1093:C1097)</f>
        <v>0</v>
      </c>
      <c r="D1099" s="35">
        <f>SUM(D1093:D1097)</f>
        <v>0</v>
      </c>
      <c r="E1099" s="36">
        <f>IF(D1099=0,0,D1099/C1099)</f>
        <v>0</v>
      </c>
      <c r="G1099" s="35">
        <f>SUM(G1093:G1097)</f>
        <v>146772</v>
      </c>
      <c r="H1099" s="35">
        <f>SUM(H1093:H1097)</f>
        <v>9313195.4404864497</v>
      </c>
      <c r="I1099" s="36">
        <f>IF(H1099=0,0,H1099/G1099)</f>
        <v>63.453488679628606</v>
      </c>
      <c r="K1099" s="35">
        <f>SUM(K1093:K1097)</f>
        <v>41281</v>
      </c>
      <c r="L1099" s="35">
        <f>SUM(L1093:L1097)</f>
        <v>32071.138995891088</v>
      </c>
      <c r="M1099" s="36">
        <f>IF(L1099=0,0,L1099/K1099)</f>
        <v>0.77689830662753057</v>
      </c>
    </row>
    <row r="1100" spans="2:13" ht="15.75" hidden="1" thickTop="1"/>
    <row r="1101" spans="2:13" hidden="1"/>
    <row r="1102" spans="2:13" ht="15.75" hidden="1">
      <c r="B1102" s="28">
        <v>42887</v>
      </c>
      <c r="C1102" s="74" t="s">
        <v>0</v>
      </c>
      <c r="D1102" s="74"/>
      <c r="E1102" s="74"/>
      <c r="F1102" s="29"/>
      <c r="G1102" s="74" t="s">
        <v>42</v>
      </c>
      <c r="H1102" s="74"/>
      <c r="I1102" s="74"/>
      <c r="K1102" s="74" t="s">
        <v>41</v>
      </c>
      <c r="L1102" s="74"/>
      <c r="M1102" s="74"/>
    </row>
    <row r="1103" spans="2:13" hidden="1">
      <c r="B1103" s="12"/>
      <c r="C1103" s="30" t="s">
        <v>1</v>
      </c>
      <c r="D1103" s="31" t="s">
        <v>2</v>
      </c>
      <c r="E1103" s="32" t="s">
        <v>3</v>
      </c>
      <c r="F1103" s="33"/>
      <c r="G1103" s="30" t="s">
        <v>1</v>
      </c>
      <c r="H1103" s="31" t="s">
        <v>2</v>
      </c>
      <c r="I1103" s="32" t="s">
        <v>3</v>
      </c>
      <c r="K1103" s="30" t="s">
        <v>1</v>
      </c>
      <c r="L1103" s="31" t="s">
        <v>2</v>
      </c>
      <c r="M1103" s="32" t="s">
        <v>3</v>
      </c>
    </row>
    <row r="1104" spans="2:13" hidden="1">
      <c r="B1104" s="12" t="s">
        <v>4</v>
      </c>
      <c r="C1104" s="5">
        <f>+C1099</f>
        <v>0</v>
      </c>
      <c r="D1104" s="6">
        <f>+D1099</f>
        <v>0</v>
      </c>
      <c r="E1104" s="7">
        <f>IF(D1104=0,0,D1104/C1104)</f>
        <v>0</v>
      </c>
      <c r="G1104" s="5">
        <f>+G1099</f>
        <v>146772</v>
      </c>
      <c r="H1104" s="6">
        <f>+H1099</f>
        <v>9313195.4404864497</v>
      </c>
      <c r="I1104" s="7">
        <f>IF(H1104=0,0,H1104/G1104)</f>
        <v>63.453488679628606</v>
      </c>
      <c r="K1104" s="5">
        <f>+K1099</f>
        <v>41281</v>
      </c>
      <c r="L1104" s="6">
        <f>+L1099</f>
        <v>32071.138995891088</v>
      </c>
      <c r="M1104" s="7">
        <f>IF(L1104=0,0,L1104/K1104)</f>
        <v>0.77689830662753057</v>
      </c>
    </row>
    <row r="1105" spans="2:13" hidden="1">
      <c r="B1105" s="12"/>
      <c r="C1105" s="5"/>
      <c r="D1105" s="6"/>
      <c r="E1105" s="7"/>
      <c r="G1105" s="5"/>
      <c r="H1105" s="6"/>
      <c r="I1105" s="7"/>
      <c r="K1105" s="5"/>
      <c r="L1105" s="6"/>
      <c r="M1105" s="7"/>
    </row>
    <row r="1106" spans="2:13" hidden="1">
      <c r="B1106" s="12" t="s">
        <v>40</v>
      </c>
      <c r="C1106" s="5"/>
      <c r="D1106" s="6"/>
      <c r="E1106" s="7"/>
      <c r="G1106" s="5">
        <v>0</v>
      </c>
      <c r="H1106" s="6">
        <v>0</v>
      </c>
      <c r="I1106" s="7"/>
      <c r="K1106" s="5">
        <v>0</v>
      </c>
      <c r="L1106" s="6">
        <v>0</v>
      </c>
      <c r="M1106" s="7"/>
    </row>
    <row r="1107" spans="2:13" hidden="1">
      <c r="B1107" s="12"/>
      <c r="C1107" s="5"/>
      <c r="D1107" s="6"/>
      <c r="E1107" s="7"/>
      <c r="G1107" s="5"/>
      <c r="H1107" s="6"/>
      <c r="I1107" s="7"/>
      <c r="K1107" s="5"/>
      <c r="L1107" s="6"/>
      <c r="M1107" s="7"/>
    </row>
    <row r="1108" spans="2:13" hidden="1">
      <c r="B1108" s="12" t="s">
        <v>5</v>
      </c>
      <c r="C1108" s="1">
        <v>0</v>
      </c>
      <c r="D1108" s="2">
        <v>0</v>
      </c>
      <c r="E1108" s="3">
        <f>IF(D1108=0,0,D1108/C1108)</f>
        <v>0</v>
      </c>
      <c r="G1108" s="1">
        <v>0</v>
      </c>
      <c r="H1108" s="2">
        <v>0</v>
      </c>
      <c r="I1108" s="3">
        <f>IF(H1108=0,0,H1108/G1108)</f>
        <v>0</v>
      </c>
      <c r="K1108" s="1">
        <v>196</v>
      </c>
      <c r="L1108" s="2">
        <v>0</v>
      </c>
      <c r="M1108" s="3">
        <f>IF(L1108=0,0,L1108/K1108)</f>
        <v>0</v>
      </c>
    </row>
    <row r="1109" spans="2:13" hidden="1">
      <c r="B1109" s="12"/>
      <c r="C1109" s="5"/>
      <c r="D1109" s="6"/>
      <c r="E1109" s="7"/>
      <c r="G1109" s="5"/>
      <c r="H1109" s="6"/>
      <c r="I1109" s="7"/>
      <c r="K1109" s="5"/>
      <c r="L1109" s="6"/>
      <c r="M1109" s="7"/>
    </row>
    <row r="1110" spans="2:13" hidden="1">
      <c r="B1110" s="12" t="s">
        <v>6</v>
      </c>
      <c r="C1110" s="25">
        <f>SUM(C1104:C1108)</f>
        <v>0</v>
      </c>
      <c r="D1110" s="25">
        <f>SUM(D1104:D1108)</f>
        <v>0</v>
      </c>
      <c r="E1110" s="23">
        <f>IF(D1110=0,0,D1110/C1110)</f>
        <v>0</v>
      </c>
      <c r="F1110" s="24"/>
      <c r="G1110" s="25">
        <f>SUM(G1104:G1108)</f>
        <v>146772</v>
      </c>
      <c r="H1110" s="34">
        <f>SUM(H1104:H1108)</f>
        <v>9313195.4404864497</v>
      </c>
      <c r="I1110" s="23">
        <f>IF(H1110=0,0,H1110/G1110)</f>
        <v>63.453488679628606</v>
      </c>
      <c r="K1110" s="25">
        <f>SUM(K1104:K1108)</f>
        <v>41477</v>
      </c>
      <c r="L1110" s="34">
        <f>SUM(L1104:L1108)</f>
        <v>32071.138995891088</v>
      </c>
      <c r="M1110" s="23">
        <f>IF(L1110=0,0,L1110/K1110)</f>
        <v>0.77322706550355835</v>
      </c>
    </row>
    <row r="1111" spans="2:13" hidden="1">
      <c r="B1111" s="12"/>
      <c r="C1111" s="5"/>
      <c r="D1111" s="6"/>
      <c r="E1111" s="7"/>
      <c r="G1111" s="5"/>
      <c r="H1111" s="6"/>
      <c r="I1111" s="7"/>
      <c r="K1111" s="5"/>
      <c r="L1111" s="6"/>
      <c r="M1111" s="7"/>
    </row>
    <row r="1112" spans="2:13" hidden="1">
      <c r="B1112" s="12" t="s">
        <v>7</v>
      </c>
      <c r="C1112" s="5">
        <v>0</v>
      </c>
      <c r="D1112" s="6">
        <v>0</v>
      </c>
      <c r="E1112" s="7">
        <v>0</v>
      </c>
      <c r="G1112" s="5">
        <v>0</v>
      </c>
      <c r="H1112" s="6">
        <f>+G1112*I1110</f>
        <v>0</v>
      </c>
      <c r="I1112" s="7">
        <v>0</v>
      </c>
      <c r="K1112" s="5">
        <v>0</v>
      </c>
      <c r="L1112" s="6">
        <v>0</v>
      </c>
      <c r="M1112" s="7">
        <v>0</v>
      </c>
    </row>
    <row r="1113" spans="2:13" hidden="1">
      <c r="B1113" s="12"/>
      <c r="C1113" s="5"/>
      <c r="D1113" s="6"/>
      <c r="E1113" s="7"/>
      <c r="G1113" s="5">
        <v>0</v>
      </c>
      <c r="H1113" s="6"/>
      <c r="I1113" s="7"/>
      <c r="K1113" s="5"/>
      <c r="L1113" s="6"/>
      <c r="M1113" s="7"/>
    </row>
    <row r="1114" spans="2:13" hidden="1">
      <c r="B1114" s="12" t="s">
        <v>11</v>
      </c>
      <c r="C1114" s="1"/>
      <c r="D1114" s="2">
        <f>+C1114*E1110</f>
        <v>0</v>
      </c>
      <c r="E1114" s="3">
        <f>IF(D1114=0,0,D1114/C1114)</f>
        <v>0</v>
      </c>
      <c r="G1114" s="1">
        <v>-417</v>
      </c>
      <c r="H1114" s="2">
        <f>+G1114*I1110</f>
        <v>-26460.10477940513</v>
      </c>
      <c r="I1114" s="3">
        <f>IF(H1114=0,0,H1114/G1114)</f>
        <v>63.453488679628606</v>
      </c>
      <c r="K1114" s="1">
        <v>-417</v>
      </c>
      <c r="L1114" s="2">
        <f>+K1114*M1110</f>
        <v>-322.43568631498385</v>
      </c>
      <c r="M1114" s="3">
        <f>IF(L1114=0,0,L1114/K1114)</f>
        <v>0.77322706550355835</v>
      </c>
    </row>
    <row r="1115" spans="2:13" hidden="1">
      <c r="B1115" s="12"/>
      <c r="C1115" s="5"/>
      <c r="D1115" s="6"/>
      <c r="E1115" s="7"/>
      <c r="G1115" s="5"/>
      <c r="H1115" s="6"/>
      <c r="I1115" s="7"/>
      <c r="K1115" s="5"/>
      <c r="L1115" s="6"/>
      <c r="M1115" s="7"/>
    </row>
    <row r="1116" spans="2:13" ht="15.75" hidden="1" thickBot="1">
      <c r="B1116" s="12" t="s">
        <v>9</v>
      </c>
      <c r="C1116" s="35">
        <f>SUM(C1110:C1114)</f>
        <v>0</v>
      </c>
      <c r="D1116" s="35">
        <f>SUM(D1110:D1114)</f>
        <v>0</v>
      </c>
      <c r="E1116" s="36">
        <f>IF(D1116=0,0,D1116/C1116)</f>
        <v>0</v>
      </c>
      <c r="G1116" s="35">
        <f>SUM(G1110:G1114)</f>
        <v>146355</v>
      </c>
      <c r="H1116" s="35">
        <f>SUM(H1110:H1114)</f>
        <v>9286735.3357070442</v>
      </c>
      <c r="I1116" s="36">
        <f>IF(H1116=0,0,H1116/G1116)</f>
        <v>63.453488679628606</v>
      </c>
      <c r="K1116" s="35">
        <f>SUM(K1110:K1114)</f>
        <v>41060</v>
      </c>
      <c r="L1116" s="35">
        <f>SUM(L1110:L1114)</f>
        <v>31748.703309576103</v>
      </c>
      <c r="M1116" s="36">
        <f>IF(L1116=0,0,L1116/K1116)</f>
        <v>0.77322706550355824</v>
      </c>
    </row>
    <row r="1117" spans="2:13" ht="15.75" hidden="1" thickTop="1"/>
    <row r="1118" spans="2:13" hidden="1"/>
    <row r="1119" spans="2:13" ht="15.75" hidden="1">
      <c r="B1119" s="28">
        <v>42917</v>
      </c>
      <c r="C1119" s="74" t="s">
        <v>0</v>
      </c>
      <c r="D1119" s="74"/>
      <c r="E1119" s="74"/>
      <c r="F1119" s="29"/>
      <c r="G1119" s="74" t="s">
        <v>42</v>
      </c>
      <c r="H1119" s="74"/>
      <c r="I1119" s="74"/>
      <c r="K1119" s="74" t="s">
        <v>41</v>
      </c>
      <c r="L1119" s="74"/>
      <c r="M1119" s="74"/>
    </row>
    <row r="1120" spans="2:13" hidden="1">
      <c r="B1120" s="12"/>
      <c r="C1120" s="30" t="s">
        <v>1</v>
      </c>
      <c r="D1120" s="31" t="s">
        <v>2</v>
      </c>
      <c r="E1120" s="32" t="s">
        <v>3</v>
      </c>
      <c r="F1120" s="33"/>
      <c r="G1120" s="30" t="s">
        <v>1</v>
      </c>
      <c r="H1120" s="31" t="s">
        <v>2</v>
      </c>
      <c r="I1120" s="32" t="s">
        <v>3</v>
      </c>
      <c r="K1120" s="30" t="s">
        <v>1</v>
      </c>
      <c r="L1120" s="31" t="s">
        <v>2</v>
      </c>
      <c r="M1120" s="32" t="s">
        <v>3</v>
      </c>
    </row>
    <row r="1121" spans="2:13" hidden="1">
      <c r="B1121" s="12" t="s">
        <v>4</v>
      </c>
      <c r="C1121" s="5">
        <f>+C1116</f>
        <v>0</v>
      </c>
      <c r="D1121" s="6">
        <f>+D1116</f>
        <v>0</v>
      </c>
      <c r="E1121" s="7">
        <f>IF(D1121=0,0,D1121/C1121)</f>
        <v>0</v>
      </c>
      <c r="G1121" s="5">
        <f>+G1116</f>
        <v>146355</v>
      </c>
      <c r="H1121" s="6">
        <f>+H1116</f>
        <v>9286735.3357070442</v>
      </c>
      <c r="I1121" s="7">
        <f>IF(H1121=0,0,H1121/G1121)</f>
        <v>63.453488679628606</v>
      </c>
      <c r="K1121" s="5">
        <f>+K1116</f>
        <v>41060</v>
      </c>
      <c r="L1121" s="6">
        <f>+L1116</f>
        <v>31748.703309576103</v>
      </c>
      <c r="M1121" s="7">
        <f>IF(L1121=0,0,L1121/K1121)</f>
        <v>0.77322706550355824</v>
      </c>
    </row>
    <row r="1122" spans="2:13" hidden="1">
      <c r="B1122" s="12"/>
      <c r="C1122" s="5"/>
      <c r="D1122" s="6"/>
      <c r="E1122" s="7"/>
      <c r="G1122" s="5"/>
      <c r="H1122" s="6"/>
      <c r="I1122" s="7"/>
      <c r="K1122" s="5"/>
      <c r="L1122" s="6"/>
      <c r="M1122" s="7"/>
    </row>
    <row r="1123" spans="2:13" hidden="1">
      <c r="B1123" s="12" t="s">
        <v>40</v>
      </c>
      <c r="C1123" s="5"/>
      <c r="D1123" s="6"/>
      <c r="E1123" s="7"/>
      <c r="G1123" s="5">
        <v>0</v>
      </c>
      <c r="H1123" s="6">
        <v>0</v>
      </c>
      <c r="I1123" s="7"/>
      <c r="K1123" s="5">
        <v>0</v>
      </c>
      <c r="L1123" s="6">
        <v>0</v>
      </c>
      <c r="M1123" s="7"/>
    </row>
    <row r="1124" spans="2:13" hidden="1">
      <c r="B1124" s="12"/>
      <c r="C1124" s="5"/>
      <c r="D1124" s="6"/>
      <c r="E1124" s="7"/>
      <c r="G1124" s="5"/>
      <c r="H1124" s="6"/>
      <c r="I1124" s="7"/>
      <c r="K1124" s="5"/>
      <c r="L1124" s="6"/>
      <c r="M1124" s="7"/>
    </row>
    <row r="1125" spans="2:13" hidden="1">
      <c r="B1125" s="12" t="s">
        <v>5</v>
      </c>
      <c r="C1125" s="1">
        <v>0</v>
      </c>
      <c r="D1125" s="2">
        <v>0</v>
      </c>
      <c r="E1125" s="3">
        <f>IF(D1125=0,0,D1125/C1125)</f>
        <v>0</v>
      </c>
      <c r="G1125" s="1">
        <v>0</v>
      </c>
      <c r="H1125" s="2">
        <v>0</v>
      </c>
      <c r="I1125" s="3">
        <f>IF(H1125=0,0,H1125/G1125)</f>
        <v>0</v>
      </c>
      <c r="K1125" s="1">
        <v>0</v>
      </c>
      <c r="L1125" s="2">
        <v>0</v>
      </c>
      <c r="M1125" s="3">
        <f>IF(L1125=0,0,L1125/K1125)</f>
        <v>0</v>
      </c>
    </row>
    <row r="1126" spans="2:13" hidden="1">
      <c r="B1126" s="12"/>
      <c r="C1126" s="5"/>
      <c r="D1126" s="6"/>
      <c r="E1126" s="7"/>
      <c r="G1126" s="5"/>
      <c r="H1126" s="6"/>
      <c r="I1126" s="7"/>
      <c r="K1126" s="5"/>
      <c r="L1126" s="6"/>
      <c r="M1126" s="7"/>
    </row>
    <row r="1127" spans="2:13" hidden="1">
      <c r="B1127" s="12" t="s">
        <v>6</v>
      </c>
      <c r="C1127" s="25">
        <f>SUM(C1121:C1125)</f>
        <v>0</v>
      </c>
      <c r="D1127" s="25">
        <f>SUM(D1121:D1125)</f>
        <v>0</v>
      </c>
      <c r="E1127" s="23">
        <f>IF(D1127=0,0,D1127/C1127)</f>
        <v>0</v>
      </c>
      <c r="F1127" s="24"/>
      <c r="G1127" s="25">
        <f>SUM(G1121:G1125)</f>
        <v>146355</v>
      </c>
      <c r="H1127" s="34">
        <f>SUM(H1121:H1125)</f>
        <v>9286735.3357070442</v>
      </c>
      <c r="I1127" s="23">
        <f>IF(H1127=0,0,H1127/G1127)</f>
        <v>63.453488679628606</v>
      </c>
      <c r="K1127" s="25">
        <f>SUM(K1121:K1125)</f>
        <v>41060</v>
      </c>
      <c r="L1127" s="34">
        <f>SUM(L1121:L1125)</f>
        <v>31748.703309576103</v>
      </c>
      <c r="M1127" s="23">
        <f>IF(L1127=0,0,L1127/K1127)</f>
        <v>0.77322706550355824</v>
      </c>
    </row>
    <row r="1128" spans="2:13" hidden="1">
      <c r="B1128" s="12"/>
      <c r="C1128" s="5"/>
      <c r="D1128" s="6"/>
      <c r="E1128" s="7"/>
      <c r="G1128" s="5"/>
      <c r="H1128" s="6"/>
      <c r="I1128" s="7"/>
      <c r="K1128" s="5"/>
      <c r="L1128" s="6"/>
      <c r="M1128" s="7"/>
    </row>
    <row r="1129" spans="2:13" hidden="1">
      <c r="B1129" s="12" t="s">
        <v>7</v>
      </c>
      <c r="C1129" s="5">
        <v>0</v>
      </c>
      <c r="D1129" s="6">
        <v>0</v>
      </c>
      <c r="E1129" s="7">
        <v>0</v>
      </c>
      <c r="G1129" s="5">
        <v>0</v>
      </c>
      <c r="H1129" s="6">
        <f>+G1129*I1127</f>
        <v>0</v>
      </c>
      <c r="I1129" s="7">
        <v>0</v>
      </c>
      <c r="K1129" s="5">
        <v>0</v>
      </c>
      <c r="L1129" s="6">
        <v>0</v>
      </c>
      <c r="M1129" s="7">
        <v>0</v>
      </c>
    </row>
    <row r="1130" spans="2:13" hidden="1">
      <c r="B1130" s="12"/>
      <c r="C1130" s="5"/>
      <c r="D1130" s="6"/>
      <c r="E1130" s="7"/>
      <c r="G1130" s="5">
        <v>0</v>
      </c>
      <c r="H1130" s="6"/>
      <c r="I1130" s="7"/>
      <c r="K1130" s="5"/>
      <c r="L1130" s="6"/>
      <c r="M1130" s="7"/>
    </row>
    <row r="1131" spans="2:13" hidden="1">
      <c r="B1131" s="12" t="s">
        <v>11</v>
      </c>
      <c r="C1131" s="1"/>
      <c r="D1131" s="2">
        <f>+C1131*E1127</f>
        <v>0</v>
      </c>
      <c r="E1131" s="3">
        <f>IF(D1131=0,0,D1131/C1131)</f>
        <v>0</v>
      </c>
      <c r="G1131" s="1">
        <v>-680</v>
      </c>
      <c r="H1131" s="2">
        <f>+G1131*I1127</f>
        <v>-43148.372302147451</v>
      </c>
      <c r="I1131" s="3">
        <f>IF(H1131=0,0,H1131/G1131)</f>
        <v>63.453488679628606</v>
      </c>
      <c r="K1131" s="1">
        <v>-680</v>
      </c>
      <c r="L1131" s="2">
        <f>+K1131*M1127</f>
        <v>-525.79440454241956</v>
      </c>
      <c r="M1131" s="3">
        <f>IF(L1131=0,0,L1131/K1131)</f>
        <v>0.77322706550355813</v>
      </c>
    </row>
    <row r="1132" spans="2:13" hidden="1">
      <c r="B1132" s="12"/>
      <c r="C1132" s="5"/>
      <c r="D1132" s="6"/>
      <c r="E1132" s="7"/>
      <c r="G1132" s="5"/>
      <c r="H1132" s="6"/>
      <c r="I1132" s="7"/>
      <c r="K1132" s="5"/>
      <c r="L1132" s="6"/>
      <c r="M1132" s="7"/>
    </row>
    <row r="1133" spans="2:13" ht="15.75" hidden="1" thickBot="1">
      <c r="B1133" s="12" t="s">
        <v>9</v>
      </c>
      <c r="C1133" s="35">
        <f>SUM(C1127:C1131)</f>
        <v>0</v>
      </c>
      <c r="D1133" s="35">
        <f>SUM(D1127:D1131)</f>
        <v>0</v>
      </c>
      <c r="E1133" s="36">
        <f>IF(D1133=0,0,D1133/C1133)</f>
        <v>0</v>
      </c>
      <c r="G1133" s="35">
        <f>SUM(G1127:G1131)</f>
        <v>145675</v>
      </c>
      <c r="H1133" s="35">
        <f>SUM(H1127:H1131)</f>
        <v>9243586.9634048976</v>
      </c>
      <c r="I1133" s="36">
        <f>IF(H1133=0,0,H1133/G1133)</f>
        <v>63.453488679628606</v>
      </c>
      <c r="K1133" s="35">
        <f>SUM(K1127:K1131)</f>
        <v>40380</v>
      </c>
      <c r="L1133" s="35">
        <f>SUM(L1127:L1131)</f>
        <v>31222.908905033684</v>
      </c>
      <c r="M1133" s="36">
        <f>IF(L1133=0,0,L1133/K1133)</f>
        <v>0.77322706550355835</v>
      </c>
    </row>
    <row r="1134" spans="2:13" ht="15.75" hidden="1" thickTop="1"/>
    <row r="1135" spans="2:13" hidden="1"/>
    <row r="1136" spans="2:13" ht="15.75" hidden="1">
      <c r="B1136" s="28">
        <v>42948</v>
      </c>
      <c r="C1136" s="74" t="s">
        <v>0</v>
      </c>
      <c r="D1136" s="74"/>
      <c r="E1136" s="74"/>
      <c r="F1136" s="29"/>
      <c r="G1136" s="74" t="s">
        <v>42</v>
      </c>
      <c r="H1136" s="74"/>
      <c r="I1136" s="74"/>
      <c r="K1136" s="74" t="s">
        <v>41</v>
      </c>
      <c r="L1136" s="74"/>
      <c r="M1136" s="74"/>
    </row>
    <row r="1137" spans="2:13" hidden="1">
      <c r="B1137" s="12"/>
      <c r="C1137" s="30" t="s">
        <v>1</v>
      </c>
      <c r="D1137" s="31" t="s">
        <v>2</v>
      </c>
      <c r="E1137" s="32" t="s">
        <v>3</v>
      </c>
      <c r="F1137" s="33"/>
      <c r="G1137" s="30" t="s">
        <v>1</v>
      </c>
      <c r="H1137" s="31" t="s">
        <v>2</v>
      </c>
      <c r="I1137" s="32" t="s">
        <v>3</v>
      </c>
      <c r="K1137" s="30" t="s">
        <v>1</v>
      </c>
      <c r="L1137" s="31" t="s">
        <v>2</v>
      </c>
      <c r="M1137" s="32" t="s">
        <v>3</v>
      </c>
    </row>
    <row r="1138" spans="2:13" hidden="1">
      <c r="B1138" s="12" t="s">
        <v>4</v>
      </c>
      <c r="C1138" s="5">
        <f>+C1133</f>
        <v>0</v>
      </c>
      <c r="D1138" s="6">
        <f>+D1133</f>
        <v>0</v>
      </c>
      <c r="E1138" s="7">
        <f>IF(D1138=0,0,D1138/C1138)</f>
        <v>0</v>
      </c>
      <c r="G1138" s="5">
        <f>+G1133</f>
        <v>145675</v>
      </c>
      <c r="H1138" s="6">
        <f>+H1133</f>
        <v>9243586.9634048976</v>
      </c>
      <c r="I1138" s="7">
        <f>IF(H1138=0,0,H1138/G1138)</f>
        <v>63.453488679628606</v>
      </c>
      <c r="K1138" s="5">
        <f>+K1133</f>
        <v>40380</v>
      </c>
      <c r="L1138" s="6">
        <f>+L1133</f>
        <v>31222.908905033684</v>
      </c>
      <c r="M1138" s="7">
        <f>IF(L1138=0,0,L1138/K1138)</f>
        <v>0.77322706550355835</v>
      </c>
    </row>
    <row r="1139" spans="2:13" hidden="1">
      <c r="B1139" s="12"/>
      <c r="C1139" s="5"/>
      <c r="D1139" s="6"/>
      <c r="E1139" s="7"/>
      <c r="G1139" s="5"/>
      <c r="H1139" s="6"/>
      <c r="I1139" s="7"/>
      <c r="K1139" s="5"/>
      <c r="L1139" s="6"/>
      <c r="M1139" s="7"/>
    </row>
    <row r="1140" spans="2:13" hidden="1">
      <c r="B1140" s="12" t="s">
        <v>40</v>
      </c>
      <c r="C1140" s="5"/>
      <c r="D1140" s="6"/>
      <c r="E1140" s="7"/>
      <c r="G1140" s="5">
        <v>0</v>
      </c>
      <c r="H1140" s="6">
        <v>0</v>
      </c>
      <c r="I1140" s="7"/>
      <c r="K1140" s="5">
        <v>0</v>
      </c>
      <c r="L1140" s="6">
        <v>0</v>
      </c>
      <c r="M1140" s="7"/>
    </row>
    <row r="1141" spans="2:13" hidden="1">
      <c r="B1141" s="12"/>
      <c r="C1141" s="5"/>
      <c r="D1141" s="6"/>
      <c r="E1141" s="7"/>
      <c r="G1141" s="5"/>
      <c r="H1141" s="6"/>
      <c r="I1141" s="7"/>
      <c r="K1141" s="5"/>
      <c r="L1141" s="6"/>
      <c r="M1141" s="7"/>
    </row>
    <row r="1142" spans="2:13" hidden="1">
      <c r="B1142" s="12" t="s">
        <v>5</v>
      </c>
      <c r="C1142" s="1">
        <v>0</v>
      </c>
      <c r="D1142" s="2">
        <v>0</v>
      </c>
      <c r="E1142" s="3">
        <f>IF(D1142=0,0,D1142/C1142)</f>
        <v>0</v>
      </c>
      <c r="G1142" s="1">
        <v>0</v>
      </c>
      <c r="H1142" s="2">
        <v>0</v>
      </c>
      <c r="I1142" s="3">
        <f>IF(H1142=0,0,H1142/G1142)</f>
        <v>0</v>
      </c>
      <c r="K1142" s="1">
        <v>0</v>
      </c>
      <c r="L1142" s="2">
        <v>0</v>
      </c>
      <c r="M1142" s="3">
        <f>IF(L1142=0,0,L1142/K1142)</f>
        <v>0</v>
      </c>
    </row>
    <row r="1143" spans="2:13" hidden="1">
      <c r="B1143" s="12"/>
      <c r="C1143" s="5"/>
      <c r="D1143" s="6"/>
      <c r="E1143" s="7"/>
      <c r="G1143" s="5"/>
      <c r="H1143" s="6"/>
      <c r="I1143" s="7"/>
      <c r="K1143" s="5"/>
      <c r="L1143" s="6"/>
      <c r="M1143" s="7"/>
    </row>
    <row r="1144" spans="2:13" hidden="1">
      <c r="B1144" s="12" t="s">
        <v>6</v>
      </c>
      <c r="C1144" s="25">
        <f>SUM(C1138:C1142)</f>
        <v>0</v>
      </c>
      <c r="D1144" s="25">
        <f>SUM(D1138:D1142)</f>
        <v>0</v>
      </c>
      <c r="E1144" s="23">
        <f>IF(D1144=0,0,D1144/C1144)</f>
        <v>0</v>
      </c>
      <c r="F1144" s="24"/>
      <c r="G1144" s="25">
        <f>SUM(G1138:G1142)</f>
        <v>145675</v>
      </c>
      <c r="H1144" s="34">
        <f>SUM(H1138:H1142)</f>
        <v>9243586.9634048976</v>
      </c>
      <c r="I1144" s="23">
        <f>IF(H1144=0,0,H1144/G1144)</f>
        <v>63.453488679628606</v>
      </c>
      <c r="K1144" s="25">
        <f>SUM(K1138:K1142)</f>
        <v>40380</v>
      </c>
      <c r="L1144" s="34">
        <f>SUM(L1138:L1142)</f>
        <v>31222.908905033684</v>
      </c>
      <c r="M1144" s="23">
        <f>IF(L1144=0,0,L1144/K1144)</f>
        <v>0.77322706550355835</v>
      </c>
    </row>
    <row r="1145" spans="2:13" hidden="1">
      <c r="B1145" s="12"/>
      <c r="C1145" s="5"/>
      <c r="D1145" s="6"/>
      <c r="E1145" s="7"/>
      <c r="G1145" s="5"/>
      <c r="H1145" s="6"/>
      <c r="I1145" s="7"/>
      <c r="K1145" s="5"/>
      <c r="L1145" s="6"/>
      <c r="M1145" s="7"/>
    </row>
    <row r="1146" spans="2:13" hidden="1">
      <c r="B1146" s="12" t="s">
        <v>7</v>
      </c>
      <c r="C1146" s="5">
        <v>0</v>
      </c>
      <c r="D1146" s="6">
        <v>0</v>
      </c>
      <c r="E1146" s="7">
        <v>0</v>
      </c>
      <c r="G1146" s="5">
        <v>0</v>
      </c>
      <c r="H1146" s="6">
        <f>+G1146*I1144</f>
        <v>0</v>
      </c>
      <c r="I1146" s="7">
        <v>0</v>
      </c>
      <c r="K1146" s="5">
        <v>0</v>
      </c>
      <c r="L1146" s="6">
        <v>0</v>
      </c>
      <c r="M1146" s="7">
        <v>0</v>
      </c>
    </row>
    <row r="1147" spans="2:13" hidden="1">
      <c r="B1147" s="12"/>
      <c r="C1147" s="5"/>
      <c r="D1147" s="6"/>
      <c r="E1147" s="7"/>
      <c r="G1147" s="5">
        <v>0</v>
      </c>
      <c r="H1147" s="6"/>
      <c r="I1147" s="7"/>
      <c r="K1147" s="5"/>
      <c r="L1147" s="6"/>
      <c r="M1147" s="7"/>
    </row>
    <row r="1148" spans="2:13" hidden="1">
      <c r="B1148" s="12" t="s">
        <v>11</v>
      </c>
      <c r="C1148" s="1"/>
      <c r="D1148" s="2">
        <f>+C1148*E1144</f>
        <v>0</v>
      </c>
      <c r="E1148" s="3">
        <f>IF(D1148=0,0,D1148/C1148)</f>
        <v>0</v>
      </c>
      <c r="G1148" s="1">
        <v>-526</v>
      </c>
      <c r="H1148" s="2">
        <f>+G1148*I1144</f>
        <v>-33376.535045484648</v>
      </c>
      <c r="I1148" s="3">
        <f>IF(H1148=0,0,H1148/G1148)</f>
        <v>63.453488679628606</v>
      </c>
      <c r="K1148" s="1">
        <v>-526</v>
      </c>
      <c r="L1148" s="2">
        <f>+K1148*M1144</f>
        <v>-406.71743645487169</v>
      </c>
      <c r="M1148" s="3">
        <f>IF(L1148=0,0,L1148/K1148)</f>
        <v>0.77322706550355835</v>
      </c>
    </row>
    <row r="1149" spans="2:13" hidden="1">
      <c r="B1149" s="12"/>
      <c r="C1149" s="5"/>
      <c r="D1149" s="6"/>
      <c r="E1149" s="7"/>
      <c r="G1149" s="5"/>
      <c r="H1149" s="6"/>
      <c r="I1149" s="7"/>
      <c r="K1149" s="5"/>
      <c r="L1149" s="6"/>
      <c r="M1149" s="7"/>
    </row>
    <row r="1150" spans="2:13" ht="15.75" hidden="1" thickBot="1">
      <c r="B1150" s="12" t="s">
        <v>9</v>
      </c>
      <c r="C1150" s="35">
        <f>SUM(C1144:C1148)</f>
        <v>0</v>
      </c>
      <c r="D1150" s="35">
        <f>SUM(D1144:D1148)</f>
        <v>0</v>
      </c>
      <c r="E1150" s="36">
        <f>IF(D1150=0,0,D1150/C1150)</f>
        <v>0</v>
      </c>
      <c r="G1150" s="35">
        <f>SUM(G1144:G1148)</f>
        <v>145149</v>
      </c>
      <c r="H1150" s="35">
        <f>SUM(H1144:H1148)</f>
        <v>9210210.4283594135</v>
      </c>
      <c r="I1150" s="36">
        <f>IF(H1150=0,0,H1150/G1150)</f>
        <v>63.453488679628613</v>
      </c>
      <c r="K1150" s="35">
        <f>SUM(K1144:K1148)</f>
        <v>39854</v>
      </c>
      <c r="L1150" s="35">
        <f>SUM(L1144:L1148)</f>
        <v>30816.191468578814</v>
      </c>
      <c r="M1150" s="36">
        <f>IF(L1150=0,0,L1150/K1150)</f>
        <v>0.77322706550355835</v>
      </c>
    </row>
    <row r="1151" spans="2:13" ht="15.75" hidden="1" thickTop="1"/>
    <row r="1152" spans="2:13" hidden="1"/>
    <row r="1153" spans="2:13" ht="15.75" hidden="1">
      <c r="B1153" s="28">
        <v>42979</v>
      </c>
      <c r="C1153" s="74" t="s">
        <v>0</v>
      </c>
      <c r="D1153" s="74"/>
      <c r="E1153" s="74"/>
      <c r="F1153" s="29"/>
      <c r="G1153" s="74" t="s">
        <v>42</v>
      </c>
      <c r="H1153" s="74"/>
      <c r="I1153" s="74"/>
      <c r="K1153" s="74" t="s">
        <v>41</v>
      </c>
      <c r="L1153" s="74"/>
      <c r="M1153" s="74"/>
    </row>
    <row r="1154" spans="2:13" hidden="1">
      <c r="B1154" s="12"/>
      <c r="C1154" s="30" t="s">
        <v>1</v>
      </c>
      <c r="D1154" s="31" t="s">
        <v>2</v>
      </c>
      <c r="E1154" s="32" t="s">
        <v>3</v>
      </c>
      <c r="F1154" s="33"/>
      <c r="G1154" s="30" t="s">
        <v>1</v>
      </c>
      <c r="H1154" s="31" t="s">
        <v>2</v>
      </c>
      <c r="I1154" s="32" t="s">
        <v>3</v>
      </c>
      <c r="K1154" s="30" t="s">
        <v>1</v>
      </c>
      <c r="L1154" s="31" t="s">
        <v>2</v>
      </c>
      <c r="M1154" s="32" t="s">
        <v>3</v>
      </c>
    </row>
    <row r="1155" spans="2:13" hidden="1">
      <c r="B1155" s="12" t="s">
        <v>4</v>
      </c>
      <c r="C1155" s="5">
        <f>+C1150</f>
        <v>0</v>
      </c>
      <c r="D1155" s="6">
        <f>+D1150</f>
        <v>0</v>
      </c>
      <c r="E1155" s="7">
        <f>IF(D1155=0,0,D1155/C1155)</f>
        <v>0</v>
      </c>
      <c r="G1155" s="5">
        <f>+G1150</f>
        <v>145149</v>
      </c>
      <c r="H1155" s="6">
        <f>+H1150</f>
        <v>9210210.4283594135</v>
      </c>
      <c r="I1155" s="7">
        <f>IF(H1155=0,0,H1155/G1155)</f>
        <v>63.453488679628613</v>
      </c>
      <c r="K1155" s="5">
        <f>+K1150</f>
        <v>39854</v>
      </c>
      <c r="L1155" s="6">
        <f>+L1150</f>
        <v>30816.191468578814</v>
      </c>
      <c r="M1155" s="7">
        <f>IF(L1155=0,0,L1155/K1155)</f>
        <v>0.77322706550355835</v>
      </c>
    </row>
    <row r="1156" spans="2:13" hidden="1">
      <c r="B1156" s="12"/>
      <c r="C1156" s="5"/>
      <c r="D1156" s="6"/>
      <c r="E1156" s="7"/>
      <c r="G1156" s="5"/>
      <c r="H1156" s="6"/>
      <c r="I1156" s="7"/>
      <c r="K1156" s="5"/>
      <c r="L1156" s="6"/>
      <c r="M1156" s="7"/>
    </row>
    <row r="1157" spans="2:13" hidden="1">
      <c r="B1157" s="12" t="s">
        <v>40</v>
      </c>
      <c r="C1157" s="5"/>
      <c r="D1157" s="6"/>
      <c r="E1157" s="7"/>
      <c r="G1157" s="5">
        <v>0</v>
      </c>
      <c r="H1157" s="6">
        <v>0</v>
      </c>
      <c r="I1157" s="7"/>
      <c r="K1157" s="5">
        <v>0</v>
      </c>
      <c r="L1157" s="6">
        <v>0</v>
      </c>
      <c r="M1157" s="7"/>
    </row>
    <row r="1158" spans="2:13" hidden="1">
      <c r="B1158" s="12"/>
      <c r="C1158" s="5"/>
      <c r="D1158" s="6"/>
      <c r="E1158" s="7"/>
      <c r="G1158" s="5"/>
      <c r="H1158" s="6"/>
      <c r="I1158" s="7"/>
      <c r="K1158" s="5"/>
      <c r="L1158" s="6"/>
      <c r="M1158" s="7"/>
    </row>
    <row r="1159" spans="2:13" hidden="1">
      <c r="B1159" s="12" t="s">
        <v>5</v>
      </c>
      <c r="C1159" s="1">
        <v>0</v>
      </c>
      <c r="D1159" s="2">
        <v>0</v>
      </c>
      <c r="E1159" s="3">
        <f>IF(D1159=0,0,D1159/C1159)</f>
        <v>0</v>
      </c>
      <c r="G1159" s="1">
        <v>0</v>
      </c>
      <c r="H1159" s="2">
        <v>0</v>
      </c>
      <c r="I1159" s="3">
        <f>IF(H1159=0,0,H1159/G1159)</f>
        <v>0</v>
      </c>
      <c r="K1159" s="1">
        <v>0</v>
      </c>
      <c r="L1159" s="2">
        <v>0</v>
      </c>
      <c r="M1159" s="3">
        <f>IF(L1159=0,0,L1159/K1159)</f>
        <v>0</v>
      </c>
    </row>
    <row r="1160" spans="2:13" hidden="1">
      <c r="B1160" s="12"/>
      <c r="C1160" s="5"/>
      <c r="D1160" s="6"/>
      <c r="E1160" s="7"/>
      <c r="G1160" s="5"/>
      <c r="H1160" s="6"/>
      <c r="I1160" s="7"/>
      <c r="K1160" s="5"/>
      <c r="L1160" s="6"/>
      <c r="M1160" s="7"/>
    </row>
    <row r="1161" spans="2:13" hidden="1">
      <c r="B1161" s="12" t="s">
        <v>6</v>
      </c>
      <c r="C1161" s="25">
        <f>SUM(C1155:C1159)</f>
        <v>0</v>
      </c>
      <c r="D1161" s="25">
        <f>SUM(D1155:D1159)</f>
        <v>0</v>
      </c>
      <c r="E1161" s="23">
        <f>IF(D1161=0,0,D1161/C1161)</f>
        <v>0</v>
      </c>
      <c r="F1161" s="24"/>
      <c r="G1161" s="25">
        <f>SUM(G1155:G1159)</f>
        <v>145149</v>
      </c>
      <c r="H1161" s="34">
        <f>SUM(H1155:H1159)</f>
        <v>9210210.4283594135</v>
      </c>
      <c r="I1161" s="23">
        <f>IF(H1161=0,0,H1161/G1161)</f>
        <v>63.453488679628613</v>
      </c>
      <c r="K1161" s="25">
        <f>SUM(K1155:K1159)</f>
        <v>39854</v>
      </c>
      <c r="L1161" s="34">
        <f>SUM(L1155:L1159)</f>
        <v>30816.191468578814</v>
      </c>
      <c r="M1161" s="23">
        <f>IF(L1161=0,0,L1161/K1161)</f>
        <v>0.77322706550355835</v>
      </c>
    </row>
    <row r="1162" spans="2:13" hidden="1">
      <c r="B1162" s="12"/>
      <c r="C1162" s="5"/>
      <c r="D1162" s="6"/>
      <c r="E1162" s="7"/>
      <c r="G1162" s="5"/>
      <c r="H1162" s="6"/>
      <c r="I1162" s="7"/>
      <c r="K1162" s="5"/>
      <c r="L1162" s="6"/>
      <c r="M1162" s="7"/>
    </row>
    <row r="1163" spans="2:13" hidden="1">
      <c r="B1163" s="12" t="s">
        <v>7</v>
      </c>
      <c r="C1163" s="5">
        <v>0</v>
      </c>
      <c r="D1163" s="6">
        <v>0</v>
      </c>
      <c r="E1163" s="7">
        <v>0</v>
      </c>
      <c r="G1163" s="5">
        <v>0</v>
      </c>
      <c r="H1163" s="6">
        <f>+G1163*I1161</f>
        <v>0</v>
      </c>
      <c r="I1163" s="7">
        <v>0</v>
      </c>
      <c r="K1163" s="5">
        <v>0</v>
      </c>
      <c r="L1163" s="6">
        <v>0</v>
      </c>
      <c r="M1163" s="7">
        <v>0</v>
      </c>
    </row>
    <row r="1164" spans="2:13" hidden="1">
      <c r="B1164" s="12"/>
      <c r="C1164" s="5"/>
      <c r="D1164" s="6"/>
      <c r="E1164" s="7"/>
      <c r="G1164" s="5">
        <v>0</v>
      </c>
      <c r="H1164" s="6"/>
      <c r="I1164" s="7"/>
      <c r="K1164" s="5"/>
      <c r="L1164" s="6"/>
      <c r="M1164" s="7"/>
    </row>
    <row r="1165" spans="2:13" hidden="1">
      <c r="B1165" s="12" t="s">
        <v>11</v>
      </c>
      <c r="C1165" s="1"/>
      <c r="D1165" s="2">
        <f>+C1165*E1161</f>
        <v>0</v>
      </c>
      <c r="E1165" s="3">
        <f>IF(D1165=0,0,D1165/C1165)</f>
        <v>0</v>
      </c>
      <c r="G1165" s="1">
        <v>-378</v>
      </c>
      <c r="H1165" s="2">
        <f>+G1165*I1161</f>
        <v>-23985.418720899615</v>
      </c>
      <c r="I1165" s="3">
        <f>IF(H1165=0,0,H1165/G1165)</f>
        <v>63.453488679628613</v>
      </c>
      <c r="K1165" s="1">
        <v>-378</v>
      </c>
      <c r="L1165" s="2">
        <f>+K1165*M1161</f>
        <v>-292.27983076034508</v>
      </c>
      <c r="M1165" s="3">
        <f>IF(L1165=0,0,L1165/K1165)</f>
        <v>0.77322706550355835</v>
      </c>
    </row>
    <row r="1166" spans="2:13" hidden="1">
      <c r="B1166" s="12"/>
      <c r="C1166" s="5"/>
      <c r="D1166" s="6"/>
      <c r="E1166" s="7"/>
      <c r="G1166" s="5"/>
      <c r="H1166" s="6"/>
      <c r="I1166" s="7"/>
      <c r="K1166" s="5"/>
      <c r="L1166" s="6"/>
      <c r="M1166" s="7"/>
    </row>
    <row r="1167" spans="2:13" ht="15.75" hidden="1" thickBot="1">
      <c r="B1167" s="12" t="s">
        <v>9</v>
      </c>
      <c r="C1167" s="35">
        <f>SUM(C1161:C1165)</f>
        <v>0</v>
      </c>
      <c r="D1167" s="35">
        <f>SUM(D1161:D1165)</f>
        <v>0</v>
      </c>
      <c r="E1167" s="36">
        <f>IF(D1167=0,0,D1167/C1167)</f>
        <v>0</v>
      </c>
      <c r="G1167" s="35">
        <f>SUM(G1161:G1165)</f>
        <v>144771</v>
      </c>
      <c r="H1167" s="35">
        <f>SUM(H1161:H1165)</f>
        <v>9186225.0096385144</v>
      </c>
      <c r="I1167" s="36">
        <f>IF(H1167=0,0,H1167/G1167)</f>
        <v>63.453488679628613</v>
      </c>
      <c r="K1167" s="35">
        <f>SUM(K1161:K1165)</f>
        <v>39476</v>
      </c>
      <c r="L1167" s="35">
        <f>SUM(L1161:L1165)</f>
        <v>30523.91163781847</v>
      </c>
      <c r="M1167" s="36">
        <f>IF(L1167=0,0,L1167/K1167)</f>
        <v>0.77322706550355835</v>
      </c>
    </row>
    <row r="1168" spans="2:13" ht="15.75" hidden="1" thickTop="1"/>
    <row r="1169" spans="2:13" hidden="1"/>
    <row r="1170" spans="2:13" ht="15.75" hidden="1">
      <c r="B1170" s="28">
        <v>43009</v>
      </c>
      <c r="C1170" s="74" t="s">
        <v>0</v>
      </c>
      <c r="D1170" s="74"/>
      <c r="E1170" s="74"/>
      <c r="F1170" s="29"/>
      <c r="G1170" s="74" t="s">
        <v>42</v>
      </c>
      <c r="H1170" s="74"/>
      <c r="I1170" s="74"/>
      <c r="K1170" s="74" t="s">
        <v>41</v>
      </c>
      <c r="L1170" s="74"/>
      <c r="M1170" s="74"/>
    </row>
    <row r="1171" spans="2:13" hidden="1">
      <c r="B1171" s="12"/>
      <c r="C1171" s="30" t="s">
        <v>1</v>
      </c>
      <c r="D1171" s="31" t="s">
        <v>2</v>
      </c>
      <c r="E1171" s="32" t="s">
        <v>3</v>
      </c>
      <c r="F1171" s="33"/>
      <c r="G1171" s="30" t="s">
        <v>1</v>
      </c>
      <c r="H1171" s="31" t="s">
        <v>2</v>
      </c>
      <c r="I1171" s="32" t="s">
        <v>3</v>
      </c>
      <c r="K1171" s="30" t="s">
        <v>1</v>
      </c>
      <c r="L1171" s="31" t="s">
        <v>2</v>
      </c>
      <c r="M1171" s="32" t="s">
        <v>3</v>
      </c>
    </row>
    <row r="1172" spans="2:13" hidden="1">
      <c r="B1172" s="12" t="s">
        <v>4</v>
      </c>
      <c r="C1172" s="5">
        <f>+C1167</f>
        <v>0</v>
      </c>
      <c r="D1172" s="6">
        <f>+D1167</f>
        <v>0</v>
      </c>
      <c r="E1172" s="7">
        <f>IF(D1172=0,0,D1172/C1172)</f>
        <v>0</v>
      </c>
      <c r="G1172" s="5">
        <f>+G1167</f>
        <v>144771</v>
      </c>
      <c r="H1172" s="6">
        <f>+H1167</f>
        <v>9186225.0096385144</v>
      </c>
      <c r="I1172" s="7">
        <f>IF(H1172=0,0,H1172/G1172)</f>
        <v>63.453488679628613</v>
      </c>
      <c r="K1172" s="5">
        <f>+K1167</f>
        <v>39476</v>
      </c>
      <c r="L1172" s="6">
        <f>+L1167</f>
        <v>30523.91163781847</v>
      </c>
      <c r="M1172" s="7">
        <f>IF(L1172=0,0,L1172/K1172)</f>
        <v>0.77322706550355835</v>
      </c>
    </row>
    <row r="1173" spans="2:13" hidden="1">
      <c r="B1173" s="12"/>
      <c r="C1173" s="5"/>
      <c r="D1173" s="6"/>
      <c r="E1173" s="7"/>
      <c r="G1173" s="5"/>
      <c r="H1173" s="6"/>
      <c r="I1173" s="7"/>
      <c r="K1173" s="5"/>
      <c r="L1173" s="6"/>
      <c r="M1173" s="7"/>
    </row>
    <row r="1174" spans="2:13" hidden="1">
      <c r="B1174" s="12" t="s">
        <v>40</v>
      </c>
      <c r="C1174" s="5"/>
      <c r="D1174" s="6"/>
      <c r="E1174" s="7"/>
      <c r="G1174" s="5">
        <v>0</v>
      </c>
      <c r="H1174" s="6">
        <v>0</v>
      </c>
      <c r="I1174" s="7"/>
      <c r="K1174" s="5">
        <v>0</v>
      </c>
      <c r="L1174" s="6">
        <v>0</v>
      </c>
      <c r="M1174" s="7"/>
    </row>
    <row r="1175" spans="2:13" hidden="1">
      <c r="B1175" s="12"/>
      <c r="C1175" s="5"/>
      <c r="D1175" s="6"/>
      <c r="E1175" s="7"/>
      <c r="G1175" s="5"/>
      <c r="H1175" s="6"/>
      <c r="I1175" s="7"/>
      <c r="K1175" s="5"/>
      <c r="L1175" s="6"/>
      <c r="M1175" s="7"/>
    </row>
    <row r="1176" spans="2:13" hidden="1">
      <c r="B1176" s="12" t="s">
        <v>5</v>
      </c>
      <c r="C1176" s="1">
        <v>0</v>
      </c>
      <c r="D1176" s="2">
        <v>0</v>
      </c>
      <c r="E1176" s="3">
        <f>IF(D1176=0,0,D1176/C1176)</f>
        <v>0</v>
      </c>
      <c r="G1176" s="1">
        <v>0</v>
      </c>
      <c r="H1176" s="2">
        <v>0</v>
      </c>
      <c r="I1176" s="3">
        <f>IF(H1176=0,0,H1176/G1176)</f>
        <v>0</v>
      </c>
      <c r="K1176" s="1">
        <v>0</v>
      </c>
      <c r="L1176" s="2">
        <v>0</v>
      </c>
      <c r="M1176" s="3">
        <f>IF(L1176=0,0,L1176/K1176)</f>
        <v>0</v>
      </c>
    </row>
    <row r="1177" spans="2:13" hidden="1">
      <c r="B1177" s="12"/>
      <c r="C1177" s="5"/>
      <c r="D1177" s="6"/>
      <c r="E1177" s="7"/>
      <c r="G1177" s="5"/>
      <c r="H1177" s="6"/>
      <c r="I1177" s="7"/>
      <c r="K1177" s="5"/>
      <c r="L1177" s="6"/>
      <c r="M1177" s="7"/>
    </row>
    <row r="1178" spans="2:13" hidden="1">
      <c r="B1178" s="12" t="s">
        <v>6</v>
      </c>
      <c r="C1178" s="25">
        <f>SUM(C1172:C1176)</f>
        <v>0</v>
      </c>
      <c r="D1178" s="25">
        <f>SUM(D1172:D1176)</f>
        <v>0</v>
      </c>
      <c r="E1178" s="23">
        <f>IF(D1178=0,0,D1178/C1178)</f>
        <v>0</v>
      </c>
      <c r="F1178" s="24"/>
      <c r="G1178" s="25">
        <f>SUM(G1172:G1176)</f>
        <v>144771</v>
      </c>
      <c r="H1178" s="34">
        <f>SUM(H1172:H1176)</f>
        <v>9186225.0096385144</v>
      </c>
      <c r="I1178" s="23">
        <f>IF(H1178=0,0,H1178/G1178)</f>
        <v>63.453488679628613</v>
      </c>
      <c r="K1178" s="25">
        <f>SUM(K1172:K1176)</f>
        <v>39476</v>
      </c>
      <c r="L1178" s="34">
        <f>SUM(L1172:L1176)</f>
        <v>30523.91163781847</v>
      </c>
      <c r="M1178" s="23">
        <f>IF(L1178=0,0,L1178/K1178)</f>
        <v>0.77322706550355835</v>
      </c>
    </row>
    <row r="1179" spans="2:13" hidden="1">
      <c r="B1179" s="12"/>
      <c r="C1179" s="5"/>
      <c r="D1179" s="6"/>
      <c r="E1179" s="7"/>
      <c r="G1179" s="5"/>
      <c r="H1179" s="6"/>
      <c r="I1179" s="7"/>
      <c r="K1179" s="5"/>
      <c r="L1179" s="6"/>
      <c r="M1179" s="7"/>
    </row>
    <row r="1180" spans="2:13" hidden="1">
      <c r="B1180" s="12" t="s">
        <v>7</v>
      </c>
      <c r="C1180" s="5">
        <v>0</v>
      </c>
      <c r="D1180" s="6">
        <v>0</v>
      </c>
      <c r="E1180" s="7">
        <v>0</v>
      </c>
      <c r="G1180" s="5">
        <v>0</v>
      </c>
      <c r="H1180" s="6">
        <f>+G1180*I1178</f>
        <v>0</v>
      </c>
      <c r="I1180" s="7">
        <v>0</v>
      </c>
      <c r="K1180" s="5">
        <v>0</v>
      </c>
      <c r="L1180" s="6">
        <v>0</v>
      </c>
      <c r="M1180" s="7">
        <v>0</v>
      </c>
    </row>
    <row r="1181" spans="2:13" hidden="1">
      <c r="B1181" s="12"/>
      <c r="C1181" s="5"/>
      <c r="D1181" s="6"/>
      <c r="E1181" s="7"/>
      <c r="G1181" s="5">
        <v>0</v>
      </c>
      <c r="H1181" s="6"/>
      <c r="I1181" s="7"/>
      <c r="K1181" s="5"/>
      <c r="L1181" s="6"/>
      <c r="M1181" s="7"/>
    </row>
    <row r="1182" spans="2:13" hidden="1">
      <c r="B1182" s="12" t="s">
        <v>11</v>
      </c>
      <c r="C1182" s="1"/>
      <c r="D1182" s="2">
        <f>+C1182*E1178</f>
        <v>0</v>
      </c>
      <c r="E1182" s="3">
        <f>IF(D1182=0,0,D1182/C1182)</f>
        <v>0</v>
      </c>
      <c r="G1182" s="1">
        <v>-463</v>
      </c>
      <c r="H1182" s="2">
        <f>+G1182*I1178</f>
        <v>-29378.96525866805</v>
      </c>
      <c r="I1182" s="3">
        <f>IF(H1182=0,0,H1182/G1182)</f>
        <v>63.45348867962862</v>
      </c>
      <c r="K1182" s="1">
        <v>-463</v>
      </c>
      <c r="L1182" s="2">
        <f>+K1182*M1178</f>
        <v>-358.00413132814754</v>
      </c>
      <c r="M1182" s="3">
        <f>IF(L1182=0,0,L1182/K1182)</f>
        <v>0.77322706550355835</v>
      </c>
    </row>
    <row r="1183" spans="2:13" hidden="1">
      <c r="B1183" s="12"/>
      <c r="C1183" s="5"/>
      <c r="D1183" s="6"/>
      <c r="E1183" s="7"/>
      <c r="G1183" s="5"/>
      <c r="H1183" s="6"/>
      <c r="I1183" s="7"/>
      <c r="K1183" s="5"/>
      <c r="L1183" s="6"/>
      <c r="M1183" s="7"/>
    </row>
    <row r="1184" spans="2:13" ht="15.75" hidden="1" thickBot="1">
      <c r="B1184" s="12" t="s">
        <v>9</v>
      </c>
      <c r="C1184" s="35">
        <f>SUM(C1178:C1182)</f>
        <v>0</v>
      </c>
      <c r="D1184" s="35">
        <f>SUM(D1178:D1182)</f>
        <v>0</v>
      </c>
      <c r="E1184" s="36">
        <f>IF(D1184=0,0,D1184/C1184)</f>
        <v>0</v>
      </c>
      <c r="G1184" s="35">
        <f>SUM(G1178:G1182)</f>
        <v>144308</v>
      </c>
      <c r="H1184" s="35">
        <f>SUM(H1178:H1182)</f>
        <v>9156846.0443798471</v>
      </c>
      <c r="I1184" s="36">
        <f>IF(H1184=0,0,H1184/G1184)</f>
        <v>63.45348867962862</v>
      </c>
      <c r="K1184" s="35">
        <f>SUM(K1178:K1182)</f>
        <v>39013</v>
      </c>
      <c r="L1184" s="35">
        <f>SUM(L1178:L1182)</f>
        <v>30165.907506490323</v>
      </c>
      <c r="M1184" s="36">
        <f>IF(L1184=0,0,L1184/K1184)</f>
        <v>0.77322706550355835</v>
      </c>
    </row>
    <row r="1185" spans="2:13" ht="15.75" hidden="1" thickTop="1"/>
    <row r="1187" spans="2:13" ht="15.75">
      <c r="B1187" s="28">
        <v>43040</v>
      </c>
      <c r="C1187" s="74" t="s">
        <v>0</v>
      </c>
      <c r="D1187" s="74"/>
      <c r="E1187" s="74"/>
      <c r="F1187" s="29"/>
      <c r="G1187" s="74" t="s">
        <v>42</v>
      </c>
      <c r="H1187" s="74"/>
      <c r="I1187" s="74"/>
      <c r="K1187" s="74" t="s">
        <v>41</v>
      </c>
      <c r="L1187" s="74"/>
      <c r="M1187" s="74"/>
    </row>
    <row r="1188" spans="2:13">
      <c r="B1188" s="12"/>
      <c r="C1188" s="30" t="s">
        <v>1</v>
      </c>
      <c r="D1188" s="31" t="s">
        <v>2</v>
      </c>
      <c r="E1188" s="32" t="s">
        <v>3</v>
      </c>
      <c r="F1188" s="33"/>
      <c r="G1188" s="30" t="s">
        <v>1</v>
      </c>
      <c r="H1188" s="31" t="s">
        <v>2</v>
      </c>
      <c r="I1188" s="32" t="s">
        <v>3</v>
      </c>
      <c r="K1188" s="30" t="s">
        <v>1</v>
      </c>
      <c r="L1188" s="31" t="s">
        <v>2</v>
      </c>
      <c r="M1188" s="32" t="s">
        <v>3</v>
      </c>
    </row>
    <row r="1189" spans="2:13">
      <c r="B1189" s="12" t="s">
        <v>4</v>
      </c>
      <c r="C1189" s="5">
        <f>+C1184</f>
        <v>0</v>
      </c>
      <c r="D1189" s="6">
        <f>+D1184</f>
        <v>0</v>
      </c>
      <c r="E1189" s="7">
        <f>IF(D1189=0,0,D1189/C1189)</f>
        <v>0</v>
      </c>
      <c r="G1189" s="5">
        <f>+G1184</f>
        <v>144308</v>
      </c>
      <c r="H1189" s="6">
        <f>+H1184</f>
        <v>9156846.0443798471</v>
      </c>
      <c r="I1189" s="7">
        <f>IF(H1189=0,0,H1189/G1189)</f>
        <v>63.45348867962862</v>
      </c>
      <c r="K1189" s="5">
        <f>+K1184</f>
        <v>39013</v>
      </c>
      <c r="L1189" s="6">
        <f>+L1184</f>
        <v>30165.907506490323</v>
      </c>
      <c r="M1189" s="7">
        <f>IF(L1189=0,0,L1189/K1189)</f>
        <v>0.77322706550355835</v>
      </c>
    </row>
    <row r="1190" spans="2:13">
      <c r="B1190" s="12"/>
      <c r="C1190" s="5"/>
      <c r="D1190" s="6"/>
      <c r="E1190" s="7"/>
      <c r="G1190" s="5"/>
      <c r="H1190" s="6"/>
      <c r="I1190" s="7"/>
      <c r="K1190" s="5"/>
      <c r="L1190" s="6"/>
      <c r="M1190" s="7"/>
    </row>
    <row r="1191" spans="2:13">
      <c r="B1191" s="12" t="s">
        <v>40</v>
      </c>
      <c r="C1191" s="5"/>
      <c r="D1191" s="6"/>
      <c r="E1191" s="7"/>
      <c r="G1191" s="5">
        <v>0</v>
      </c>
      <c r="H1191" s="6">
        <v>0</v>
      </c>
      <c r="I1191" s="7"/>
      <c r="K1191" s="5">
        <v>0</v>
      </c>
      <c r="L1191" s="6">
        <v>0</v>
      </c>
      <c r="M1191" s="7"/>
    </row>
    <row r="1192" spans="2:13">
      <c r="B1192" s="12"/>
      <c r="C1192" s="5"/>
      <c r="D1192" s="6"/>
      <c r="E1192" s="7"/>
      <c r="G1192" s="5"/>
      <c r="H1192" s="6"/>
      <c r="I1192" s="7"/>
      <c r="K1192" s="5"/>
      <c r="L1192" s="6"/>
      <c r="M1192" s="7"/>
    </row>
    <row r="1193" spans="2:13">
      <c r="B1193" s="12" t="s">
        <v>5</v>
      </c>
      <c r="C1193" s="1">
        <v>0</v>
      </c>
      <c r="D1193" s="2">
        <v>0</v>
      </c>
      <c r="E1193" s="3">
        <f>IF(D1193=0,0,D1193/C1193)</f>
        <v>0</v>
      </c>
      <c r="G1193" s="1">
        <v>0</v>
      </c>
      <c r="H1193" s="2">
        <v>0</v>
      </c>
      <c r="I1193" s="3">
        <f>IF(H1193=0,0,H1193/G1193)</f>
        <v>0</v>
      </c>
      <c r="K1193" s="1">
        <v>0</v>
      </c>
      <c r="L1193" s="2">
        <v>0</v>
      </c>
      <c r="M1193" s="3">
        <f>IF(L1193=0,0,L1193/K1193)</f>
        <v>0</v>
      </c>
    </row>
    <row r="1194" spans="2:13">
      <c r="B1194" s="12"/>
      <c r="C1194" s="5"/>
      <c r="D1194" s="6"/>
      <c r="E1194" s="7"/>
      <c r="G1194" s="5"/>
      <c r="H1194" s="6"/>
      <c r="I1194" s="7"/>
      <c r="K1194" s="5"/>
      <c r="L1194" s="6"/>
      <c r="M1194" s="7"/>
    </row>
    <row r="1195" spans="2:13">
      <c r="B1195" s="12" t="s">
        <v>6</v>
      </c>
      <c r="C1195" s="25">
        <f>SUM(C1189:C1193)</f>
        <v>0</v>
      </c>
      <c r="D1195" s="25">
        <f>SUM(D1189:D1193)</f>
        <v>0</v>
      </c>
      <c r="E1195" s="23">
        <f>IF(D1195=0,0,D1195/C1195)</f>
        <v>0</v>
      </c>
      <c r="F1195" s="24"/>
      <c r="G1195" s="25">
        <f>SUM(G1189:G1193)</f>
        <v>144308</v>
      </c>
      <c r="H1195" s="34">
        <f>SUM(H1189:H1193)</f>
        <v>9156846.0443798471</v>
      </c>
      <c r="I1195" s="23">
        <f>IF(H1195=0,0,H1195/G1195)</f>
        <v>63.45348867962862</v>
      </c>
      <c r="K1195" s="25">
        <f>SUM(K1189:K1193)</f>
        <v>39013</v>
      </c>
      <c r="L1195" s="34">
        <f>SUM(L1189:L1193)</f>
        <v>30165.907506490323</v>
      </c>
      <c r="M1195" s="23">
        <f>IF(L1195=0,0,L1195/K1195)</f>
        <v>0.77322706550355835</v>
      </c>
    </row>
    <row r="1196" spans="2:13">
      <c r="B1196" s="12"/>
      <c r="C1196" s="5"/>
      <c r="D1196" s="6"/>
      <c r="E1196" s="7"/>
      <c r="G1196" s="5"/>
      <c r="H1196" s="6"/>
      <c r="I1196" s="7"/>
      <c r="K1196" s="5"/>
      <c r="L1196" s="6"/>
      <c r="M1196" s="7"/>
    </row>
    <row r="1197" spans="2:13">
      <c r="B1197" s="12" t="s">
        <v>7</v>
      </c>
      <c r="C1197" s="5">
        <v>0</v>
      </c>
      <c r="D1197" s="6">
        <v>0</v>
      </c>
      <c r="E1197" s="7">
        <v>0</v>
      </c>
      <c r="G1197" s="5">
        <v>0</v>
      </c>
      <c r="H1197" s="6">
        <f>+G1197*I1195</f>
        <v>0</v>
      </c>
      <c r="I1197" s="7">
        <v>0</v>
      </c>
      <c r="K1197" s="5">
        <v>0</v>
      </c>
      <c r="L1197" s="6">
        <v>0</v>
      </c>
      <c r="M1197" s="7">
        <v>0</v>
      </c>
    </row>
    <row r="1198" spans="2:13">
      <c r="B1198" s="12"/>
      <c r="C1198" s="5"/>
      <c r="D1198" s="6"/>
      <c r="E1198" s="7"/>
      <c r="G1198" s="5">
        <v>0</v>
      </c>
      <c r="H1198" s="6"/>
      <c r="I1198" s="7"/>
      <c r="K1198" s="5"/>
      <c r="L1198" s="6"/>
      <c r="M1198" s="7"/>
    </row>
    <row r="1199" spans="2:13">
      <c r="B1199" s="12" t="s">
        <v>11</v>
      </c>
      <c r="C1199" s="1"/>
      <c r="D1199" s="2">
        <f>+C1199*E1195</f>
        <v>0</v>
      </c>
      <c r="E1199" s="3">
        <f>IF(D1199=0,0,D1199/C1199)</f>
        <v>0</v>
      </c>
      <c r="G1199" s="1">
        <v>-317</v>
      </c>
      <c r="H1199" s="2">
        <f>+G1199*I1195</f>
        <v>-20114.755911442273</v>
      </c>
      <c r="I1199" s="3">
        <f>IF(H1199=0,0,H1199/G1199)</f>
        <v>63.45348867962862</v>
      </c>
      <c r="K1199" s="1">
        <v>-317</v>
      </c>
      <c r="L1199" s="2">
        <f>+K1199*M1195</f>
        <v>-245.11297976462799</v>
      </c>
      <c r="M1199" s="3">
        <f>IF(L1199=0,0,L1199/K1199)</f>
        <v>0.77322706550355835</v>
      </c>
    </row>
    <row r="1200" spans="2:13">
      <c r="B1200" s="12"/>
      <c r="C1200" s="5"/>
      <c r="D1200" s="6"/>
      <c r="E1200" s="7"/>
      <c r="G1200" s="5"/>
      <c r="H1200" s="6"/>
      <c r="I1200" s="7"/>
      <c r="K1200" s="5"/>
      <c r="L1200" s="6"/>
      <c r="M1200" s="7"/>
    </row>
    <row r="1201" spans="2:13" ht="15.75" thickBot="1">
      <c r="B1201" s="12" t="s">
        <v>9</v>
      </c>
      <c r="C1201" s="35">
        <f>SUM(C1195:C1199)</f>
        <v>0</v>
      </c>
      <c r="D1201" s="35">
        <f>SUM(D1195:D1199)</f>
        <v>0</v>
      </c>
      <c r="E1201" s="36">
        <f>IF(D1201=0,0,D1201/C1201)</f>
        <v>0</v>
      </c>
      <c r="G1201" s="35">
        <f>SUM(G1195:G1199)</f>
        <v>143991</v>
      </c>
      <c r="H1201" s="35">
        <f>SUM(H1195:H1199)</f>
        <v>9136731.2884684056</v>
      </c>
      <c r="I1201" s="36">
        <f>IF(H1201=0,0,H1201/G1201)</f>
        <v>63.453488679628627</v>
      </c>
      <c r="K1201" s="35">
        <f>SUM(K1195:K1199)</f>
        <v>38696</v>
      </c>
      <c r="L1201" s="35">
        <f>SUM(L1195:L1199)</f>
        <v>29920.794526725695</v>
      </c>
      <c r="M1201" s="36">
        <f>IF(L1201=0,0,L1201/K1201)</f>
        <v>0.77322706550355835</v>
      </c>
    </row>
    <row r="1202" spans="2:13" ht="15.75" thickTop="1"/>
    <row r="1204" spans="2:13" ht="15.75">
      <c r="B1204" s="28">
        <v>43070</v>
      </c>
      <c r="C1204" s="74" t="s">
        <v>0</v>
      </c>
      <c r="D1204" s="74"/>
      <c r="E1204" s="74"/>
      <c r="F1204" s="29"/>
      <c r="G1204" s="74" t="s">
        <v>42</v>
      </c>
      <c r="H1204" s="74"/>
      <c r="I1204" s="74"/>
      <c r="K1204" s="74" t="s">
        <v>41</v>
      </c>
      <c r="L1204" s="74"/>
      <c r="M1204" s="74"/>
    </row>
    <row r="1205" spans="2:13">
      <c r="B1205" s="12"/>
      <c r="C1205" s="30" t="s">
        <v>1</v>
      </c>
      <c r="D1205" s="31" t="s">
        <v>2</v>
      </c>
      <c r="E1205" s="32" t="s">
        <v>3</v>
      </c>
      <c r="F1205" s="33"/>
      <c r="G1205" s="30" t="s">
        <v>1</v>
      </c>
      <c r="H1205" s="31" t="s">
        <v>2</v>
      </c>
      <c r="I1205" s="32" t="s">
        <v>3</v>
      </c>
      <c r="K1205" s="30" t="s">
        <v>1</v>
      </c>
      <c r="L1205" s="31" t="s">
        <v>2</v>
      </c>
      <c r="M1205" s="32" t="s">
        <v>3</v>
      </c>
    </row>
    <row r="1206" spans="2:13">
      <c r="B1206" s="12" t="s">
        <v>4</v>
      </c>
      <c r="C1206" s="5">
        <f>+C1201</f>
        <v>0</v>
      </c>
      <c r="D1206" s="6">
        <f>+D1201</f>
        <v>0</v>
      </c>
      <c r="E1206" s="7">
        <f>IF(D1206=0,0,D1206/C1206)</f>
        <v>0</v>
      </c>
      <c r="G1206" s="5">
        <f>+G1201</f>
        <v>143991</v>
      </c>
      <c r="H1206" s="6">
        <f>+H1201</f>
        <v>9136731.2884684056</v>
      </c>
      <c r="I1206" s="7">
        <f>IF(H1206=0,0,H1206/G1206)</f>
        <v>63.453488679628627</v>
      </c>
      <c r="K1206" s="5">
        <f>+K1201</f>
        <v>38696</v>
      </c>
      <c r="L1206" s="6">
        <f>+L1201</f>
        <v>29920.794526725695</v>
      </c>
      <c r="M1206" s="7">
        <f>IF(L1206=0,0,L1206/K1206)</f>
        <v>0.77322706550355835</v>
      </c>
    </row>
    <row r="1207" spans="2:13">
      <c r="B1207" s="12"/>
      <c r="C1207" s="5"/>
      <c r="D1207" s="6"/>
      <c r="E1207" s="7"/>
      <c r="G1207" s="5"/>
      <c r="H1207" s="6"/>
      <c r="I1207" s="7"/>
      <c r="K1207" s="5"/>
      <c r="L1207" s="6"/>
      <c r="M1207" s="7"/>
    </row>
    <row r="1208" spans="2:13">
      <c r="B1208" s="12" t="s">
        <v>40</v>
      </c>
      <c r="C1208" s="5"/>
      <c r="D1208" s="6"/>
      <c r="E1208" s="7"/>
      <c r="G1208" s="5">
        <v>0</v>
      </c>
      <c r="H1208" s="6">
        <v>0</v>
      </c>
      <c r="I1208" s="7"/>
      <c r="K1208" s="5">
        <v>0</v>
      </c>
      <c r="L1208" s="6">
        <v>0</v>
      </c>
      <c r="M1208" s="7"/>
    </row>
    <row r="1209" spans="2:13">
      <c r="B1209" s="12"/>
      <c r="C1209" s="5"/>
      <c r="D1209" s="6"/>
      <c r="E1209" s="7"/>
      <c r="G1209" s="5"/>
      <c r="H1209" s="6"/>
      <c r="I1209" s="7"/>
      <c r="K1209" s="5"/>
      <c r="L1209" s="6"/>
      <c r="M1209" s="7"/>
    </row>
    <row r="1210" spans="2:13">
      <c r="B1210" s="12" t="s">
        <v>5</v>
      </c>
      <c r="C1210" s="1">
        <v>0</v>
      </c>
      <c r="D1210" s="2">
        <v>0</v>
      </c>
      <c r="E1210" s="3">
        <f>IF(D1210=0,0,D1210/C1210)</f>
        <v>0</v>
      </c>
      <c r="G1210" s="1">
        <v>0</v>
      </c>
      <c r="H1210" s="2">
        <v>0</v>
      </c>
      <c r="I1210" s="3">
        <f>IF(H1210=0,0,H1210/G1210)</f>
        <v>0</v>
      </c>
      <c r="K1210" s="1">
        <v>0</v>
      </c>
      <c r="L1210" s="2">
        <v>0</v>
      </c>
      <c r="M1210" s="3">
        <f>IF(L1210=0,0,L1210/K1210)</f>
        <v>0</v>
      </c>
    </row>
    <row r="1211" spans="2:13">
      <c r="B1211" s="12"/>
      <c r="C1211" s="5"/>
      <c r="D1211" s="6"/>
      <c r="E1211" s="7"/>
      <c r="G1211" s="5"/>
      <c r="H1211" s="6"/>
      <c r="I1211" s="7"/>
      <c r="K1211" s="5"/>
      <c r="L1211" s="6"/>
      <c r="M1211" s="7"/>
    </row>
    <row r="1212" spans="2:13">
      <c r="B1212" s="12" t="s">
        <v>6</v>
      </c>
      <c r="C1212" s="25">
        <f>SUM(C1206:C1210)</f>
        <v>0</v>
      </c>
      <c r="D1212" s="25">
        <f>SUM(D1206:D1210)</f>
        <v>0</v>
      </c>
      <c r="E1212" s="23">
        <f>IF(D1212=0,0,D1212/C1212)</f>
        <v>0</v>
      </c>
      <c r="F1212" s="24"/>
      <c r="G1212" s="25">
        <f>SUM(G1206:G1210)</f>
        <v>143991</v>
      </c>
      <c r="H1212" s="34">
        <f>SUM(H1206:H1210)</f>
        <v>9136731.2884684056</v>
      </c>
      <c r="I1212" s="23">
        <f>IF(H1212=0,0,H1212/G1212)</f>
        <v>63.453488679628627</v>
      </c>
      <c r="K1212" s="25">
        <f>SUM(K1206:K1210)</f>
        <v>38696</v>
      </c>
      <c r="L1212" s="34">
        <f>SUM(L1206:L1210)</f>
        <v>29920.794526725695</v>
      </c>
      <c r="M1212" s="23">
        <f>IF(L1212=0,0,L1212/K1212)</f>
        <v>0.77322706550355835</v>
      </c>
    </row>
    <row r="1213" spans="2:13">
      <c r="B1213" s="12"/>
      <c r="C1213" s="5"/>
      <c r="D1213" s="6"/>
      <c r="E1213" s="7"/>
      <c r="G1213" s="5"/>
      <c r="H1213" s="6"/>
      <c r="I1213" s="7"/>
      <c r="K1213" s="5"/>
      <c r="L1213" s="6"/>
      <c r="M1213" s="7"/>
    </row>
    <row r="1214" spans="2:13">
      <c r="B1214" s="12" t="s">
        <v>7</v>
      </c>
      <c r="C1214" s="5">
        <v>0</v>
      </c>
      <c r="D1214" s="6">
        <v>0</v>
      </c>
      <c r="E1214" s="7">
        <v>0</v>
      </c>
      <c r="G1214" s="5">
        <v>0</v>
      </c>
      <c r="H1214" s="6">
        <f>+G1214*I1212</f>
        <v>0</v>
      </c>
      <c r="I1214" s="7">
        <v>0</v>
      </c>
      <c r="K1214" s="5">
        <v>0</v>
      </c>
      <c r="L1214" s="6">
        <v>0</v>
      </c>
      <c r="M1214" s="7">
        <v>0</v>
      </c>
    </row>
    <row r="1215" spans="2:13">
      <c r="B1215" s="12"/>
      <c r="C1215" s="5"/>
      <c r="D1215" s="6"/>
      <c r="E1215" s="7"/>
      <c r="G1215" s="5">
        <v>0</v>
      </c>
      <c r="H1215" s="6"/>
      <c r="I1215" s="7"/>
      <c r="K1215" s="5"/>
      <c r="L1215" s="6"/>
      <c r="M1215" s="7"/>
    </row>
    <row r="1216" spans="2:13">
      <c r="B1216" s="12" t="s">
        <v>11</v>
      </c>
      <c r="C1216" s="1"/>
      <c r="D1216" s="2">
        <f>+C1216*E1212</f>
        <v>0</v>
      </c>
      <c r="E1216" s="3">
        <f>IF(D1216=0,0,D1216/C1216)</f>
        <v>0</v>
      </c>
      <c r="G1216" s="1">
        <v>-647</v>
      </c>
      <c r="H1216" s="2">
        <f>+G1216*I1212</f>
        <v>-41054.407175719723</v>
      </c>
      <c r="I1216" s="3">
        <f>IF(H1216=0,0,H1216/G1216)</f>
        <v>63.453488679628627</v>
      </c>
      <c r="K1216" s="1">
        <v>-647</v>
      </c>
      <c r="L1216" s="2">
        <f>+K1216*M1212</f>
        <v>-500.27791138080227</v>
      </c>
      <c r="M1216" s="3">
        <f>IF(L1216=0,0,L1216/K1216)</f>
        <v>0.77322706550355835</v>
      </c>
    </row>
    <row r="1217" spans="2:14">
      <c r="B1217" s="12"/>
      <c r="C1217" s="5"/>
      <c r="D1217" s="6"/>
      <c r="E1217" s="7"/>
      <c r="G1217" s="5"/>
      <c r="H1217" s="6"/>
      <c r="I1217" s="7"/>
      <c r="K1217" s="5"/>
      <c r="L1217" s="6"/>
      <c r="M1217" s="7"/>
    </row>
    <row r="1218" spans="2:14" ht="15.75" thickBot="1">
      <c r="B1218" s="12" t="s">
        <v>9</v>
      </c>
      <c r="C1218" s="35">
        <f>SUM(C1212:C1216)</f>
        <v>0</v>
      </c>
      <c r="D1218" s="35">
        <f>SUM(D1212:D1216)</f>
        <v>0</v>
      </c>
      <c r="E1218" s="36">
        <f>IF(D1218=0,0,D1218/C1218)</f>
        <v>0</v>
      </c>
      <c r="G1218" s="35">
        <f>SUM(G1212:G1216)</f>
        <v>143344</v>
      </c>
      <c r="H1218" s="35">
        <f>SUM(H1212:H1216)</f>
        <v>9095676.8812926859</v>
      </c>
      <c r="I1218" s="36">
        <f>IF(H1218=0,0,H1218/G1218)</f>
        <v>63.453488679628627</v>
      </c>
      <c r="K1218" s="35">
        <f>SUM(K1212:K1216)</f>
        <v>38049</v>
      </c>
      <c r="L1218" s="35">
        <f>SUM(L1212:L1216)</f>
        <v>29420.516615344892</v>
      </c>
      <c r="M1218" s="36">
        <f>IF(L1218=0,0,L1218/K1218)</f>
        <v>0.77322706550355835</v>
      </c>
    </row>
    <row r="1219" spans="2:14" ht="15.75" thickTop="1"/>
    <row r="1221" spans="2:14" ht="15.75">
      <c r="B1221" s="28">
        <v>43101</v>
      </c>
      <c r="C1221" s="74" t="s">
        <v>0</v>
      </c>
      <c r="D1221" s="74"/>
      <c r="E1221" s="74"/>
      <c r="F1221" s="29"/>
      <c r="G1221" s="74" t="s">
        <v>51</v>
      </c>
      <c r="H1221" s="74"/>
      <c r="I1221" s="74"/>
      <c r="K1221" s="74" t="s">
        <v>50</v>
      </c>
      <c r="L1221" s="74"/>
      <c r="M1221" s="74"/>
    </row>
    <row r="1222" spans="2:14">
      <c r="B1222" s="12"/>
      <c r="C1222" s="30" t="s">
        <v>1</v>
      </c>
      <c r="D1222" s="31" t="s">
        <v>2</v>
      </c>
      <c r="E1222" s="32" t="s">
        <v>3</v>
      </c>
      <c r="F1222" s="33"/>
      <c r="G1222" s="30" t="s">
        <v>1</v>
      </c>
      <c r="H1222" s="31" t="s">
        <v>2</v>
      </c>
      <c r="I1222" s="32" t="s">
        <v>3</v>
      </c>
      <c r="K1222" s="30" t="s">
        <v>1</v>
      </c>
      <c r="L1222" s="31" t="s">
        <v>2</v>
      </c>
      <c r="M1222" s="32" t="s">
        <v>3</v>
      </c>
    </row>
    <row r="1223" spans="2:14">
      <c r="B1223" s="12" t="s">
        <v>4</v>
      </c>
      <c r="C1223" s="5">
        <f>+C1218</f>
        <v>0</v>
      </c>
      <c r="D1223" s="6">
        <f>+D1218</f>
        <v>0</v>
      </c>
      <c r="E1223" s="7">
        <f>IF(D1223=0,0,D1223/C1223)</f>
        <v>0</v>
      </c>
      <c r="G1223" s="5">
        <v>159521</v>
      </c>
      <c r="H1223" s="6">
        <f>+H1218</f>
        <v>9095676.8812926859</v>
      </c>
      <c r="I1223" s="7">
        <f>IF(H1223=0,0,H1223/G1223)</f>
        <v>57.018680181873769</v>
      </c>
      <c r="K1223" s="5">
        <v>52017</v>
      </c>
      <c r="L1223" s="6">
        <f>+L1218</f>
        <v>29420.516615344892</v>
      </c>
      <c r="M1223" s="7">
        <f>IF(L1223=0,0,L1223/K1223)</f>
        <v>0.56559425986398471</v>
      </c>
      <c r="N1223" s="4" t="s">
        <v>55</v>
      </c>
    </row>
    <row r="1224" spans="2:14">
      <c r="B1224" s="12"/>
      <c r="C1224" s="5"/>
      <c r="D1224" s="6"/>
      <c r="E1224" s="7"/>
      <c r="G1224" s="5"/>
      <c r="H1224" s="6"/>
      <c r="I1224" s="7"/>
      <c r="K1224" s="5"/>
      <c r="L1224" s="6"/>
      <c r="M1224" s="7"/>
    </row>
    <row r="1225" spans="2:14">
      <c r="B1225" s="12" t="s">
        <v>40</v>
      </c>
      <c r="C1225" s="5"/>
      <c r="D1225" s="6"/>
      <c r="E1225" s="7"/>
      <c r="G1225" s="5">
        <v>2</v>
      </c>
      <c r="H1225" s="6">
        <v>126.91</v>
      </c>
      <c r="I1225" s="7"/>
      <c r="K1225" s="5">
        <v>-80</v>
      </c>
      <c r="L1225" s="6">
        <v>-61.86</v>
      </c>
      <c r="M1225" s="7"/>
    </row>
    <row r="1226" spans="2:14">
      <c r="B1226" s="12"/>
      <c r="C1226" s="5"/>
      <c r="D1226" s="6"/>
      <c r="E1226" s="7"/>
      <c r="G1226" s="5"/>
      <c r="H1226" s="6"/>
      <c r="I1226" s="7"/>
      <c r="K1226" s="5"/>
      <c r="L1226" s="6"/>
      <c r="M1226" s="7"/>
    </row>
    <row r="1227" spans="2:14">
      <c r="B1227" s="12" t="s">
        <v>5</v>
      </c>
      <c r="C1227" s="1">
        <v>0</v>
      </c>
      <c r="D1227" s="2">
        <v>0</v>
      </c>
      <c r="E1227" s="3">
        <f>IF(D1227=0,0,D1227/C1227)</f>
        <v>0</v>
      </c>
      <c r="G1227" s="1">
        <v>0</v>
      </c>
      <c r="H1227" s="2">
        <v>0</v>
      </c>
      <c r="I1227" s="3">
        <f>IF(H1227=0,0,H1227/G1227)</f>
        <v>0</v>
      </c>
      <c r="K1227" s="1">
        <v>0</v>
      </c>
      <c r="L1227" s="2">
        <v>0</v>
      </c>
      <c r="M1227" s="3">
        <f>IF(L1227=0,0,L1227/K1227)</f>
        <v>0</v>
      </c>
    </row>
    <row r="1228" spans="2:14">
      <c r="B1228" s="12"/>
      <c r="C1228" s="5"/>
      <c r="D1228" s="6"/>
      <c r="E1228" s="7"/>
      <c r="G1228" s="5"/>
      <c r="H1228" s="6"/>
      <c r="I1228" s="7"/>
      <c r="K1228" s="5"/>
      <c r="L1228" s="6"/>
      <c r="M1228" s="7"/>
    </row>
    <row r="1229" spans="2:14">
      <c r="B1229" s="12" t="s">
        <v>6</v>
      </c>
      <c r="C1229" s="25">
        <f>SUM(C1223:C1227)</f>
        <v>0</v>
      </c>
      <c r="D1229" s="25">
        <f>SUM(D1223:D1227)</f>
        <v>0</v>
      </c>
      <c r="E1229" s="23">
        <f>IF(D1229=0,0,D1229/C1229)</f>
        <v>0</v>
      </c>
      <c r="F1229" s="24"/>
      <c r="G1229" s="25">
        <f>SUM(G1223:G1227)</f>
        <v>159523</v>
      </c>
      <c r="H1229" s="34">
        <f>SUM(H1223:H1227)</f>
        <v>9095803.791292686</v>
      </c>
      <c r="I1229" s="23">
        <f>IF(H1229=0,0,H1229/G1229)</f>
        <v>57.01876087644218</v>
      </c>
      <c r="K1229" s="25">
        <f>SUM(K1223:K1227)</f>
        <v>51937</v>
      </c>
      <c r="L1229" s="34">
        <f>SUM(L1223:L1227)</f>
        <v>29358.656615344891</v>
      </c>
      <c r="M1229" s="23">
        <f>IF(L1229=0,0,L1229/K1229)</f>
        <v>0.56527440197440926</v>
      </c>
    </row>
    <row r="1230" spans="2:14">
      <c r="B1230" s="12"/>
      <c r="C1230" s="5"/>
      <c r="D1230" s="6"/>
      <c r="E1230" s="7"/>
      <c r="G1230" s="5"/>
      <c r="H1230" s="6"/>
      <c r="I1230" s="7"/>
      <c r="K1230" s="5"/>
      <c r="L1230" s="6"/>
      <c r="M1230" s="7"/>
    </row>
    <row r="1231" spans="2:14">
      <c r="B1231" s="12" t="s">
        <v>7</v>
      </c>
      <c r="C1231" s="5">
        <v>0</v>
      </c>
      <c r="D1231" s="6">
        <v>0</v>
      </c>
      <c r="E1231" s="7">
        <v>0</v>
      </c>
      <c r="G1231" s="5">
        <v>0</v>
      </c>
      <c r="H1231" s="6">
        <f>+G1231*I1229</f>
        <v>0</v>
      </c>
      <c r="I1231" s="7">
        <v>0</v>
      </c>
      <c r="K1231" s="5">
        <v>0</v>
      </c>
      <c r="L1231" s="6">
        <v>0</v>
      </c>
      <c r="M1231" s="7">
        <v>0</v>
      </c>
    </row>
    <row r="1232" spans="2:14">
      <c r="B1232" s="12"/>
      <c r="C1232" s="5"/>
      <c r="D1232" s="6"/>
      <c r="E1232" s="7"/>
      <c r="G1232" s="5">
        <v>0</v>
      </c>
      <c r="H1232" s="6"/>
      <c r="I1232" s="7"/>
      <c r="K1232" s="5"/>
      <c r="L1232" s="6"/>
      <c r="M1232" s="7"/>
    </row>
    <row r="1233" spans="2:13">
      <c r="B1233" s="12" t="s">
        <v>11</v>
      </c>
      <c r="C1233" s="1"/>
      <c r="D1233" s="2">
        <f>+C1233*E1229</f>
        <v>0</v>
      </c>
      <c r="E1233" s="3">
        <f>IF(D1233=0,0,D1233/C1233)</f>
        <v>0</v>
      </c>
      <c r="G1233" s="1">
        <v>-593</v>
      </c>
      <c r="H1233" s="2">
        <f>+G1233*I1229</f>
        <v>-33812.12519973021</v>
      </c>
      <c r="I1233" s="3">
        <f>IF(H1233=0,0,H1233/G1233)</f>
        <v>57.018760876442173</v>
      </c>
      <c r="K1233" s="1">
        <v>-593</v>
      </c>
      <c r="L1233" s="2">
        <f>+K1233*M1229</f>
        <v>-335.20772037082469</v>
      </c>
      <c r="M1233" s="3">
        <f>IF(L1233=0,0,L1233/K1233)</f>
        <v>0.56527440197440926</v>
      </c>
    </row>
    <row r="1234" spans="2:13">
      <c r="B1234" s="12"/>
      <c r="C1234" s="5"/>
      <c r="D1234" s="6"/>
      <c r="E1234" s="7"/>
      <c r="G1234" s="5"/>
      <c r="H1234" s="6"/>
      <c r="I1234" s="7"/>
      <c r="K1234" s="5"/>
      <c r="L1234" s="6"/>
      <c r="M1234" s="7"/>
    </row>
    <row r="1235" spans="2:13" ht="15.75" thickBot="1">
      <c r="B1235" s="12" t="s">
        <v>9</v>
      </c>
      <c r="C1235" s="35">
        <f>SUM(C1229:C1233)</f>
        <v>0</v>
      </c>
      <c r="D1235" s="35">
        <f>SUM(D1229:D1233)</f>
        <v>0</v>
      </c>
      <c r="E1235" s="36">
        <f>IF(D1235=0,0,D1235/C1235)</f>
        <v>0</v>
      </c>
      <c r="G1235" s="35">
        <f>SUM(G1229:G1233)</f>
        <v>158930</v>
      </c>
      <c r="H1235" s="35">
        <f>SUM(H1229:H1233)</f>
        <v>9061991.6660929564</v>
      </c>
      <c r="I1235" s="36">
        <f>IF(H1235=0,0,H1235/G1235)</f>
        <v>57.018760876442187</v>
      </c>
      <c r="K1235" s="35">
        <f>SUM(K1229:K1233)</f>
        <v>51344</v>
      </c>
      <c r="L1235" s="35">
        <f>SUM(L1229:L1233)</f>
        <v>29023.448894974066</v>
      </c>
      <c r="M1235" s="36">
        <f>IF(L1235=0,0,L1235/K1235)</f>
        <v>0.56527440197440926</v>
      </c>
    </row>
    <row r="1236" spans="2:13" ht="15.75" thickTop="1"/>
    <row r="1238" spans="2:13" ht="15.75">
      <c r="B1238" s="28">
        <v>43132</v>
      </c>
      <c r="C1238" s="74" t="s">
        <v>0</v>
      </c>
      <c r="D1238" s="74"/>
      <c r="E1238" s="74"/>
      <c r="F1238" s="29"/>
      <c r="G1238" s="74" t="s">
        <v>51</v>
      </c>
      <c r="H1238" s="74"/>
      <c r="I1238" s="74"/>
      <c r="K1238" s="74" t="s">
        <v>41</v>
      </c>
      <c r="L1238" s="74"/>
      <c r="M1238" s="74"/>
    </row>
    <row r="1239" spans="2:13">
      <c r="B1239" s="12"/>
      <c r="C1239" s="30" t="s">
        <v>1</v>
      </c>
      <c r="D1239" s="31" t="s">
        <v>2</v>
      </c>
      <c r="E1239" s="32" t="s">
        <v>3</v>
      </c>
      <c r="F1239" s="33"/>
      <c r="G1239" s="30" t="s">
        <v>1</v>
      </c>
      <c r="H1239" s="31" t="s">
        <v>2</v>
      </c>
      <c r="I1239" s="32" t="s">
        <v>3</v>
      </c>
      <c r="K1239" s="30" t="s">
        <v>1</v>
      </c>
      <c r="L1239" s="31" t="s">
        <v>2</v>
      </c>
      <c r="M1239" s="32" t="s">
        <v>3</v>
      </c>
    </row>
    <row r="1240" spans="2:13">
      <c r="B1240" s="12" t="s">
        <v>4</v>
      </c>
      <c r="C1240" s="5">
        <f>+C1235</f>
        <v>0</v>
      </c>
      <c r="D1240" s="6">
        <f>+D1235</f>
        <v>0</v>
      </c>
      <c r="E1240" s="7">
        <f>IF(D1240=0,0,D1240/C1240)</f>
        <v>0</v>
      </c>
      <c r="G1240" s="5">
        <f>+G1235</f>
        <v>158930</v>
      </c>
      <c r="H1240" s="6">
        <f>+H1235</f>
        <v>9061991.6660929564</v>
      </c>
      <c r="I1240" s="7">
        <f>IF(H1240=0,0,H1240/G1240)</f>
        <v>57.018760876442187</v>
      </c>
      <c r="K1240" s="5">
        <f>+K1235</f>
        <v>51344</v>
      </c>
      <c r="L1240" s="6">
        <f>+L1235</f>
        <v>29023.448894974066</v>
      </c>
      <c r="M1240" s="7">
        <f>IF(L1240=0,0,L1240/K1240)</f>
        <v>0.56527440197440926</v>
      </c>
    </row>
    <row r="1241" spans="2:13">
      <c r="B1241" s="12"/>
      <c r="C1241" s="5"/>
      <c r="D1241" s="6"/>
      <c r="E1241" s="7"/>
      <c r="G1241" s="5"/>
      <c r="H1241" s="6"/>
      <c r="I1241" s="7"/>
      <c r="K1241" s="5"/>
      <c r="L1241" s="6"/>
      <c r="M1241" s="7"/>
    </row>
    <row r="1242" spans="2:13">
      <c r="B1242" s="12" t="s">
        <v>40</v>
      </c>
      <c r="C1242" s="5"/>
      <c r="D1242" s="6"/>
      <c r="E1242" s="7"/>
      <c r="G1242" s="5">
        <v>104</v>
      </c>
      <c r="H1242" s="6">
        <v>6599.16</v>
      </c>
      <c r="I1242" s="7"/>
      <c r="K1242" s="5">
        <v>104</v>
      </c>
      <c r="L1242" s="6">
        <v>80.42</v>
      </c>
      <c r="M1242" s="7"/>
    </row>
    <row r="1243" spans="2:13">
      <c r="B1243" s="12"/>
      <c r="C1243" s="5"/>
      <c r="D1243" s="6"/>
      <c r="E1243" s="7"/>
      <c r="G1243" s="5"/>
      <c r="H1243" s="6"/>
      <c r="I1243" s="7"/>
      <c r="K1243" s="5"/>
      <c r="L1243" s="6"/>
      <c r="M1243" s="7"/>
    </row>
    <row r="1244" spans="2:13">
      <c r="B1244" s="12" t="s">
        <v>5</v>
      </c>
      <c r="C1244" s="1">
        <v>0</v>
      </c>
      <c r="D1244" s="2">
        <v>0</v>
      </c>
      <c r="E1244" s="3">
        <f>IF(D1244=0,0,D1244/C1244)</f>
        <v>0</v>
      </c>
      <c r="G1244" s="1">
        <v>0</v>
      </c>
      <c r="H1244" s="2">
        <v>0</v>
      </c>
      <c r="I1244" s="3">
        <f>IF(H1244=0,0,H1244/G1244)</f>
        <v>0</v>
      </c>
      <c r="K1244" s="1">
        <v>0</v>
      </c>
      <c r="L1244" s="2">
        <v>0</v>
      </c>
      <c r="M1244" s="3">
        <f>IF(L1244=0,0,L1244/K1244)</f>
        <v>0</v>
      </c>
    </row>
    <row r="1245" spans="2:13">
      <c r="B1245" s="12"/>
      <c r="C1245" s="5"/>
      <c r="D1245" s="6"/>
      <c r="E1245" s="7"/>
      <c r="G1245" s="5"/>
      <c r="H1245" s="6"/>
      <c r="I1245" s="7"/>
      <c r="K1245" s="5"/>
      <c r="L1245" s="6"/>
      <c r="M1245" s="7"/>
    </row>
    <row r="1246" spans="2:13">
      <c r="B1246" s="12" t="s">
        <v>6</v>
      </c>
      <c r="C1246" s="25">
        <f>SUM(C1240:C1244)</f>
        <v>0</v>
      </c>
      <c r="D1246" s="25">
        <f>SUM(D1240:D1244)</f>
        <v>0</v>
      </c>
      <c r="E1246" s="23">
        <f>IF(D1246=0,0,D1246/C1246)</f>
        <v>0</v>
      </c>
      <c r="F1246" s="24"/>
      <c r="G1246" s="25">
        <f>SUM(G1240:G1244)</f>
        <v>159034</v>
      </c>
      <c r="H1246" s="34">
        <f>SUM(H1240:H1244)</f>
        <v>9068590.8260929566</v>
      </c>
      <c r="I1246" s="23">
        <f>IF(H1246=0,0,H1246/G1246)</f>
        <v>57.022968837437006</v>
      </c>
      <c r="K1246" s="25">
        <f>SUM(K1240:K1244)</f>
        <v>51448</v>
      </c>
      <c r="L1246" s="34">
        <f>SUM(L1240:L1244)</f>
        <v>29103.868894974064</v>
      </c>
      <c r="M1246" s="23">
        <f>IF(L1246=0,0,L1246/K1246)</f>
        <v>0.56569485490153293</v>
      </c>
    </row>
    <row r="1247" spans="2:13">
      <c r="B1247" s="12"/>
      <c r="C1247" s="5"/>
      <c r="D1247" s="6"/>
      <c r="E1247" s="7"/>
      <c r="G1247" s="5"/>
      <c r="H1247" s="6"/>
      <c r="I1247" s="7"/>
      <c r="K1247" s="5"/>
      <c r="L1247" s="6"/>
      <c r="M1247" s="7"/>
    </row>
    <row r="1248" spans="2:13">
      <c r="B1248" s="12" t="s">
        <v>7</v>
      </c>
      <c r="C1248" s="5">
        <v>0</v>
      </c>
      <c r="D1248" s="6">
        <v>0</v>
      </c>
      <c r="E1248" s="7">
        <v>0</v>
      </c>
      <c r="G1248" s="5">
        <v>0</v>
      </c>
      <c r="H1248" s="6">
        <f>+G1248*I1246</f>
        <v>0</v>
      </c>
      <c r="I1248" s="7">
        <v>0</v>
      </c>
      <c r="K1248" s="5">
        <v>0</v>
      </c>
      <c r="L1248" s="6">
        <v>0</v>
      </c>
      <c r="M1248" s="7">
        <v>0</v>
      </c>
    </row>
    <row r="1249" spans="2:13">
      <c r="B1249" s="12"/>
      <c r="C1249" s="5"/>
      <c r="D1249" s="6"/>
      <c r="E1249" s="7"/>
      <c r="G1249" s="5">
        <v>0</v>
      </c>
      <c r="H1249" s="6"/>
      <c r="I1249" s="7"/>
      <c r="K1249" s="5"/>
      <c r="L1249" s="6"/>
      <c r="M1249" s="7"/>
    </row>
    <row r="1250" spans="2:13">
      <c r="B1250" s="12" t="s">
        <v>11</v>
      </c>
      <c r="C1250" s="1"/>
      <c r="D1250" s="2">
        <f>+C1250*E1246</f>
        <v>0</v>
      </c>
      <c r="E1250" s="3">
        <f>IF(D1250=0,0,D1250/C1250)</f>
        <v>0</v>
      </c>
      <c r="G1250" s="1">
        <v>-208</v>
      </c>
      <c r="H1250" s="2">
        <f>+G1250*I1246</f>
        <v>-11860.777518186896</v>
      </c>
      <c r="I1250" s="3">
        <f>IF(H1250=0,0,H1250/G1250)</f>
        <v>57.022968837437006</v>
      </c>
      <c r="K1250" s="1">
        <v>-208</v>
      </c>
      <c r="L1250" s="2">
        <f>+K1250*M1246</f>
        <v>-117.66452981951885</v>
      </c>
      <c r="M1250" s="3">
        <f>IF(L1250=0,0,L1250/K1250)</f>
        <v>0.56569485490153293</v>
      </c>
    </row>
    <row r="1251" spans="2:13">
      <c r="B1251" s="12"/>
      <c r="C1251" s="5"/>
      <c r="D1251" s="6"/>
      <c r="E1251" s="7"/>
      <c r="G1251" s="5"/>
      <c r="H1251" s="6"/>
      <c r="I1251" s="7"/>
      <c r="K1251" s="5"/>
      <c r="L1251" s="6"/>
      <c r="M1251" s="7"/>
    </row>
    <row r="1252" spans="2:13" ht="15.75" thickBot="1">
      <c r="B1252" s="12" t="s">
        <v>9</v>
      </c>
      <c r="C1252" s="35">
        <f>SUM(C1246:C1250)</f>
        <v>0</v>
      </c>
      <c r="D1252" s="35">
        <f>SUM(D1246:D1250)</f>
        <v>0</v>
      </c>
      <c r="E1252" s="36">
        <f>IF(D1252=0,0,D1252/C1252)</f>
        <v>0</v>
      </c>
      <c r="G1252" s="35">
        <f>SUM(G1246:G1250)</f>
        <v>158826</v>
      </c>
      <c r="H1252" s="35">
        <f>SUM(H1246:H1250)</f>
        <v>9056730.0485747699</v>
      </c>
      <c r="I1252" s="36">
        <f>IF(H1252=0,0,H1252/G1252)</f>
        <v>57.022968837437006</v>
      </c>
      <c r="K1252" s="35">
        <f>SUM(K1246:K1250)</f>
        <v>51240</v>
      </c>
      <c r="L1252" s="35">
        <f>SUM(L1246:L1250)</f>
        <v>28986.204365154546</v>
      </c>
      <c r="M1252" s="36">
        <f>IF(L1252=0,0,L1252/K1252)</f>
        <v>0.56569485490153293</v>
      </c>
    </row>
    <row r="1253" spans="2:13" ht="15.75" thickTop="1"/>
    <row r="1255" spans="2:13" ht="15.75">
      <c r="B1255" s="28">
        <v>43160</v>
      </c>
      <c r="C1255" s="74" t="s">
        <v>0</v>
      </c>
      <c r="D1255" s="74"/>
      <c r="E1255" s="74"/>
      <c r="F1255" s="29"/>
      <c r="G1255" s="74" t="s">
        <v>51</v>
      </c>
      <c r="H1255" s="74"/>
      <c r="I1255" s="74"/>
      <c r="K1255" s="74" t="s">
        <v>50</v>
      </c>
      <c r="L1255" s="74"/>
      <c r="M1255" s="74"/>
    </row>
    <row r="1256" spans="2:13">
      <c r="B1256" s="12"/>
      <c r="C1256" s="30" t="s">
        <v>1</v>
      </c>
      <c r="D1256" s="31" t="s">
        <v>2</v>
      </c>
      <c r="E1256" s="32" t="s">
        <v>3</v>
      </c>
      <c r="F1256" s="33"/>
      <c r="G1256" s="30" t="s">
        <v>1</v>
      </c>
      <c r="H1256" s="31" t="s">
        <v>2</v>
      </c>
      <c r="I1256" s="32" t="s">
        <v>3</v>
      </c>
      <c r="K1256" s="30" t="s">
        <v>1</v>
      </c>
      <c r="L1256" s="31" t="s">
        <v>2</v>
      </c>
      <c r="M1256" s="32" t="s">
        <v>3</v>
      </c>
    </row>
    <row r="1257" spans="2:13">
      <c r="B1257" s="12" t="s">
        <v>4</v>
      </c>
      <c r="C1257" s="5">
        <f>+C1252</f>
        <v>0</v>
      </c>
      <c r="D1257" s="6">
        <f>+D1252</f>
        <v>0</v>
      </c>
      <c r="E1257" s="7">
        <f>IF(D1257=0,0,D1257/C1257)</f>
        <v>0</v>
      </c>
      <c r="G1257" s="5">
        <f>+G1252</f>
        <v>158826</v>
      </c>
      <c r="H1257" s="6">
        <f>+H1252</f>
        <v>9056730.0485747699</v>
      </c>
      <c r="I1257" s="7">
        <f>IF(H1257=0,0,H1257/G1257)</f>
        <v>57.022968837437006</v>
      </c>
      <c r="K1257" s="5">
        <f>+K1252</f>
        <v>51240</v>
      </c>
      <c r="L1257" s="6">
        <f>+L1252</f>
        <v>28986.204365154546</v>
      </c>
      <c r="M1257" s="7">
        <f>IF(L1257=0,0,L1257/K1257)</f>
        <v>0.56569485490153293</v>
      </c>
    </row>
    <row r="1258" spans="2:13">
      <c r="B1258" s="12"/>
      <c r="C1258" s="5"/>
      <c r="D1258" s="6"/>
      <c r="E1258" s="7"/>
      <c r="G1258" s="5"/>
      <c r="H1258" s="6"/>
      <c r="I1258" s="7"/>
      <c r="K1258" s="5"/>
      <c r="L1258" s="6"/>
      <c r="M1258" s="7"/>
    </row>
    <row r="1259" spans="2:13">
      <c r="B1259" s="12" t="s">
        <v>40</v>
      </c>
      <c r="C1259" s="5"/>
      <c r="D1259" s="6"/>
      <c r="E1259" s="7"/>
      <c r="G1259" s="5">
        <v>0</v>
      </c>
      <c r="H1259" s="6">
        <v>0</v>
      </c>
      <c r="I1259" s="7"/>
      <c r="K1259" s="5">
        <v>0</v>
      </c>
      <c r="L1259" s="6">
        <v>0</v>
      </c>
      <c r="M1259" s="7"/>
    </row>
    <row r="1260" spans="2:13">
      <c r="B1260" s="12"/>
      <c r="C1260" s="5"/>
      <c r="D1260" s="6"/>
      <c r="E1260" s="7"/>
      <c r="G1260" s="5"/>
      <c r="H1260" s="6"/>
      <c r="I1260" s="7"/>
      <c r="K1260" s="5"/>
      <c r="L1260" s="6"/>
      <c r="M1260" s="7"/>
    </row>
    <row r="1261" spans="2:13">
      <c r="B1261" s="12" t="s">
        <v>5</v>
      </c>
      <c r="C1261" s="1">
        <v>0</v>
      </c>
      <c r="D1261" s="2">
        <v>0</v>
      </c>
      <c r="E1261" s="3">
        <f>IF(D1261=0,0,D1261/C1261)</f>
        <v>0</v>
      </c>
      <c r="G1261" s="1">
        <v>0</v>
      </c>
      <c r="H1261" s="2">
        <v>0</v>
      </c>
      <c r="I1261" s="3">
        <f>IF(H1261=0,0,H1261/G1261)</f>
        <v>0</v>
      </c>
      <c r="K1261" s="1">
        <v>622</v>
      </c>
      <c r="L1261" s="2">
        <v>0</v>
      </c>
      <c r="M1261" s="3">
        <f>IF(L1261=0,0,L1261/K1261)</f>
        <v>0</v>
      </c>
    </row>
    <row r="1262" spans="2:13">
      <c r="B1262" s="12"/>
      <c r="C1262" s="5"/>
      <c r="D1262" s="6"/>
      <c r="E1262" s="7"/>
      <c r="G1262" s="5"/>
      <c r="H1262" s="6"/>
      <c r="I1262" s="7"/>
      <c r="K1262" s="5"/>
      <c r="L1262" s="6"/>
      <c r="M1262" s="7"/>
    </row>
    <row r="1263" spans="2:13">
      <c r="B1263" s="12" t="s">
        <v>6</v>
      </c>
      <c r="C1263" s="25">
        <f>SUM(C1257:C1261)</f>
        <v>0</v>
      </c>
      <c r="D1263" s="25">
        <f>SUM(D1257:D1261)</f>
        <v>0</v>
      </c>
      <c r="E1263" s="23">
        <f>IF(D1263=0,0,D1263/C1263)</f>
        <v>0</v>
      </c>
      <c r="F1263" s="24"/>
      <c r="G1263" s="25">
        <f>SUM(G1257:G1261)</f>
        <v>158826</v>
      </c>
      <c r="H1263" s="34">
        <f>SUM(H1257:H1261)</f>
        <v>9056730.0485747699</v>
      </c>
      <c r="I1263" s="23">
        <f>IF(H1263=0,0,H1263/G1263)</f>
        <v>57.022968837437006</v>
      </c>
      <c r="K1263" s="25">
        <f>SUM(K1257:K1261)</f>
        <v>51862</v>
      </c>
      <c r="L1263" s="34">
        <f>SUM(L1257:L1261)</f>
        <v>28986.204365154546</v>
      </c>
      <c r="M1263" s="23">
        <f>IF(L1263=0,0,L1263/K1263)</f>
        <v>0.55891026888964068</v>
      </c>
    </row>
    <row r="1264" spans="2:13">
      <c r="B1264" s="12"/>
      <c r="C1264" s="5"/>
      <c r="D1264" s="6"/>
      <c r="E1264" s="7"/>
      <c r="G1264" s="5"/>
      <c r="H1264" s="6"/>
      <c r="I1264" s="7"/>
      <c r="K1264" s="5"/>
      <c r="L1264" s="6"/>
      <c r="M1264" s="7"/>
    </row>
    <row r="1265" spans="2:13">
      <c r="B1265" s="12" t="s">
        <v>7</v>
      </c>
      <c r="C1265" s="5">
        <v>0</v>
      </c>
      <c r="D1265" s="6">
        <v>0</v>
      </c>
      <c r="E1265" s="7">
        <v>0</v>
      </c>
      <c r="G1265" s="5">
        <v>0</v>
      </c>
      <c r="H1265" s="6">
        <f>+G1265*I1263</f>
        <v>0</v>
      </c>
      <c r="I1265" s="7">
        <v>0</v>
      </c>
      <c r="K1265" s="5">
        <v>0</v>
      </c>
      <c r="L1265" s="6">
        <v>0</v>
      </c>
      <c r="M1265" s="7">
        <v>0</v>
      </c>
    </row>
    <row r="1266" spans="2:13">
      <c r="B1266" s="12"/>
      <c r="C1266" s="5"/>
      <c r="D1266" s="6"/>
      <c r="E1266" s="7"/>
      <c r="G1266" s="5">
        <v>0</v>
      </c>
      <c r="H1266" s="6"/>
      <c r="I1266" s="7"/>
      <c r="K1266" s="5"/>
      <c r="L1266" s="6"/>
      <c r="M1266" s="7"/>
    </row>
    <row r="1267" spans="2:13">
      <c r="B1267" s="12" t="s">
        <v>11</v>
      </c>
      <c r="C1267" s="1"/>
      <c r="D1267" s="2">
        <f>+C1267*E1263</f>
        <v>0</v>
      </c>
      <c r="E1267" s="3">
        <f>IF(D1267=0,0,D1267/C1267)</f>
        <v>0</v>
      </c>
      <c r="G1267" s="1">
        <v>-343</v>
      </c>
      <c r="H1267" s="2">
        <f>+G1267*I1263</f>
        <v>-19558.878311240893</v>
      </c>
      <c r="I1267" s="3">
        <f>IF(H1267=0,0,H1267/G1267)</f>
        <v>57.022968837437006</v>
      </c>
      <c r="K1267" s="1">
        <v>-343</v>
      </c>
      <c r="L1267" s="2">
        <f>+K1267*M1263</f>
        <v>-191.70622222914676</v>
      </c>
      <c r="M1267" s="3">
        <f>IF(L1267=0,0,L1267/K1267)</f>
        <v>0.55891026888964068</v>
      </c>
    </row>
    <row r="1268" spans="2:13">
      <c r="B1268" s="12"/>
      <c r="C1268" s="5"/>
      <c r="D1268" s="6"/>
      <c r="E1268" s="7"/>
      <c r="G1268" s="5"/>
      <c r="H1268" s="6"/>
      <c r="I1268" s="7"/>
      <c r="K1268" s="5"/>
      <c r="L1268" s="6"/>
      <c r="M1268" s="7"/>
    </row>
    <row r="1269" spans="2:13" ht="15.75" thickBot="1">
      <c r="B1269" s="12" t="s">
        <v>9</v>
      </c>
      <c r="C1269" s="35">
        <f>SUM(C1263:C1267)</f>
        <v>0</v>
      </c>
      <c r="D1269" s="35">
        <f>SUM(D1263:D1267)</f>
        <v>0</v>
      </c>
      <c r="E1269" s="36">
        <f>IF(D1269=0,0,D1269/C1269)</f>
        <v>0</v>
      </c>
      <c r="G1269" s="35">
        <f>SUM(G1263:G1267)</f>
        <v>158483</v>
      </c>
      <c r="H1269" s="35">
        <f>SUM(H1263:H1267)</f>
        <v>9037171.1702635288</v>
      </c>
      <c r="I1269" s="36">
        <f>IF(H1269=0,0,H1269/G1269)</f>
        <v>57.022968837437006</v>
      </c>
      <c r="K1269" s="35">
        <f>SUM(K1263:K1267)</f>
        <v>51519</v>
      </c>
      <c r="L1269" s="35">
        <f>SUM(L1263:L1267)</f>
        <v>28794.4981429254</v>
      </c>
      <c r="M1269" s="36">
        <f>IF(L1269=0,0,L1269/K1269)</f>
        <v>0.55891026888964068</v>
      </c>
    </row>
    <row r="1270" spans="2:13" ht="15.75" thickTop="1"/>
    <row r="1272" spans="2:13" ht="15.75">
      <c r="B1272" s="28">
        <v>43191</v>
      </c>
      <c r="C1272" s="74" t="s">
        <v>0</v>
      </c>
      <c r="D1272" s="74"/>
      <c r="E1272" s="74"/>
      <c r="F1272" s="29"/>
      <c r="G1272" s="74" t="s">
        <v>51</v>
      </c>
      <c r="H1272" s="74"/>
      <c r="I1272" s="74"/>
      <c r="K1272" s="74" t="s">
        <v>50</v>
      </c>
      <c r="L1272" s="74"/>
      <c r="M1272" s="74"/>
    </row>
    <row r="1273" spans="2:13">
      <c r="B1273" s="12"/>
      <c r="C1273" s="30" t="s">
        <v>1</v>
      </c>
      <c r="D1273" s="31" t="s">
        <v>2</v>
      </c>
      <c r="E1273" s="32" t="s">
        <v>3</v>
      </c>
      <c r="F1273" s="33"/>
      <c r="G1273" s="30" t="s">
        <v>1</v>
      </c>
      <c r="H1273" s="31" t="s">
        <v>2</v>
      </c>
      <c r="I1273" s="32" t="s">
        <v>3</v>
      </c>
      <c r="K1273" s="30" t="s">
        <v>1</v>
      </c>
      <c r="L1273" s="31" t="s">
        <v>2</v>
      </c>
      <c r="M1273" s="32" t="s">
        <v>3</v>
      </c>
    </row>
    <row r="1274" spans="2:13">
      <c r="B1274" s="12" t="s">
        <v>4</v>
      </c>
      <c r="C1274" s="5">
        <f>+C1269</f>
        <v>0</v>
      </c>
      <c r="D1274" s="6">
        <f>+D1269</f>
        <v>0</v>
      </c>
      <c r="E1274" s="7">
        <f>IF(D1274=0,0,D1274/C1274)</f>
        <v>0</v>
      </c>
      <c r="G1274" s="5">
        <f>+G1269</f>
        <v>158483</v>
      </c>
      <c r="H1274" s="6">
        <f>+H1269</f>
        <v>9037171.1702635288</v>
      </c>
      <c r="I1274" s="7">
        <f>IF(H1274=0,0,H1274/G1274)</f>
        <v>57.022968837437006</v>
      </c>
      <c r="K1274" s="5">
        <f>+K1269</f>
        <v>51519</v>
      </c>
      <c r="L1274" s="6">
        <f>+L1269</f>
        <v>28794.4981429254</v>
      </c>
      <c r="M1274" s="7">
        <f>IF(L1274=0,0,L1274/K1274)</f>
        <v>0.55891026888964068</v>
      </c>
    </row>
    <row r="1275" spans="2:13">
      <c r="B1275" s="12"/>
      <c r="C1275" s="5"/>
      <c r="D1275" s="6"/>
      <c r="E1275" s="7"/>
      <c r="G1275" s="5"/>
      <c r="H1275" s="6"/>
      <c r="I1275" s="7"/>
      <c r="K1275" s="5"/>
      <c r="L1275" s="6"/>
      <c r="M1275" s="7"/>
    </row>
    <row r="1276" spans="2:13">
      <c r="B1276" s="12" t="s">
        <v>40</v>
      </c>
      <c r="C1276" s="5"/>
      <c r="D1276" s="6"/>
      <c r="E1276" s="7"/>
      <c r="G1276" s="5">
        <v>0</v>
      </c>
      <c r="H1276" s="6">
        <v>0</v>
      </c>
      <c r="I1276" s="7"/>
      <c r="K1276" s="5">
        <v>0</v>
      </c>
      <c r="L1276" s="6">
        <v>0</v>
      </c>
      <c r="M1276" s="7"/>
    </row>
    <row r="1277" spans="2:13">
      <c r="B1277" s="12"/>
      <c r="C1277" s="5"/>
      <c r="D1277" s="6"/>
      <c r="E1277" s="7"/>
      <c r="G1277" s="5"/>
      <c r="H1277" s="6"/>
      <c r="I1277" s="7"/>
      <c r="K1277" s="5"/>
      <c r="L1277" s="6"/>
      <c r="M1277" s="7"/>
    </row>
    <row r="1278" spans="2:13">
      <c r="B1278" s="12" t="s">
        <v>5</v>
      </c>
      <c r="C1278" s="1">
        <v>0</v>
      </c>
      <c r="D1278" s="2">
        <v>0</v>
      </c>
      <c r="E1278" s="3">
        <f>IF(D1278=0,0,D1278/C1278)</f>
        <v>0</v>
      </c>
      <c r="G1278" s="1">
        <v>0</v>
      </c>
      <c r="H1278" s="2">
        <v>0</v>
      </c>
      <c r="I1278" s="3">
        <f>IF(H1278=0,0,H1278/G1278)</f>
        <v>0</v>
      </c>
      <c r="K1278" s="1">
        <v>0</v>
      </c>
      <c r="L1278" s="2">
        <v>0</v>
      </c>
      <c r="M1278" s="3">
        <f>IF(L1278=0,0,L1278/K1278)</f>
        <v>0</v>
      </c>
    </row>
    <row r="1279" spans="2:13">
      <c r="B1279" s="12"/>
      <c r="C1279" s="5"/>
      <c r="D1279" s="6"/>
      <c r="E1279" s="7"/>
      <c r="G1279" s="5"/>
      <c r="H1279" s="6"/>
      <c r="I1279" s="7"/>
      <c r="K1279" s="5"/>
      <c r="L1279" s="6"/>
      <c r="M1279" s="7"/>
    </row>
    <row r="1280" spans="2:13">
      <c r="B1280" s="12" t="s">
        <v>6</v>
      </c>
      <c r="C1280" s="25">
        <f>SUM(C1274:C1278)</f>
        <v>0</v>
      </c>
      <c r="D1280" s="25">
        <f>SUM(D1274:D1278)</f>
        <v>0</v>
      </c>
      <c r="E1280" s="23">
        <f>IF(D1280=0,0,D1280/C1280)</f>
        <v>0</v>
      </c>
      <c r="F1280" s="24"/>
      <c r="G1280" s="25">
        <f>SUM(G1274:G1278)</f>
        <v>158483</v>
      </c>
      <c r="H1280" s="34">
        <f>SUM(H1274:H1278)</f>
        <v>9037171.1702635288</v>
      </c>
      <c r="I1280" s="23">
        <f>IF(H1280=0,0,H1280/G1280)</f>
        <v>57.022968837437006</v>
      </c>
      <c r="K1280" s="25">
        <f>SUM(K1274:K1278)</f>
        <v>51519</v>
      </c>
      <c r="L1280" s="34">
        <f>SUM(L1274:L1278)</f>
        <v>28794.4981429254</v>
      </c>
      <c r="M1280" s="23">
        <f>IF(L1280=0,0,L1280/K1280)</f>
        <v>0.55891026888964068</v>
      </c>
    </row>
    <row r="1281" spans="2:13">
      <c r="B1281" s="12"/>
      <c r="C1281" s="5"/>
      <c r="D1281" s="6"/>
      <c r="E1281" s="7"/>
      <c r="G1281" s="5"/>
      <c r="H1281" s="6"/>
      <c r="I1281" s="7"/>
      <c r="K1281" s="5"/>
      <c r="L1281" s="6"/>
      <c r="M1281" s="7"/>
    </row>
    <row r="1282" spans="2:13">
      <c r="B1282" s="12" t="s">
        <v>7</v>
      </c>
      <c r="C1282" s="5">
        <v>0</v>
      </c>
      <c r="D1282" s="6">
        <v>0</v>
      </c>
      <c r="E1282" s="7">
        <v>0</v>
      </c>
      <c r="G1282" s="5">
        <v>0</v>
      </c>
      <c r="H1282" s="6">
        <f>+G1282*I1280</f>
        <v>0</v>
      </c>
      <c r="I1282" s="7">
        <v>0</v>
      </c>
      <c r="K1282" s="5">
        <v>0</v>
      </c>
      <c r="L1282" s="6">
        <v>0</v>
      </c>
      <c r="M1282" s="7">
        <v>0</v>
      </c>
    </row>
    <row r="1283" spans="2:13">
      <c r="B1283" s="12"/>
      <c r="C1283" s="5"/>
      <c r="D1283" s="6"/>
      <c r="E1283" s="7"/>
      <c r="G1283" s="5">
        <v>0</v>
      </c>
      <c r="H1283" s="6"/>
      <c r="I1283" s="7"/>
      <c r="K1283" s="5"/>
      <c r="L1283" s="6"/>
      <c r="M1283" s="7"/>
    </row>
    <row r="1284" spans="2:13">
      <c r="B1284" s="12" t="s">
        <v>11</v>
      </c>
      <c r="C1284" s="1"/>
      <c r="D1284" s="2">
        <f>+C1284*E1280</f>
        <v>0</v>
      </c>
      <c r="E1284" s="3">
        <f>IF(D1284=0,0,D1284/C1284)</f>
        <v>0</v>
      </c>
      <c r="G1284" s="1">
        <v>-171</v>
      </c>
      <c r="H1284" s="2">
        <f>+G1284*I1280</f>
        <v>-9750.9276712017272</v>
      </c>
      <c r="I1284" s="3">
        <f>IF(H1284=0,0,H1284/G1284)</f>
        <v>57.022968837436999</v>
      </c>
      <c r="K1284" s="1">
        <v>-171</v>
      </c>
      <c r="L1284" s="2">
        <f>+K1284*M1280</f>
        <v>-95.573655980128564</v>
      </c>
      <c r="M1284" s="3">
        <f>IF(L1284=0,0,L1284/K1284)</f>
        <v>0.55891026888964068</v>
      </c>
    </row>
    <row r="1285" spans="2:13">
      <c r="B1285" s="12"/>
      <c r="C1285" s="5"/>
      <c r="D1285" s="6"/>
      <c r="E1285" s="7"/>
      <c r="G1285" s="5"/>
      <c r="H1285" s="6"/>
      <c r="I1285" s="7"/>
      <c r="K1285" s="5"/>
      <c r="L1285" s="6"/>
      <c r="M1285" s="7"/>
    </row>
    <row r="1286" spans="2:13" ht="15.75" thickBot="1">
      <c r="B1286" s="12" t="s">
        <v>9</v>
      </c>
      <c r="C1286" s="35">
        <f>SUM(C1280:C1284)</f>
        <v>0</v>
      </c>
      <c r="D1286" s="35">
        <f>SUM(D1280:D1284)</f>
        <v>0</v>
      </c>
      <c r="E1286" s="36">
        <f>IF(D1286=0,0,D1286/C1286)</f>
        <v>0</v>
      </c>
      <c r="G1286" s="35">
        <f>SUM(G1280:G1284)</f>
        <v>158312</v>
      </c>
      <c r="H1286" s="35">
        <f>SUM(H1280:H1284)</f>
        <v>9027420.2425923273</v>
      </c>
      <c r="I1286" s="36">
        <f>IF(H1286=0,0,H1286/G1286)</f>
        <v>57.022968837437006</v>
      </c>
      <c r="K1286" s="35">
        <f>SUM(K1280:K1284)</f>
        <v>51348</v>
      </c>
      <c r="L1286" s="35">
        <f>SUM(L1280:L1284)</f>
        <v>28698.92448694527</v>
      </c>
      <c r="M1286" s="36">
        <f>IF(L1286=0,0,L1286/K1286)</f>
        <v>0.55891026888964068</v>
      </c>
    </row>
    <row r="1287" spans="2:13" ht="15.75" thickTop="1"/>
  </sheetData>
  <mergeCells count="246">
    <mergeCell ref="K698:M698"/>
    <mergeCell ref="K619:M619"/>
    <mergeCell ref="K634:M634"/>
    <mergeCell ref="K651:M651"/>
    <mergeCell ref="K668:M668"/>
    <mergeCell ref="K683:M683"/>
    <mergeCell ref="K499:M499"/>
    <mergeCell ref="K514:M514"/>
    <mergeCell ref="K529:M529"/>
    <mergeCell ref="K465:M465"/>
    <mergeCell ref="K544:M544"/>
    <mergeCell ref="K559:M559"/>
    <mergeCell ref="K574:M574"/>
    <mergeCell ref="K589:M589"/>
    <mergeCell ref="K604:M604"/>
    <mergeCell ref="K359:M359"/>
    <mergeCell ref="K374:M374"/>
    <mergeCell ref="K482:M482"/>
    <mergeCell ref="K389:M389"/>
    <mergeCell ref="K404:M404"/>
    <mergeCell ref="K419:M419"/>
    <mergeCell ref="K435:M435"/>
    <mergeCell ref="K450:M450"/>
    <mergeCell ref="K4:M4"/>
    <mergeCell ref="K20:M20"/>
    <mergeCell ref="K35:M35"/>
    <mergeCell ref="K50:M50"/>
    <mergeCell ref="K65:M65"/>
    <mergeCell ref="K80:M80"/>
    <mergeCell ref="K95:M95"/>
    <mergeCell ref="K112:M112"/>
    <mergeCell ref="K129:M129"/>
    <mergeCell ref="K314:M314"/>
    <mergeCell ref="K329:M329"/>
    <mergeCell ref="K344:M344"/>
    <mergeCell ref="K144:M144"/>
    <mergeCell ref="K159:M159"/>
    <mergeCell ref="K174:M174"/>
    <mergeCell ref="K189:M189"/>
    <mergeCell ref="K204:M204"/>
    <mergeCell ref="K221:M221"/>
    <mergeCell ref="K236:M236"/>
    <mergeCell ref="K250:M250"/>
    <mergeCell ref="K265:M265"/>
    <mergeCell ref="K282:M282"/>
    <mergeCell ref="K299:M299"/>
    <mergeCell ref="C773:E773"/>
    <mergeCell ref="G773:I773"/>
    <mergeCell ref="C788:E788"/>
    <mergeCell ref="G788:I788"/>
    <mergeCell ref="K713:M713"/>
    <mergeCell ref="K728:M728"/>
    <mergeCell ref="K743:M743"/>
    <mergeCell ref="K758:M758"/>
    <mergeCell ref="K773:M773"/>
    <mergeCell ref="K788:M788"/>
    <mergeCell ref="C4:E4"/>
    <mergeCell ref="G4:I4"/>
    <mergeCell ref="C20:E20"/>
    <mergeCell ref="G20:I20"/>
    <mergeCell ref="C35:E35"/>
    <mergeCell ref="G35:I35"/>
    <mergeCell ref="C683:E683"/>
    <mergeCell ref="G683:I683"/>
    <mergeCell ref="C698:E698"/>
    <mergeCell ref="G698:I698"/>
    <mergeCell ref="C619:E619"/>
    <mergeCell ref="G619:I619"/>
    <mergeCell ref="C634:E634"/>
    <mergeCell ref="G634:I634"/>
    <mergeCell ref="C651:E651"/>
    <mergeCell ref="G651:I651"/>
    <mergeCell ref="C95:E95"/>
    <mergeCell ref="G95:I95"/>
    <mergeCell ref="C112:E112"/>
    <mergeCell ref="G112:I112"/>
    <mergeCell ref="C129:E129"/>
    <mergeCell ref="G129:I129"/>
    <mergeCell ref="C50:E50"/>
    <mergeCell ref="G50:I50"/>
    <mergeCell ref="C65:E65"/>
    <mergeCell ref="G65:I65"/>
    <mergeCell ref="C80:E80"/>
    <mergeCell ref="G80:I80"/>
    <mergeCell ref="C189:E189"/>
    <mergeCell ref="G189:I189"/>
    <mergeCell ref="C204:E204"/>
    <mergeCell ref="G204:I204"/>
    <mergeCell ref="C221:E221"/>
    <mergeCell ref="G221:I221"/>
    <mergeCell ref="C144:E144"/>
    <mergeCell ref="G144:I144"/>
    <mergeCell ref="C159:E159"/>
    <mergeCell ref="G159:I159"/>
    <mergeCell ref="C174:E174"/>
    <mergeCell ref="G174:I174"/>
    <mergeCell ref="C282:E282"/>
    <mergeCell ref="G282:I282"/>
    <mergeCell ref="C299:E299"/>
    <mergeCell ref="G299:I299"/>
    <mergeCell ref="C314:E314"/>
    <mergeCell ref="G314:I314"/>
    <mergeCell ref="C236:E236"/>
    <mergeCell ref="G236:I236"/>
    <mergeCell ref="C250:E250"/>
    <mergeCell ref="G250:I250"/>
    <mergeCell ref="C265:E265"/>
    <mergeCell ref="G265:I265"/>
    <mergeCell ref="C374:E374"/>
    <mergeCell ref="G374:I374"/>
    <mergeCell ref="C389:E389"/>
    <mergeCell ref="G389:I389"/>
    <mergeCell ref="C404:E404"/>
    <mergeCell ref="G404:I404"/>
    <mergeCell ref="C329:E329"/>
    <mergeCell ref="G329:I329"/>
    <mergeCell ref="C344:E344"/>
    <mergeCell ref="G344:I344"/>
    <mergeCell ref="C359:E359"/>
    <mergeCell ref="G359:I359"/>
    <mergeCell ref="C514:E514"/>
    <mergeCell ref="G514:I514"/>
    <mergeCell ref="C465:E465"/>
    <mergeCell ref="G465:I465"/>
    <mergeCell ref="C482:E482"/>
    <mergeCell ref="G482:I482"/>
    <mergeCell ref="C499:E499"/>
    <mergeCell ref="G499:I499"/>
    <mergeCell ref="C419:E419"/>
    <mergeCell ref="G419:I419"/>
    <mergeCell ref="C435:E435"/>
    <mergeCell ref="G435:I435"/>
    <mergeCell ref="C450:E450"/>
    <mergeCell ref="G450:I450"/>
    <mergeCell ref="C529:E529"/>
    <mergeCell ref="G529:I529"/>
    <mergeCell ref="C544:E544"/>
    <mergeCell ref="G544:I544"/>
    <mergeCell ref="C559:E559"/>
    <mergeCell ref="G559:I559"/>
    <mergeCell ref="C803:E803"/>
    <mergeCell ref="G803:I803"/>
    <mergeCell ref="C574:E574"/>
    <mergeCell ref="G574:I574"/>
    <mergeCell ref="C589:E589"/>
    <mergeCell ref="G589:I589"/>
    <mergeCell ref="C604:E604"/>
    <mergeCell ref="G604:I604"/>
    <mergeCell ref="C668:E668"/>
    <mergeCell ref="G668:I668"/>
    <mergeCell ref="C713:E713"/>
    <mergeCell ref="G713:I713"/>
    <mergeCell ref="C728:E728"/>
    <mergeCell ref="G728:I728"/>
    <mergeCell ref="C743:E743"/>
    <mergeCell ref="G743:I743"/>
    <mergeCell ref="C758:E758"/>
    <mergeCell ref="G758:I758"/>
    <mergeCell ref="K803:M803"/>
    <mergeCell ref="C818:E818"/>
    <mergeCell ref="G818:I818"/>
    <mergeCell ref="K818:M818"/>
    <mergeCell ref="C833:E833"/>
    <mergeCell ref="G833:I833"/>
    <mergeCell ref="K833:M833"/>
    <mergeCell ref="C867:E867"/>
    <mergeCell ref="G867:I867"/>
    <mergeCell ref="K867:M867"/>
    <mergeCell ref="C912:E912"/>
    <mergeCell ref="G912:I912"/>
    <mergeCell ref="K912:M912"/>
    <mergeCell ref="C927:E927"/>
    <mergeCell ref="G927:I927"/>
    <mergeCell ref="K927:M927"/>
    <mergeCell ref="C850:E850"/>
    <mergeCell ref="G850:I850"/>
    <mergeCell ref="K850:M850"/>
    <mergeCell ref="C897:E897"/>
    <mergeCell ref="G897:I897"/>
    <mergeCell ref="K897:M897"/>
    <mergeCell ref="C882:E882"/>
    <mergeCell ref="G882:I882"/>
    <mergeCell ref="K882:M882"/>
    <mergeCell ref="C972:E972"/>
    <mergeCell ref="G972:I972"/>
    <mergeCell ref="K972:M972"/>
    <mergeCell ref="C987:E987"/>
    <mergeCell ref="G987:I987"/>
    <mergeCell ref="K987:M987"/>
    <mergeCell ref="C942:E942"/>
    <mergeCell ref="G942:I942"/>
    <mergeCell ref="K942:M942"/>
    <mergeCell ref="C957:E957"/>
    <mergeCell ref="G957:I957"/>
    <mergeCell ref="K957:M957"/>
    <mergeCell ref="C1034:E1034"/>
    <mergeCell ref="G1034:I1034"/>
    <mergeCell ref="K1034:M1034"/>
    <mergeCell ref="C1051:E1051"/>
    <mergeCell ref="G1051:I1051"/>
    <mergeCell ref="K1051:M1051"/>
    <mergeCell ref="C1002:E1002"/>
    <mergeCell ref="G1002:I1002"/>
    <mergeCell ref="K1002:M1002"/>
    <mergeCell ref="C1017:E1017"/>
    <mergeCell ref="G1017:I1017"/>
    <mergeCell ref="K1017:M1017"/>
    <mergeCell ref="C1085:E1085"/>
    <mergeCell ref="G1085:I1085"/>
    <mergeCell ref="K1085:M1085"/>
    <mergeCell ref="C1102:E1102"/>
    <mergeCell ref="G1102:I1102"/>
    <mergeCell ref="K1102:M1102"/>
    <mergeCell ref="C1068:E1068"/>
    <mergeCell ref="G1068:I1068"/>
    <mergeCell ref="K1068:M1068"/>
    <mergeCell ref="C1119:E1119"/>
    <mergeCell ref="G1119:I1119"/>
    <mergeCell ref="K1119:M1119"/>
    <mergeCell ref="C1187:E1187"/>
    <mergeCell ref="G1187:I1187"/>
    <mergeCell ref="K1187:M1187"/>
    <mergeCell ref="C1136:E1136"/>
    <mergeCell ref="G1136:I1136"/>
    <mergeCell ref="K1136:M1136"/>
    <mergeCell ref="C1153:E1153"/>
    <mergeCell ref="G1153:I1153"/>
    <mergeCell ref="K1153:M1153"/>
    <mergeCell ref="C1170:E1170"/>
    <mergeCell ref="G1170:I1170"/>
    <mergeCell ref="K1170:M1170"/>
    <mergeCell ref="C1255:E1255"/>
    <mergeCell ref="G1255:I1255"/>
    <mergeCell ref="K1255:M1255"/>
    <mergeCell ref="G1238:I1238"/>
    <mergeCell ref="K1238:M1238"/>
    <mergeCell ref="C1272:E1272"/>
    <mergeCell ref="G1272:I1272"/>
    <mergeCell ref="K1272:M1272"/>
    <mergeCell ref="C1204:E1204"/>
    <mergeCell ref="G1204:I1204"/>
    <mergeCell ref="K1204:M1204"/>
    <mergeCell ref="C1221:E1221"/>
    <mergeCell ref="G1221:I1221"/>
    <mergeCell ref="K1221:M1221"/>
    <mergeCell ref="C1238:E1238"/>
  </mergeCells>
  <pageMargins left="0.7" right="0.7" top="0.75" bottom="0.75" header="0.3" footer="0.3"/>
  <pageSetup scale="75" fitToHeight="5" orientation="landscape" r:id="rId1"/>
  <headerFooter>
    <oddFooter>&amp;L&amp;T&amp;D&amp;C&amp;F&amp;A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7"/>
  <sheetViews>
    <sheetView workbookViewId="0">
      <selection activeCell="J21" sqref="J21"/>
    </sheetView>
  </sheetViews>
  <sheetFormatPr defaultRowHeight="15"/>
  <cols>
    <col min="1" max="1" width="15.85546875" style="4" customWidth="1"/>
    <col min="2" max="2" width="9.140625" style="4"/>
    <col min="3" max="4" width="13.28515625" style="4" customWidth="1"/>
    <col min="5" max="5" width="11.28515625" style="4" customWidth="1"/>
    <col min="6" max="6" width="14.28515625" style="4" customWidth="1"/>
    <col min="7" max="13" width="9.140625" style="4" customWidth="1"/>
    <col min="14" max="14" width="9.140625" style="4"/>
    <col min="15" max="15" width="10" style="4" bestFit="1" customWidth="1"/>
    <col min="16" max="256" width="9.140625" style="4"/>
    <col min="257" max="257" width="15.85546875" style="4" customWidth="1"/>
    <col min="258" max="258" width="9.140625" style="4"/>
    <col min="259" max="260" width="13.28515625" style="4" customWidth="1"/>
    <col min="261" max="261" width="11.28515625" style="4" customWidth="1"/>
    <col min="262" max="269" width="0" style="4" hidden="1" customWidth="1"/>
    <col min="270" max="512" width="9.140625" style="4"/>
    <col min="513" max="513" width="15.85546875" style="4" customWidth="1"/>
    <col min="514" max="514" width="9.140625" style="4"/>
    <col min="515" max="516" width="13.28515625" style="4" customWidth="1"/>
    <col min="517" max="517" width="11.28515625" style="4" customWidth="1"/>
    <col min="518" max="525" width="0" style="4" hidden="1" customWidth="1"/>
    <col min="526" max="768" width="9.140625" style="4"/>
    <col min="769" max="769" width="15.85546875" style="4" customWidth="1"/>
    <col min="770" max="770" width="9.140625" style="4"/>
    <col min="771" max="772" width="13.28515625" style="4" customWidth="1"/>
    <col min="773" max="773" width="11.28515625" style="4" customWidth="1"/>
    <col min="774" max="781" width="0" style="4" hidden="1" customWidth="1"/>
    <col min="782" max="1024" width="9.140625" style="4"/>
    <col min="1025" max="1025" width="15.85546875" style="4" customWidth="1"/>
    <col min="1026" max="1026" width="9.140625" style="4"/>
    <col min="1027" max="1028" width="13.28515625" style="4" customWidth="1"/>
    <col min="1029" max="1029" width="11.28515625" style="4" customWidth="1"/>
    <col min="1030" max="1037" width="0" style="4" hidden="1" customWidth="1"/>
    <col min="1038" max="1280" width="9.140625" style="4"/>
    <col min="1281" max="1281" width="15.85546875" style="4" customWidth="1"/>
    <col min="1282" max="1282" width="9.140625" style="4"/>
    <col min="1283" max="1284" width="13.28515625" style="4" customWidth="1"/>
    <col min="1285" max="1285" width="11.28515625" style="4" customWidth="1"/>
    <col min="1286" max="1293" width="0" style="4" hidden="1" customWidth="1"/>
    <col min="1294" max="1536" width="9.140625" style="4"/>
    <col min="1537" max="1537" width="15.85546875" style="4" customWidth="1"/>
    <col min="1538" max="1538" width="9.140625" style="4"/>
    <col min="1539" max="1540" width="13.28515625" style="4" customWidth="1"/>
    <col min="1541" max="1541" width="11.28515625" style="4" customWidth="1"/>
    <col min="1542" max="1549" width="0" style="4" hidden="1" customWidth="1"/>
    <col min="1550" max="1792" width="9.140625" style="4"/>
    <col min="1793" max="1793" width="15.85546875" style="4" customWidth="1"/>
    <col min="1794" max="1794" width="9.140625" style="4"/>
    <col min="1795" max="1796" width="13.28515625" style="4" customWidth="1"/>
    <col min="1797" max="1797" width="11.28515625" style="4" customWidth="1"/>
    <col min="1798" max="1805" width="0" style="4" hidden="1" customWidth="1"/>
    <col min="1806" max="2048" width="9.140625" style="4"/>
    <col min="2049" max="2049" width="15.85546875" style="4" customWidth="1"/>
    <col min="2050" max="2050" width="9.140625" style="4"/>
    <col min="2051" max="2052" width="13.28515625" style="4" customWidth="1"/>
    <col min="2053" max="2053" width="11.28515625" style="4" customWidth="1"/>
    <col min="2054" max="2061" width="0" style="4" hidden="1" customWidth="1"/>
    <col min="2062" max="2304" width="9.140625" style="4"/>
    <col min="2305" max="2305" width="15.85546875" style="4" customWidth="1"/>
    <col min="2306" max="2306" width="9.140625" style="4"/>
    <col min="2307" max="2308" width="13.28515625" style="4" customWidth="1"/>
    <col min="2309" max="2309" width="11.28515625" style="4" customWidth="1"/>
    <col min="2310" max="2317" width="0" style="4" hidden="1" customWidth="1"/>
    <col min="2318" max="2560" width="9.140625" style="4"/>
    <col min="2561" max="2561" width="15.85546875" style="4" customWidth="1"/>
    <col min="2562" max="2562" width="9.140625" style="4"/>
    <col min="2563" max="2564" width="13.28515625" style="4" customWidth="1"/>
    <col min="2565" max="2565" width="11.28515625" style="4" customWidth="1"/>
    <col min="2566" max="2573" width="0" style="4" hidden="1" customWidth="1"/>
    <col min="2574" max="2816" width="9.140625" style="4"/>
    <col min="2817" max="2817" width="15.85546875" style="4" customWidth="1"/>
    <col min="2818" max="2818" width="9.140625" style="4"/>
    <col min="2819" max="2820" width="13.28515625" style="4" customWidth="1"/>
    <col min="2821" max="2821" width="11.28515625" style="4" customWidth="1"/>
    <col min="2822" max="2829" width="0" style="4" hidden="1" customWidth="1"/>
    <col min="2830" max="3072" width="9.140625" style="4"/>
    <col min="3073" max="3073" width="15.85546875" style="4" customWidth="1"/>
    <col min="3074" max="3074" width="9.140625" style="4"/>
    <col min="3075" max="3076" width="13.28515625" style="4" customWidth="1"/>
    <col min="3077" max="3077" width="11.28515625" style="4" customWidth="1"/>
    <col min="3078" max="3085" width="0" style="4" hidden="1" customWidth="1"/>
    <col min="3086" max="3328" width="9.140625" style="4"/>
    <col min="3329" max="3329" width="15.85546875" style="4" customWidth="1"/>
    <col min="3330" max="3330" width="9.140625" style="4"/>
    <col min="3331" max="3332" width="13.28515625" style="4" customWidth="1"/>
    <col min="3333" max="3333" width="11.28515625" style="4" customWidth="1"/>
    <col min="3334" max="3341" width="0" style="4" hidden="1" customWidth="1"/>
    <col min="3342" max="3584" width="9.140625" style="4"/>
    <col min="3585" max="3585" width="15.85546875" style="4" customWidth="1"/>
    <col min="3586" max="3586" width="9.140625" style="4"/>
    <col min="3587" max="3588" width="13.28515625" style="4" customWidth="1"/>
    <col min="3589" max="3589" width="11.28515625" style="4" customWidth="1"/>
    <col min="3590" max="3597" width="0" style="4" hidden="1" customWidth="1"/>
    <col min="3598" max="3840" width="9.140625" style="4"/>
    <col min="3841" max="3841" width="15.85546875" style="4" customWidth="1"/>
    <col min="3842" max="3842" width="9.140625" style="4"/>
    <col min="3843" max="3844" width="13.28515625" style="4" customWidth="1"/>
    <col min="3845" max="3845" width="11.28515625" style="4" customWidth="1"/>
    <col min="3846" max="3853" width="0" style="4" hidden="1" customWidth="1"/>
    <col min="3854" max="4096" width="9.140625" style="4"/>
    <col min="4097" max="4097" width="15.85546875" style="4" customWidth="1"/>
    <col min="4098" max="4098" width="9.140625" style="4"/>
    <col min="4099" max="4100" width="13.28515625" style="4" customWidth="1"/>
    <col min="4101" max="4101" width="11.28515625" style="4" customWidth="1"/>
    <col min="4102" max="4109" width="0" style="4" hidden="1" customWidth="1"/>
    <col min="4110" max="4352" width="9.140625" style="4"/>
    <col min="4353" max="4353" width="15.85546875" style="4" customWidth="1"/>
    <col min="4354" max="4354" width="9.140625" style="4"/>
    <col min="4355" max="4356" width="13.28515625" style="4" customWidth="1"/>
    <col min="4357" max="4357" width="11.28515625" style="4" customWidth="1"/>
    <col min="4358" max="4365" width="0" style="4" hidden="1" customWidth="1"/>
    <col min="4366" max="4608" width="9.140625" style="4"/>
    <col min="4609" max="4609" width="15.85546875" style="4" customWidth="1"/>
    <col min="4610" max="4610" width="9.140625" style="4"/>
    <col min="4611" max="4612" width="13.28515625" style="4" customWidth="1"/>
    <col min="4613" max="4613" width="11.28515625" style="4" customWidth="1"/>
    <col min="4614" max="4621" width="0" style="4" hidden="1" customWidth="1"/>
    <col min="4622" max="4864" width="9.140625" style="4"/>
    <col min="4865" max="4865" width="15.85546875" style="4" customWidth="1"/>
    <col min="4866" max="4866" width="9.140625" style="4"/>
    <col min="4867" max="4868" width="13.28515625" style="4" customWidth="1"/>
    <col min="4869" max="4869" width="11.28515625" style="4" customWidth="1"/>
    <col min="4870" max="4877" width="0" style="4" hidden="1" customWidth="1"/>
    <col min="4878" max="5120" width="9.140625" style="4"/>
    <col min="5121" max="5121" width="15.85546875" style="4" customWidth="1"/>
    <col min="5122" max="5122" width="9.140625" style="4"/>
    <col min="5123" max="5124" width="13.28515625" style="4" customWidth="1"/>
    <col min="5125" max="5125" width="11.28515625" style="4" customWidth="1"/>
    <col min="5126" max="5133" width="0" style="4" hidden="1" customWidth="1"/>
    <col min="5134" max="5376" width="9.140625" style="4"/>
    <col min="5377" max="5377" width="15.85546875" style="4" customWidth="1"/>
    <col min="5378" max="5378" width="9.140625" style="4"/>
    <col min="5379" max="5380" width="13.28515625" style="4" customWidth="1"/>
    <col min="5381" max="5381" width="11.28515625" style="4" customWidth="1"/>
    <col min="5382" max="5389" width="0" style="4" hidden="1" customWidth="1"/>
    <col min="5390" max="5632" width="9.140625" style="4"/>
    <col min="5633" max="5633" width="15.85546875" style="4" customWidth="1"/>
    <col min="5634" max="5634" width="9.140625" style="4"/>
    <col min="5635" max="5636" width="13.28515625" style="4" customWidth="1"/>
    <col min="5637" max="5637" width="11.28515625" style="4" customWidth="1"/>
    <col min="5638" max="5645" width="0" style="4" hidden="1" customWidth="1"/>
    <col min="5646" max="5888" width="9.140625" style="4"/>
    <col min="5889" max="5889" width="15.85546875" style="4" customWidth="1"/>
    <col min="5890" max="5890" width="9.140625" style="4"/>
    <col min="5891" max="5892" width="13.28515625" style="4" customWidth="1"/>
    <col min="5893" max="5893" width="11.28515625" style="4" customWidth="1"/>
    <col min="5894" max="5901" width="0" style="4" hidden="1" customWidth="1"/>
    <col min="5902" max="6144" width="9.140625" style="4"/>
    <col min="6145" max="6145" width="15.85546875" style="4" customWidth="1"/>
    <col min="6146" max="6146" width="9.140625" style="4"/>
    <col min="6147" max="6148" width="13.28515625" style="4" customWidth="1"/>
    <col min="6149" max="6149" width="11.28515625" style="4" customWidth="1"/>
    <col min="6150" max="6157" width="0" style="4" hidden="1" customWidth="1"/>
    <col min="6158" max="6400" width="9.140625" style="4"/>
    <col min="6401" max="6401" width="15.85546875" style="4" customWidth="1"/>
    <col min="6402" max="6402" width="9.140625" style="4"/>
    <col min="6403" max="6404" width="13.28515625" style="4" customWidth="1"/>
    <col min="6405" max="6405" width="11.28515625" style="4" customWidth="1"/>
    <col min="6406" max="6413" width="0" style="4" hidden="1" customWidth="1"/>
    <col min="6414" max="6656" width="9.140625" style="4"/>
    <col min="6657" max="6657" width="15.85546875" style="4" customWidth="1"/>
    <col min="6658" max="6658" width="9.140625" style="4"/>
    <col min="6659" max="6660" width="13.28515625" style="4" customWidth="1"/>
    <col min="6661" max="6661" width="11.28515625" style="4" customWidth="1"/>
    <col min="6662" max="6669" width="0" style="4" hidden="1" customWidth="1"/>
    <col min="6670" max="6912" width="9.140625" style="4"/>
    <col min="6913" max="6913" width="15.85546875" style="4" customWidth="1"/>
    <col min="6914" max="6914" width="9.140625" style="4"/>
    <col min="6915" max="6916" width="13.28515625" style="4" customWidth="1"/>
    <col min="6917" max="6917" width="11.28515625" style="4" customWidth="1"/>
    <col min="6918" max="6925" width="0" style="4" hidden="1" customWidth="1"/>
    <col min="6926" max="7168" width="9.140625" style="4"/>
    <col min="7169" max="7169" width="15.85546875" style="4" customWidth="1"/>
    <col min="7170" max="7170" width="9.140625" style="4"/>
    <col min="7171" max="7172" width="13.28515625" style="4" customWidth="1"/>
    <col min="7173" max="7173" width="11.28515625" style="4" customWidth="1"/>
    <col min="7174" max="7181" width="0" style="4" hidden="1" customWidth="1"/>
    <col min="7182" max="7424" width="9.140625" style="4"/>
    <col min="7425" max="7425" width="15.85546875" style="4" customWidth="1"/>
    <col min="7426" max="7426" width="9.140625" style="4"/>
    <col min="7427" max="7428" width="13.28515625" style="4" customWidth="1"/>
    <col min="7429" max="7429" width="11.28515625" style="4" customWidth="1"/>
    <col min="7430" max="7437" width="0" style="4" hidden="1" customWidth="1"/>
    <col min="7438" max="7680" width="9.140625" style="4"/>
    <col min="7681" max="7681" width="15.85546875" style="4" customWidth="1"/>
    <col min="7682" max="7682" width="9.140625" style="4"/>
    <col min="7683" max="7684" width="13.28515625" style="4" customWidth="1"/>
    <col min="7685" max="7685" width="11.28515625" style="4" customWidth="1"/>
    <col min="7686" max="7693" width="0" style="4" hidden="1" customWidth="1"/>
    <col min="7694" max="7936" width="9.140625" style="4"/>
    <col min="7937" max="7937" width="15.85546875" style="4" customWidth="1"/>
    <col min="7938" max="7938" width="9.140625" style="4"/>
    <col min="7939" max="7940" width="13.28515625" style="4" customWidth="1"/>
    <col min="7941" max="7941" width="11.28515625" style="4" customWidth="1"/>
    <col min="7942" max="7949" width="0" style="4" hidden="1" customWidth="1"/>
    <col min="7950" max="8192" width="9.140625" style="4"/>
    <col min="8193" max="8193" width="15.85546875" style="4" customWidth="1"/>
    <col min="8194" max="8194" width="9.140625" style="4"/>
    <col min="8195" max="8196" width="13.28515625" style="4" customWidth="1"/>
    <col min="8197" max="8197" width="11.28515625" style="4" customWidth="1"/>
    <col min="8198" max="8205" width="0" style="4" hidden="1" customWidth="1"/>
    <col min="8206" max="8448" width="9.140625" style="4"/>
    <col min="8449" max="8449" width="15.85546875" style="4" customWidth="1"/>
    <col min="8450" max="8450" width="9.140625" style="4"/>
    <col min="8451" max="8452" width="13.28515625" style="4" customWidth="1"/>
    <col min="8453" max="8453" width="11.28515625" style="4" customWidth="1"/>
    <col min="8454" max="8461" width="0" style="4" hidden="1" customWidth="1"/>
    <col min="8462" max="8704" width="9.140625" style="4"/>
    <col min="8705" max="8705" width="15.85546875" style="4" customWidth="1"/>
    <col min="8706" max="8706" width="9.140625" style="4"/>
    <col min="8707" max="8708" width="13.28515625" style="4" customWidth="1"/>
    <col min="8709" max="8709" width="11.28515625" style="4" customWidth="1"/>
    <col min="8710" max="8717" width="0" style="4" hidden="1" customWidth="1"/>
    <col min="8718" max="8960" width="9.140625" style="4"/>
    <col min="8961" max="8961" width="15.85546875" style="4" customWidth="1"/>
    <col min="8962" max="8962" width="9.140625" style="4"/>
    <col min="8963" max="8964" width="13.28515625" style="4" customWidth="1"/>
    <col min="8965" max="8965" width="11.28515625" style="4" customWidth="1"/>
    <col min="8966" max="8973" width="0" style="4" hidden="1" customWidth="1"/>
    <col min="8974" max="9216" width="9.140625" style="4"/>
    <col min="9217" max="9217" width="15.85546875" style="4" customWidth="1"/>
    <col min="9218" max="9218" width="9.140625" style="4"/>
    <col min="9219" max="9220" width="13.28515625" style="4" customWidth="1"/>
    <col min="9221" max="9221" width="11.28515625" style="4" customWidth="1"/>
    <col min="9222" max="9229" width="0" style="4" hidden="1" customWidth="1"/>
    <col min="9230" max="9472" width="9.140625" style="4"/>
    <col min="9473" max="9473" width="15.85546875" style="4" customWidth="1"/>
    <col min="9474" max="9474" width="9.140625" style="4"/>
    <col min="9475" max="9476" width="13.28515625" style="4" customWidth="1"/>
    <col min="9477" max="9477" width="11.28515625" style="4" customWidth="1"/>
    <col min="9478" max="9485" width="0" style="4" hidden="1" customWidth="1"/>
    <col min="9486" max="9728" width="9.140625" style="4"/>
    <col min="9729" max="9729" width="15.85546875" style="4" customWidth="1"/>
    <col min="9730" max="9730" width="9.140625" style="4"/>
    <col min="9731" max="9732" width="13.28515625" style="4" customWidth="1"/>
    <col min="9733" max="9733" width="11.28515625" style="4" customWidth="1"/>
    <col min="9734" max="9741" width="0" style="4" hidden="1" customWidth="1"/>
    <col min="9742" max="9984" width="9.140625" style="4"/>
    <col min="9985" max="9985" width="15.85546875" style="4" customWidth="1"/>
    <col min="9986" max="9986" width="9.140625" style="4"/>
    <col min="9987" max="9988" width="13.28515625" style="4" customWidth="1"/>
    <col min="9989" max="9989" width="11.28515625" style="4" customWidth="1"/>
    <col min="9990" max="9997" width="0" style="4" hidden="1" customWidth="1"/>
    <col min="9998" max="10240" width="9.140625" style="4"/>
    <col min="10241" max="10241" width="15.85546875" style="4" customWidth="1"/>
    <col min="10242" max="10242" width="9.140625" style="4"/>
    <col min="10243" max="10244" width="13.28515625" style="4" customWidth="1"/>
    <col min="10245" max="10245" width="11.28515625" style="4" customWidth="1"/>
    <col min="10246" max="10253" width="0" style="4" hidden="1" customWidth="1"/>
    <col min="10254" max="10496" width="9.140625" style="4"/>
    <col min="10497" max="10497" width="15.85546875" style="4" customWidth="1"/>
    <col min="10498" max="10498" width="9.140625" style="4"/>
    <col min="10499" max="10500" width="13.28515625" style="4" customWidth="1"/>
    <col min="10501" max="10501" width="11.28515625" style="4" customWidth="1"/>
    <col min="10502" max="10509" width="0" style="4" hidden="1" customWidth="1"/>
    <col min="10510" max="10752" width="9.140625" style="4"/>
    <col min="10753" max="10753" width="15.85546875" style="4" customWidth="1"/>
    <col min="10754" max="10754" width="9.140625" style="4"/>
    <col min="10755" max="10756" width="13.28515625" style="4" customWidth="1"/>
    <col min="10757" max="10757" width="11.28515625" style="4" customWidth="1"/>
    <col min="10758" max="10765" width="0" style="4" hidden="1" customWidth="1"/>
    <col min="10766" max="11008" width="9.140625" style="4"/>
    <col min="11009" max="11009" width="15.85546875" style="4" customWidth="1"/>
    <col min="11010" max="11010" width="9.140625" style="4"/>
    <col min="11011" max="11012" width="13.28515625" style="4" customWidth="1"/>
    <col min="11013" max="11013" width="11.28515625" style="4" customWidth="1"/>
    <col min="11014" max="11021" width="0" style="4" hidden="1" customWidth="1"/>
    <col min="11022" max="11264" width="9.140625" style="4"/>
    <col min="11265" max="11265" width="15.85546875" style="4" customWidth="1"/>
    <col min="11266" max="11266" width="9.140625" style="4"/>
    <col min="11267" max="11268" width="13.28515625" style="4" customWidth="1"/>
    <col min="11269" max="11269" width="11.28515625" style="4" customWidth="1"/>
    <col min="11270" max="11277" width="0" style="4" hidden="1" customWidth="1"/>
    <col min="11278" max="11520" width="9.140625" style="4"/>
    <col min="11521" max="11521" width="15.85546875" style="4" customWidth="1"/>
    <col min="11522" max="11522" width="9.140625" style="4"/>
    <col min="11523" max="11524" width="13.28515625" style="4" customWidth="1"/>
    <col min="11525" max="11525" width="11.28515625" style="4" customWidth="1"/>
    <col min="11526" max="11533" width="0" style="4" hidden="1" customWidth="1"/>
    <col min="11534" max="11776" width="9.140625" style="4"/>
    <col min="11777" max="11777" width="15.85546875" style="4" customWidth="1"/>
    <col min="11778" max="11778" width="9.140625" style="4"/>
    <col min="11779" max="11780" width="13.28515625" style="4" customWidth="1"/>
    <col min="11781" max="11781" width="11.28515625" style="4" customWidth="1"/>
    <col min="11782" max="11789" width="0" style="4" hidden="1" customWidth="1"/>
    <col min="11790" max="12032" width="9.140625" style="4"/>
    <col min="12033" max="12033" width="15.85546875" style="4" customWidth="1"/>
    <col min="12034" max="12034" width="9.140625" style="4"/>
    <col min="12035" max="12036" width="13.28515625" style="4" customWidth="1"/>
    <col min="12037" max="12037" width="11.28515625" style="4" customWidth="1"/>
    <col min="12038" max="12045" width="0" style="4" hidden="1" customWidth="1"/>
    <col min="12046" max="12288" width="9.140625" style="4"/>
    <col min="12289" max="12289" width="15.85546875" style="4" customWidth="1"/>
    <col min="12290" max="12290" width="9.140625" style="4"/>
    <col min="12291" max="12292" width="13.28515625" style="4" customWidth="1"/>
    <col min="12293" max="12293" width="11.28515625" style="4" customWidth="1"/>
    <col min="12294" max="12301" width="0" style="4" hidden="1" customWidth="1"/>
    <col min="12302" max="12544" width="9.140625" style="4"/>
    <col min="12545" max="12545" width="15.85546875" style="4" customWidth="1"/>
    <col min="12546" max="12546" width="9.140625" style="4"/>
    <col min="12547" max="12548" width="13.28515625" style="4" customWidth="1"/>
    <col min="12549" max="12549" width="11.28515625" style="4" customWidth="1"/>
    <col min="12550" max="12557" width="0" style="4" hidden="1" customWidth="1"/>
    <col min="12558" max="12800" width="9.140625" style="4"/>
    <col min="12801" max="12801" width="15.85546875" style="4" customWidth="1"/>
    <col min="12802" max="12802" width="9.140625" style="4"/>
    <col min="12803" max="12804" width="13.28515625" style="4" customWidth="1"/>
    <col min="12805" max="12805" width="11.28515625" style="4" customWidth="1"/>
    <col min="12806" max="12813" width="0" style="4" hidden="1" customWidth="1"/>
    <col min="12814" max="13056" width="9.140625" style="4"/>
    <col min="13057" max="13057" width="15.85546875" style="4" customWidth="1"/>
    <col min="13058" max="13058" width="9.140625" style="4"/>
    <col min="13059" max="13060" width="13.28515625" style="4" customWidth="1"/>
    <col min="13061" max="13061" width="11.28515625" style="4" customWidth="1"/>
    <col min="13062" max="13069" width="0" style="4" hidden="1" customWidth="1"/>
    <col min="13070" max="13312" width="9.140625" style="4"/>
    <col min="13313" max="13313" width="15.85546875" style="4" customWidth="1"/>
    <col min="13314" max="13314" width="9.140625" style="4"/>
    <col min="13315" max="13316" width="13.28515625" style="4" customWidth="1"/>
    <col min="13317" max="13317" width="11.28515625" style="4" customWidth="1"/>
    <col min="13318" max="13325" width="0" style="4" hidden="1" customWidth="1"/>
    <col min="13326" max="13568" width="9.140625" style="4"/>
    <col min="13569" max="13569" width="15.85546875" style="4" customWidth="1"/>
    <col min="13570" max="13570" width="9.140625" style="4"/>
    <col min="13571" max="13572" width="13.28515625" style="4" customWidth="1"/>
    <col min="13573" max="13573" width="11.28515625" style="4" customWidth="1"/>
    <col min="13574" max="13581" width="0" style="4" hidden="1" customWidth="1"/>
    <col min="13582" max="13824" width="9.140625" style="4"/>
    <col min="13825" max="13825" width="15.85546875" style="4" customWidth="1"/>
    <col min="13826" max="13826" width="9.140625" style="4"/>
    <col min="13827" max="13828" width="13.28515625" style="4" customWidth="1"/>
    <col min="13829" max="13829" width="11.28515625" style="4" customWidth="1"/>
    <col min="13830" max="13837" width="0" style="4" hidden="1" customWidth="1"/>
    <col min="13838" max="14080" width="9.140625" style="4"/>
    <col min="14081" max="14081" width="15.85546875" style="4" customWidth="1"/>
    <col min="14082" max="14082" width="9.140625" style="4"/>
    <col min="14083" max="14084" width="13.28515625" style="4" customWidth="1"/>
    <col min="14085" max="14085" width="11.28515625" style="4" customWidth="1"/>
    <col min="14086" max="14093" width="0" style="4" hidden="1" customWidth="1"/>
    <col min="14094" max="14336" width="9.140625" style="4"/>
    <col min="14337" max="14337" width="15.85546875" style="4" customWidth="1"/>
    <col min="14338" max="14338" width="9.140625" style="4"/>
    <col min="14339" max="14340" width="13.28515625" style="4" customWidth="1"/>
    <col min="14341" max="14341" width="11.28515625" style="4" customWidth="1"/>
    <col min="14342" max="14349" width="0" style="4" hidden="1" customWidth="1"/>
    <col min="14350" max="14592" width="9.140625" style="4"/>
    <col min="14593" max="14593" width="15.85546875" style="4" customWidth="1"/>
    <col min="14594" max="14594" width="9.140625" style="4"/>
    <col min="14595" max="14596" width="13.28515625" style="4" customWidth="1"/>
    <col min="14597" max="14597" width="11.28515625" style="4" customWidth="1"/>
    <col min="14598" max="14605" width="0" style="4" hidden="1" customWidth="1"/>
    <col min="14606" max="14848" width="9.140625" style="4"/>
    <col min="14849" max="14849" width="15.85546875" style="4" customWidth="1"/>
    <col min="14850" max="14850" width="9.140625" style="4"/>
    <col min="14851" max="14852" width="13.28515625" style="4" customWidth="1"/>
    <col min="14853" max="14853" width="11.28515625" style="4" customWidth="1"/>
    <col min="14854" max="14861" width="0" style="4" hidden="1" customWidth="1"/>
    <col min="14862" max="15104" width="9.140625" style="4"/>
    <col min="15105" max="15105" width="15.85546875" style="4" customWidth="1"/>
    <col min="15106" max="15106" width="9.140625" style="4"/>
    <col min="15107" max="15108" width="13.28515625" style="4" customWidth="1"/>
    <col min="15109" max="15109" width="11.28515625" style="4" customWidth="1"/>
    <col min="15110" max="15117" width="0" style="4" hidden="1" customWidth="1"/>
    <col min="15118" max="15360" width="9.140625" style="4"/>
    <col min="15361" max="15361" width="15.85546875" style="4" customWidth="1"/>
    <col min="15362" max="15362" width="9.140625" style="4"/>
    <col min="15363" max="15364" width="13.28515625" style="4" customWidth="1"/>
    <col min="15365" max="15365" width="11.28515625" style="4" customWidth="1"/>
    <col min="15366" max="15373" width="0" style="4" hidden="1" customWidth="1"/>
    <col min="15374" max="15616" width="9.140625" style="4"/>
    <col min="15617" max="15617" width="15.85546875" style="4" customWidth="1"/>
    <col min="15618" max="15618" width="9.140625" style="4"/>
    <col min="15619" max="15620" width="13.28515625" style="4" customWidth="1"/>
    <col min="15621" max="15621" width="11.28515625" style="4" customWidth="1"/>
    <col min="15622" max="15629" width="0" style="4" hidden="1" customWidth="1"/>
    <col min="15630" max="15872" width="9.140625" style="4"/>
    <col min="15873" max="15873" width="15.85546875" style="4" customWidth="1"/>
    <col min="15874" max="15874" width="9.140625" style="4"/>
    <col min="15875" max="15876" width="13.28515625" style="4" customWidth="1"/>
    <col min="15877" max="15877" width="11.28515625" style="4" customWidth="1"/>
    <col min="15878" max="15885" width="0" style="4" hidden="1" customWidth="1"/>
    <col min="15886" max="16128" width="9.140625" style="4"/>
    <col min="16129" max="16129" width="15.85546875" style="4" customWidth="1"/>
    <col min="16130" max="16130" width="9.140625" style="4"/>
    <col min="16131" max="16132" width="13.28515625" style="4" customWidth="1"/>
    <col min="16133" max="16133" width="11.28515625" style="4" customWidth="1"/>
    <col min="16134" max="16141" width="0" style="4" hidden="1" customWidth="1"/>
    <col min="16142" max="16384" width="9.140625" style="4"/>
  </cols>
  <sheetData>
    <row r="1" spans="1:9">
      <c r="A1" s="75" t="s">
        <v>17</v>
      </c>
      <c r="B1" s="75"/>
      <c r="C1" s="75"/>
      <c r="D1" s="75"/>
      <c r="E1" s="75"/>
    </row>
    <row r="2" spans="1:9">
      <c r="A2" s="76" t="s">
        <v>56</v>
      </c>
      <c r="B2" s="77"/>
      <c r="C2" s="77"/>
      <c r="D2" s="77"/>
      <c r="E2" s="77"/>
    </row>
    <row r="3" spans="1:9">
      <c r="A3" s="78" t="s">
        <v>44</v>
      </c>
      <c r="B3" s="79"/>
      <c r="C3" s="79"/>
      <c r="D3" s="79"/>
      <c r="E3" s="79"/>
    </row>
    <row r="4" spans="1:9">
      <c r="A4" s="21"/>
      <c r="B4" s="45"/>
      <c r="C4" s="45"/>
      <c r="D4" s="46"/>
      <c r="E4" s="47"/>
      <c r="F4" s="26"/>
      <c r="G4" s="48"/>
      <c r="H4" s="49"/>
      <c r="I4" s="50"/>
    </row>
    <row r="5" spans="1:9">
      <c r="A5" s="21"/>
      <c r="B5" s="45"/>
      <c r="C5" s="45"/>
      <c r="D5" s="46"/>
      <c r="E5" s="47"/>
      <c r="F5" s="26"/>
      <c r="G5" s="48"/>
      <c r="H5" s="49"/>
      <c r="I5" s="50"/>
    </row>
    <row r="6" spans="1:9">
      <c r="A6" s="51" t="s">
        <v>43</v>
      </c>
      <c r="B6" s="52"/>
      <c r="C6" s="52"/>
      <c r="D6" s="52"/>
      <c r="E6" s="52"/>
    </row>
    <row r="7" spans="1:9" ht="51.75">
      <c r="A7" s="53" t="s">
        <v>35</v>
      </c>
      <c r="B7" s="53" t="s">
        <v>34</v>
      </c>
      <c r="C7" s="53" t="s">
        <v>33</v>
      </c>
      <c r="D7" s="53" t="s">
        <v>32</v>
      </c>
      <c r="E7" s="53" t="s">
        <v>31</v>
      </c>
    </row>
    <row r="8" spans="1:9">
      <c r="A8" s="54" t="s">
        <v>30</v>
      </c>
      <c r="B8" s="54">
        <v>14</v>
      </c>
      <c r="C8" s="55">
        <v>4.4164037854889593E-2</v>
      </c>
      <c r="D8" s="56">
        <v>888.34902208201891</v>
      </c>
      <c r="E8" s="54">
        <v>14.000000000000002</v>
      </c>
    </row>
    <row r="9" spans="1:9">
      <c r="A9" s="54" t="s">
        <v>29</v>
      </c>
      <c r="B9" s="54">
        <v>80</v>
      </c>
      <c r="C9" s="57">
        <v>0.25236593059936907</v>
      </c>
      <c r="D9" s="56">
        <v>5076.2801261829645</v>
      </c>
      <c r="E9" s="54">
        <v>80</v>
      </c>
    </row>
    <row r="10" spans="1:9">
      <c r="A10" s="54" t="s">
        <v>28</v>
      </c>
      <c r="B10" s="58">
        <v>223</v>
      </c>
      <c r="C10" s="57">
        <v>0.70347003154574128</v>
      </c>
      <c r="D10" s="56">
        <v>14150.130851735013</v>
      </c>
      <c r="E10" s="54">
        <v>223</v>
      </c>
    </row>
    <row r="11" spans="1:9">
      <c r="A11" s="59" t="s">
        <v>27</v>
      </c>
      <c r="B11" s="59">
        <v>317</v>
      </c>
      <c r="C11" s="60">
        <v>1</v>
      </c>
      <c r="D11" s="61">
        <v>20114.759999999998</v>
      </c>
      <c r="E11" s="59">
        <v>317</v>
      </c>
    </row>
    <row r="12" spans="1:9">
      <c r="A12" s="59"/>
      <c r="B12" s="59"/>
      <c r="C12" s="59"/>
      <c r="D12" s="62"/>
      <c r="E12" s="54"/>
    </row>
    <row r="13" spans="1:9">
      <c r="A13" s="59"/>
      <c r="B13" s="59"/>
      <c r="C13" s="59"/>
      <c r="D13" s="62"/>
      <c r="E13" s="54"/>
    </row>
    <row r="14" spans="1:9">
      <c r="A14" s="59" t="s">
        <v>26</v>
      </c>
      <c r="B14" s="59"/>
      <c r="C14" s="59"/>
      <c r="D14" s="61">
        <v>20114.759999999998</v>
      </c>
      <c r="E14" s="54"/>
    </row>
    <row r="15" spans="1:9">
      <c r="A15" s="59" t="s">
        <v>25</v>
      </c>
      <c r="B15" s="54"/>
      <c r="C15" s="54"/>
      <c r="D15" s="63">
        <v>317</v>
      </c>
      <c r="E15" s="54"/>
    </row>
    <row r="16" spans="1:9">
      <c r="A16" s="21"/>
      <c r="B16" s="21"/>
      <c r="C16" s="21"/>
      <c r="D16" s="21"/>
      <c r="E16" s="21"/>
    </row>
    <row r="17" spans="1:5">
      <c r="A17" s="21"/>
      <c r="B17" s="21"/>
      <c r="C17" s="21"/>
      <c r="D17" s="21"/>
      <c r="E17" s="21"/>
    </row>
    <row r="18" spans="1:5">
      <c r="A18" s="21"/>
      <c r="B18" s="21"/>
      <c r="C18" s="21"/>
      <c r="D18" s="21"/>
      <c r="E18" s="21"/>
    </row>
    <row r="19" spans="1:5">
      <c r="A19" s="51" t="s">
        <v>45</v>
      </c>
      <c r="B19" s="64"/>
      <c r="C19" s="64"/>
      <c r="D19" s="64"/>
      <c r="E19" s="64"/>
    </row>
    <row r="20" spans="1:5" ht="51.75">
      <c r="A20" s="53" t="s">
        <v>35</v>
      </c>
      <c r="B20" s="53" t="s">
        <v>34</v>
      </c>
      <c r="C20" s="53" t="s">
        <v>33</v>
      </c>
      <c r="D20" s="53" t="s">
        <v>32</v>
      </c>
      <c r="E20" s="53" t="s">
        <v>31</v>
      </c>
    </row>
    <row r="21" spans="1:5">
      <c r="A21" s="21"/>
      <c r="B21" s="21"/>
      <c r="C21" s="21"/>
      <c r="D21" s="21"/>
      <c r="E21" s="21"/>
    </row>
    <row r="22" spans="1:5">
      <c r="A22" s="54" t="s">
        <v>30</v>
      </c>
      <c r="B22" s="54">
        <v>1</v>
      </c>
      <c r="C22" s="55">
        <v>1.5455950540958269E-3</v>
      </c>
      <c r="D22" s="56">
        <v>63.453462132921175</v>
      </c>
      <c r="E22" s="54">
        <v>1</v>
      </c>
    </row>
    <row r="23" spans="1:5">
      <c r="A23" s="54" t="s">
        <v>29</v>
      </c>
      <c r="B23" s="54">
        <v>441</v>
      </c>
      <c r="C23" s="57">
        <v>0.68160741885625964</v>
      </c>
      <c r="D23" s="56">
        <v>27982.976800618238</v>
      </c>
      <c r="E23" s="54">
        <v>441</v>
      </c>
    </row>
    <row r="24" spans="1:5">
      <c r="A24" s="54" t="s">
        <v>28</v>
      </c>
      <c r="B24" s="58">
        <v>205</v>
      </c>
      <c r="C24" s="57">
        <v>0.31684698608964451</v>
      </c>
      <c r="D24" s="56">
        <v>13007.959737248841</v>
      </c>
      <c r="E24" s="54">
        <v>205</v>
      </c>
    </row>
    <row r="25" spans="1:5">
      <c r="A25" s="59" t="s">
        <v>27</v>
      </c>
      <c r="B25" s="59">
        <v>647</v>
      </c>
      <c r="C25" s="60">
        <v>1</v>
      </c>
      <c r="D25" s="61">
        <v>41054.39</v>
      </c>
      <c r="E25" s="59">
        <v>647</v>
      </c>
    </row>
    <row r="26" spans="1:5">
      <c r="A26" s="59"/>
      <c r="B26" s="59"/>
      <c r="C26" s="59"/>
      <c r="D26" s="62"/>
      <c r="E26" s="54"/>
    </row>
    <row r="27" spans="1:5">
      <c r="A27" s="59"/>
      <c r="B27" s="59"/>
      <c r="C27" s="59"/>
      <c r="D27" s="62"/>
      <c r="E27" s="54"/>
    </row>
    <row r="28" spans="1:5">
      <c r="A28" s="59" t="s">
        <v>26</v>
      </c>
      <c r="B28" s="59"/>
      <c r="C28" s="59"/>
      <c r="D28" s="61">
        <v>41054.39</v>
      </c>
      <c r="E28" s="54"/>
    </row>
    <row r="29" spans="1:5">
      <c r="A29" s="59" t="s">
        <v>25</v>
      </c>
      <c r="B29" s="54"/>
      <c r="C29" s="54"/>
      <c r="D29" s="63">
        <v>647</v>
      </c>
      <c r="E29" s="54"/>
    </row>
    <row r="30" spans="1:5">
      <c r="A30" s="21"/>
      <c r="B30" s="21"/>
      <c r="C30" s="21"/>
      <c r="D30" s="21"/>
      <c r="E30" s="21"/>
    </row>
    <row r="31" spans="1:5">
      <c r="A31" s="21"/>
      <c r="B31" s="21"/>
      <c r="C31" s="21"/>
      <c r="D31" s="21"/>
      <c r="E31" s="21"/>
    </row>
    <row r="32" spans="1:5">
      <c r="A32" s="51" t="s">
        <v>48</v>
      </c>
      <c r="B32" s="64"/>
      <c r="C32" s="64"/>
      <c r="D32" s="64"/>
      <c r="E32" s="64"/>
    </row>
    <row r="33" spans="1:5" ht="51.75">
      <c r="A33" s="53" t="s">
        <v>35</v>
      </c>
      <c r="B33" s="53" t="s">
        <v>34</v>
      </c>
      <c r="C33" s="53" t="s">
        <v>33</v>
      </c>
      <c r="D33" s="53" t="s">
        <v>32</v>
      </c>
      <c r="E33" s="53" t="s">
        <v>31</v>
      </c>
    </row>
    <row r="34" spans="1:5">
      <c r="A34" s="21"/>
      <c r="B34" s="21"/>
      <c r="C34" s="21"/>
      <c r="D34" s="21"/>
      <c r="E34" s="21"/>
    </row>
    <row r="35" spans="1:5">
      <c r="A35" s="54" t="s">
        <v>30</v>
      </c>
      <c r="B35" s="54">
        <v>2</v>
      </c>
      <c r="C35" s="55">
        <v>3.3726812816188868E-3</v>
      </c>
      <c r="D35" s="56">
        <v>114.0375042158516</v>
      </c>
      <c r="E35" s="54">
        <v>2</v>
      </c>
    </row>
    <row r="36" spans="1:5">
      <c r="A36" s="54" t="s">
        <v>29</v>
      </c>
      <c r="B36" s="54">
        <v>408</v>
      </c>
      <c r="C36" s="57">
        <v>0.68802698145025298</v>
      </c>
      <c r="D36" s="56">
        <v>23263.650860033729</v>
      </c>
      <c r="E36" s="54">
        <v>408</v>
      </c>
    </row>
    <row r="37" spans="1:5">
      <c r="A37" s="54" t="s">
        <v>28</v>
      </c>
      <c r="B37" s="58">
        <v>183</v>
      </c>
      <c r="C37" s="57">
        <v>0.30860033726812819</v>
      </c>
      <c r="D37" s="56">
        <v>10434.431635750423</v>
      </c>
      <c r="E37" s="54">
        <v>183.00000000000003</v>
      </c>
    </row>
    <row r="38" spans="1:5">
      <c r="A38" s="59" t="s">
        <v>27</v>
      </c>
      <c r="B38" s="59">
        <v>593</v>
      </c>
      <c r="C38" s="65">
        <v>1</v>
      </c>
      <c r="D38" s="66">
        <v>33812.120000000003</v>
      </c>
      <c r="E38" s="59">
        <v>593</v>
      </c>
    </row>
    <row r="39" spans="1:5">
      <c r="A39" s="59"/>
      <c r="B39" s="59"/>
      <c r="C39" s="59"/>
      <c r="D39" s="62"/>
      <c r="E39" s="54"/>
    </row>
    <row r="40" spans="1:5">
      <c r="A40" s="59"/>
      <c r="B40" s="59"/>
      <c r="C40" s="59"/>
      <c r="D40" s="62"/>
      <c r="E40" s="54"/>
    </row>
    <row r="41" spans="1:5">
      <c r="A41" s="59" t="s">
        <v>26</v>
      </c>
      <c r="B41" s="59"/>
      <c r="C41" s="59"/>
      <c r="D41" s="61">
        <v>33812.120000000003</v>
      </c>
      <c r="E41" s="54"/>
    </row>
    <row r="42" spans="1:5">
      <c r="A42" s="59" t="s">
        <v>25</v>
      </c>
      <c r="B42" s="54"/>
      <c r="C42" s="54"/>
      <c r="D42" s="63">
        <v>593</v>
      </c>
      <c r="E42" s="54"/>
    </row>
    <row r="43" spans="1:5">
      <c r="A43" s="10"/>
      <c r="B43" s="22"/>
      <c r="C43" s="22"/>
      <c r="D43" s="9"/>
      <c r="E43" s="22"/>
    </row>
    <row r="44" spans="1:5">
      <c r="A44" s="10"/>
      <c r="B44" s="22"/>
      <c r="C44" s="22"/>
      <c r="D44" s="9"/>
      <c r="E44" s="22"/>
    </row>
    <row r="45" spans="1:5">
      <c r="A45" s="67" t="s">
        <v>47</v>
      </c>
      <c r="B45" s="68"/>
      <c r="C45" s="68"/>
      <c r="D45" s="69"/>
      <c r="E45" s="68"/>
    </row>
    <row r="46" spans="1:5" ht="51.75">
      <c r="A46" s="53" t="s">
        <v>35</v>
      </c>
      <c r="B46" s="53" t="s">
        <v>34</v>
      </c>
      <c r="C46" s="53" t="s">
        <v>33</v>
      </c>
      <c r="D46" s="53" t="s">
        <v>32</v>
      </c>
      <c r="E46" s="53" t="s">
        <v>31</v>
      </c>
    </row>
    <row r="47" spans="1:5">
      <c r="A47" s="21"/>
      <c r="B47" s="21"/>
      <c r="C47" s="21"/>
      <c r="D47" s="21"/>
      <c r="E47" s="21"/>
    </row>
    <row r="48" spans="1:5">
      <c r="A48" s="54" t="s">
        <v>30</v>
      </c>
      <c r="B48" s="54">
        <v>0</v>
      </c>
      <c r="C48" s="55">
        <v>0</v>
      </c>
      <c r="D48" s="56">
        <v>0</v>
      </c>
      <c r="E48" s="54">
        <v>0</v>
      </c>
    </row>
    <row r="49" spans="1:5">
      <c r="A49" s="54" t="s">
        <v>29</v>
      </c>
      <c r="B49" s="54">
        <v>147</v>
      </c>
      <c r="C49" s="57">
        <v>0.70673076923076927</v>
      </c>
      <c r="D49" s="56">
        <v>8382.5336538461543</v>
      </c>
      <c r="E49" s="54">
        <v>147</v>
      </c>
    </row>
    <row r="50" spans="1:5">
      <c r="A50" s="54" t="s">
        <v>28</v>
      </c>
      <c r="B50" s="58">
        <v>61</v>
      </c>
      <c r="C50" s="57">
        <v>0.29326923076923078</v>
      </c>
      <c r="D50" s="56">
        <v>3478.4663461538462</v>
      </c>
      <c r="E50" s="54">
        <v>61</v>
      </c>
    </row>
    <row r="51" spans="1:5">
      <c r="A51" s="59" t="s">
        <v>27</v>
      </c>
      <c r="B51" s="59">
        <v>208</v>
      </c>
      <c r="C51" s="60">
        <v>1</v>
      </c>
      <c r="D51" s="61">
        <v>11861</v>
      </c>
      <c r="E51" s="59">
        <v>208</v>
      </c>
    </row>
    <row r="52" spans="1:5">
      <c r="A52" s="59"/>
      <c r="B52" s="59"/>
      <c r="C52" s="59"/>
      <c r="D52" s="62"/>
      <c r="E52" s="54"/>
    </row>
    <row r="53" spans="1:5">
      <c r="A53" s="59"/>
      <c r="B53" s="59"/>
      <c r="C53" s="59"/>
      <c r="D53" s="62"/>
      <c r="E53" s="54"/>
    </row>
    <row r="54" spans="1:5">
      <c r="A54" s="59" t="s">
        <v>26</v>
      </c>
      <c r="B54" s="59"/>
      <c r="C54" s="59"/>
      <c r="D54" s="61">
        <v>11861</v>
      </c>
      <c r="E54" s="54"/>
    </row>
    <row r="55" spans="1:5">
      <c r="A55" s="59" t="s">
        <v>25</v>
      </c>
      <c r="B55" s="54"/>
      <c r="C55" s="54"/>
      <c r="D55" s="63">
        <v>208</v>
      </c>
      <c r="E55" s="54"/>
    </row>
    <row r="56" spans="1:5">
      <c r="A56" s="22"/>
      <c r="B56" s="22"/>
      <c r="C56" s="22"/>
      <c r="D56" s="11" t="s">
        <v>36</v>
      </c>
      <c r="E56" s="22"/>
    </row>
    <row r="57" spans="1:5">
      <c r="A57" s="51" t="s">
        <v>46</v>
      </c>
      <c r="B57" s="64"/>
      <c r="C57" s="64"/>
      <c r="D57" s="64"/>
      <c r="E57" s="64"/>
    </row>
    <row r="58" spans="1:5" ht="51.75">
      <c r="A58" s="53" t="s">
        <v>35</v>
      </c>
      <c r="B58" s="53" t="s">
        <v>34</v>
      </c>
      <c r="C58" s="53" t="s">
        <v>33</v>
      </c>
      <c r="D58" s="53" t="s">
        <v>32</v>
      </c>
      <c r="E58" s="53" t="s">
        <v>31</v>
      </c>
    </row>
    <row r="59" spans="1:5">
      <c r="A59" s="21"/>
      <c r="B59" s="21"/>
      <c r="C59" s="21"/>
      <c r="D59" s="21"/>
      <c r="E59" s="21"/>
    </row>
    <row r="60" spans="1:5">
      <c r="A60" s="54" t="s">
        <v>30</v>
      </c>
      <c r="B60" s="54">
        <v>1</v>
      </c>
      <c r="C60" s="55">
        <v>2.9154518950437317E-3</v>
      </c>
      <c r="D60" s="56">
        <v>57.023323615160351</v>
      </c>
      <c r="E60" s="54">
        <v>1</v>
      </c>
    </row>
    <row r="61" spans="1:5">
      <c r="A61" s="54" t="s">
        <v>29</v>
      </c>
      <c r="B61" s="54">
        <v>339</v>
      </c>
      <c r="C61" s="57">
        <v>0.98833819241982512</v>
      </c>
      <c r="D61" s="56">
        <v>19330.906705539361</v>
      </c>
      <c r="E61" s="54">
        <v>339</v>
      </c>
    </row>
    <row r="62" spans="1:5">
      <c r="A62" s="54" t="s">
        <v>28</v>
      </c>
      <c r="B62" s="58">
        <v>3</v>
      </c>
      <c r="C62" s="57">
        <v>8.7463556851311956E-3</v>
      </c>
      <c r="D62" s="56">
        <v>171.06997084548107</v>
      </c>
      <c r="E62" s="54">
        <v>3</v>
      </c>
    </row>
    <row r="63" spans="1:5">
      <c r="A63" s="59" t="s">
        <v>27</v>
      </c>
      <c r="B63" s="59">
        <v>343</v>
      </c>
      <c r="C63" s="60">
        <v>1</v>
      </c>
      <c r="D63" s="61">
        <v>19559</v>
      </c>
      <c r="E63" s="59">
        <v>343</v>
      </c>
    </row>
    <row r="64" spans="1:5">
      <c r="A64" s="59"/>
      <c r="B64" s="59"/>
      <c r="C64" s="59"/>
      <c r="D64" s="62"/>
      <c r="E64" s="54"/>
    </row>
    <row r="65" spans="1:5">
      <c r="A65" s="59"/>
      <c r="B65" s="59"/>
      <c r="C65" s="59"/>
      <c r="D65" s="62"/>
      <c r="E65" s="54"/>
    </row>
    <row r="66" spans="1:5">
      <c r="A66" s="59" t="s">
        <v>26</v>
      </c>
      <c r="B66" s="59"/>
      <c r="C66" s="59"/>
      <c r="D66" s="61">
        <v>19559</v>
      </c>
      <c r="E66" s="54"/>
    </row>
    <row r="67" spans="1:5">
      <c r="A67" s="59" t="s">
        <v>25</v>
      </c>
      <c r="B67" s="54"/>
      <c r="C67" s="54"/>
      <c r="D67" s="63">
        <v>343</v>
      </c>
      <c r="E67" s="54"/>
    </row>
    <row r="68" spans="1:5">
      <c r="A68" s="21"/>
      <c r="B68" s="21"/>
      <c r="C68" s="21"/>
      <c r="D68" s="21"/>
      <c r="E68" s="21"/>
    </row>
    <row r="69" spans="1:5">
      <c r="A69" s="21"/>
      <c r="B69" s="21"/>
      <c r="C69" s="21"/>
      <c r="D69" s="21"/>
      <c r="E69" s="21"/>
    </row>
    <row r="70" spans="1:5">
      <c r="A70" s="51" t="s">
        <v>49</v>
      </c>
      <c r="B70" s="64"/>
      <c r="C70" s="64"/>
      <c r="D70" s="64"/>
      <c r="E70" s="64"/>
    </row>
    <row r="71" spans="1:5" ht="51.75">
      <c r="A71" s="20" t="s">
        <v>35</v>
      </c>
      <c r="B71" s="20" t="s">
        <v>34</v>
      </c>
      <c r="C71" s="20" t="s">
        <v>33</v>
      </c>
      <c r="D71" s="20" t="s">
        <v>32</v>
      </c>
      <c r="E71" s="20" t="s">
        <v>31</v>
      </c>
    </row>
    <row r="72" spans="1:5">
      <c r="A72" s="21"/>
      <c r="B72" s="21"/>
      <c r="C72" s="21"/>
      <c r="D72" s="21"/>
      <c r="E72" s="21"/>
    </row>
    <row r="73" spans="1:5">
      <c r="A73" s="54" t="s">
        <v>30</v>
      </c>
      <c r="B73" s="54">
        <v>0</v>
      </c>
      <c r="C73" s="55">
        <v>0</v>
      </c>
      <c r="D73" s="56">
        <v>0</v>
      </c>
      <c r="E73" s="54">
        <v>0</v>
      </c>
    </row>
    <row r="74" spans="1:5">
      <c r="A74" s="54" t="s">
        <v>29</v>
      </c>
      <c r="B74" s="54">
        <v>43</v>
      </c>
      <c r="C74" s="57">
        <v>0.25146198830409355</v>
      </c>
      <c r="D74" s="56">
        <v>2451.9882456140349</v>
      </c>
      <c r="E74" s="54">
        <v>43</v>
      </c>
    </row>
    <row r="75" spans="1:5">
      <c r="A75" s="54" t="s">
        <v>28</v>
      </c>
      <c r="B75" s="58">
        <v>128</v>
      </c>
      <c r="C75" s="57">
        <v>0.74853801169590639</v>
      </c>
      <c r="D75" s="56">
        <v>7298.9417543859645</v>
      </c>
      <c r="E75" s="54">
        <v>128</v>
      </c>
    </row>
    <row r="76" spans="1:5">
      <c r="A76" s="59" t="s">
        <v>27</v>
      </c>
      <c r="B76" s="59">
        <v>171</v>
      </c>
      <c r="C76" s="60">
        <v>1</v>
      </c>
      <c r="D76" s="61">
        <v>9750.93</v>
      </c>
      <c r="E76" s="59">
        <v>171</v>
      </c>
    </row>
    <row r="77" spans="1:5">
      <c r="A77" s="59"/>
      <c r="B77" s="59"/>
      <c r="C77" s="59"/>
      <c r="D77" s="62"/>
      <c r="E77" s="54"/>
    </row>
    <row r="78" spans="1:5">
      <c r="A78" s="59"/>
      <c r="B78" s="59"/>
      <c r="C78" s="59"/>
      <c r="D78" s="62"/>
      <c r="E78" s="54"/>
    </row>
    <row r="79" spans="1:5">
      <c r="A79" s="59" t="s">
        <v>26</v>
      </c>
      <c r="B79" s="59"/>
      <c r="C79" s="59"/>
      <c r="D79" s="61">
        <v>9750.93</v>
      </c>
      <c r="E79" s="54"/>
    </row>
    <row r="80" spans="1:5">
      <c r="A80" s="59" t="s">
        <v>25</v>
      </c>
      <c r="B80" s="54"/>
      <c r="C80" s="54"/>
      <c r="D80" s="63">
        <v>171</v>
      </c>
      <c r="E80" s="54"/>
    </row>
    <row r="81" spans="1:5">
      <c r="A81" s="21"/>
      <c r="B81" s="21"/>
      <c r="C81" s="21"/>
      <c r="D81" s="21"/>
      <c r="E81" s="21"/>
    </row>
    <row r="82" spans="1:5">
      <c r="A82" s="21"/>
      <c r="B82" s="21"/>
      <c r="C82" s="21"/>
      <c r="D82" s="21"/>
      <c r="E82" s="21"/>
    </row>
    <row r="83" spans="1:5">
      <c r="A83" s="21"/>
      <c r="B83" s="21"/>
      <c r="C83" s="21"/>
      <c r="D83" s="21"/>
      <c r="E83" s="21"/>
    </row>
    <row r="84" spans="1:5">
      <c r="A84" s="43"/>
      <c r="B84" s="21"/>
      <c r="C84" s="21"/>
      <c r="D84" s="21"/>
      <c r="E84" s="21"/>
    </row>
    <row r="85" spans="1:5">
      <c r="A85" s="20"/>
      <c r="B85" s="20"/>
      <c r="C85" s="20"/>
      <c r="D85" s="20"/>
      <c r="E85" s="20"/>
    </row>
    <row r="86" spans="1:5">
      <c r="A86" s="21"/>
      <c r="B86" s="21"/>
      <c r="C86" s="21"/>
      <c r="D86" s="21"/>
      <c r="E86" s="21"/>
    </row>
    <row r="87" spans="1:5">
      <c r="A87" s="44"/>
      <c r="B87" s="44"/>
      <c r="C87" s="17"/>
      <c r="D87" s="13"/>
      <c r="E87" s="44"/>
    </row>
    <row r="88" spans="1:5">
      <c r="A88" s="44"/>
      <c r="B88" s="44"/>
      <c r="C88" s="17"/>
      <c r="D88" s="13"/>
      <c r="E88" s="44"/>
    </row>
    <row r="89" spans="1:5">
      <c r="A89" s="44"/>
      <c r="B89" s="44"/>
      <c r="C89" s="17"/>
      <c r="D89" s="13"/>
      <c r="E89" s="44"/>
    </row>
    <row r="90" spans="1:5">
      <c r="A90" s="14"/>
      <c r="B90" s="14"/>
      <c r="C90" s="18"/>
      <c r="D90" s="15"/>
      <c r="E90" s="14"/>
    </row>
    <row r="91" spans="1:5">
      <c r="A91" s="14"/>
      <c r="B91" s="14"/>
      <c r="C91" s="14"/>
      <c r="D91" s="16"/>
      <c r="E91" s="44"/>
    </row>
    <row r="92" spans="1:5">
      <c r="A92" s="14"/>
      <c r="B92" s="14"/>
      <c r="C92" s="14"/>
      <c r="D92" s="16"/>
      <c r="E92" s="44"/>
    </row>
    <row r="93" spans="1:5">
      <c r="A93" s="14"/>
      <c r="B93" s="14"/>
      <c r="C93" s="14"/>
      <c r="D93" s="15"/>
      <c r="E93" s="44"/>
    </row>
    <row r="94" spans="1:5">
      <c r="A94" s="14"/>
      <c r="B94" s="44"/>
      <c r="C94" s="44"/>
      <c r="D94" s="19"/>
      <c r="E94" s="44"/>
    </row>
    <row r="95" spans="1:5">
      <c r="A95" s="21"/>
      <c r="B95" s="21"/>
      <c r="C95" s="21"/>
      <c r="D95" s="21"/>
      <c r="E95" s="21"/>
    </row>
    <row r="96" spans="1:5">
      <c r="A96" s="21"/>
      <c r="B96" s="21"/>
      <c r="C96" s="21"/>
      <c r="D96" s="21"/>
      <c r="E96" s="21"/>
    </row>
    <row r="97" spans="1:5">
      <c r="A97" s="21"/>
      <c r="B97" s="21"/>
      <c r="C97" s="21"/>
      <c r="D97" s="21"/>
      <c r="E97" s="21"/>
    </row>
    <row r="98" spans="1:5">
      <c r="A98" s="21"/>
      <c r="B98" s="21"/>
      <c r="C98" s="21"/>
      <c r="D98" s="21"/>
      <c r="E98" s="21"/>
    </row>
    <row r="99" spans="1:5">
      <c r="A99" s="21"/>
      <c r="B99" s="21"/>
      <c r="C99" s="21"/>
      <c r="D99" s="21"/>
      <c r="E99" s="21"/>
    </row>
    <row r="100" spans="1:5">
      <c r="A100" s="21"/>
      <c r="B100" s="21"/>
      <c r="C100" s="21"/>
      <c r="D100" s="21"/>
      <c r="E100" s="21"/>
    </row>
    <row r="101" spans="1:5">
      <c r="A101" s="21"/>
      <c r="B101" s="21"/>
      <c r="C101" s="21"/>
      <c r="D101" s="21"/>
      <c r="E101" s="21"/>
    </row>
    <row r="102" spans="1:5">
      <c r="A102" s="21"/>
      <c r="B102" s="21"/>
      <c r="C102" s="21"/>
      <c r="D102" s="21"/>
      <c r="E102" s="21"/>
    </row>
    <row r="103" spans="1:5">
      <c r="A103" s="21"/>
      <c r="B103" s="21"/>
      <c r="C103" s="21"/>
      <c r="D103" s="21"/>
      <c r="E103" s="21"/>
    </row>
    <row r="104" spans="1:5">
      <c r="A104" s="21"/>
      <c r="B104" s="21"/>
      <c r="C104" s="21"/>
      <c r="D104" s="21"/>
      <c r="E104" s="21"/>
    </row>
    <row r="105" spans="1:5">
      <c r="A105" s="21"/>
      <c r="B105" s="21"/>
      <c r="C105" s="21"/>
      <c r="D105" s="21"/>
      <c r="E105" s="21"/>
    </row>
    <row r="106" spans="1:5">
      <c r="A106" s="21"/>
      <c r="B106" s="21"/>
      <c r="C106" s="21"/>
      <c r="D106" s="21"/>
      <c r="E106" s="21"/>
    </row>
    <row r="107" spans="1:5">
      <c r="A107" s="21"/>
      <c r="B107" s="21"/>
      <c r="C107" s="21"/>
      <c r="D107" s="21"/>
      <c r="E107" s="21"/>
    </row>
    <row r="108" spans="1:5">
      <c r="A108" s="21"/>
      <c r="B108" s="21"/>
      <c r="C108" s="21"/>
      <c r="D108" s="21"/>
      <c r="E108" s="21"/>
    </row>
    <row r="109" spans="1:5">
      <c r="A109" s="21"/>
      <c r="B109" s="21"/>
      <c r="C109" s="21"/>
      <c r="D109" s="21"/>
      <c r="E109" s="21"/>
    </row>
    <row r="110" spans="1:5">
      <c r="A110" s="21"/>
      <c r="B110" s="21"/>
      <c r="C110" s="21"/>
      <c r="D110" s="21"/>
      <c r="E110" s="21"/>
    </row>
    <row r="111" spans="1:5">
      <c r="A111" s="21"/>
      <c r="B111" s="21"/>
      <c r="C111" s="21"/>
      <c r="D111" s="21"/>
      <c r="E111" s="21"/>
    </row>
    <row r="112" spans="1:5">
      <c r="A112" s="21"/>
      <c r="B112" s="21"/>
      <c r="C112" s="21"/>
      <c r="D112" s="21"/>
      <c r="E112" s="21"/>
    </row>
    <row r="113" spans="1:5">
      <c r="A113" s="21"/>
      <c r="B113" s="21"/>
      <c r="C113" s="21"/>
      <c r="D113" s="21"/>
      <c r="E113" s="21"/>
    </row>
    <row r="114" spans="1:5">
      <c r="A114" s="21"/>
      <c r="B114" s="21"/>
      <c r="C114" s="21"/>
      <c r="D114" s="21"/>
      <c r="E114" s="21"/>
    </row>
    <row r="115" spans="1:5">
      <c r="A115" s="21"/>
      <c r="B115" s="21"/>
      <c r="C115" s="21"/>
      <c r="D115" s="21"/>
      <c r="E115" s="21"/>
    </row>
    <row r="116" spans="1:5">
      <c r="A116" s="21"/>
      <c r="B116" s="21"/>
      <c r="C116" s="21"/>
      <c r="D116" s="21"/>
      <c r="E116" s="21"/>
    </row>
    <row r="117" spans="1:5">
      <c r="A117" s="21"/>
      <c r="B117" s="21"/>
      <c r="C117" s="21"/>
      <c r="D117" s="21"/>
      <c r="E117" s="21"/>
    </row>
    <row r="118" spans="1:5">
      <c r="A118" s="21"/>
      <c r="B118" s="21"/>
      <c r="C118" s="21"/>
      <c r="D118" s="21"/>
      <c r="E118" s="21"/>
    </row>
    <row r="119" spans="1:5">
      <c r="A119" s="21"/>
      <c r="B119" s="21"/>
      <c r="C119" s="21"/>
      <c r="D119" s="21"/>
      <c r="E119" s="21"/>
    </row>
    <row r="120" spans="1:5">
      <c r="A120" s="21"/>
      <c r="B120" s="21"/>
      <c r="C120" s="21"/>
      <c r="D120" s="21"/>
      <c r="E120" s="21"/>
    </row>
    <row r="121" spans="1:5">
      <c r="A121" s="21"/>
      <c r="B121" s="21"/>
      <c r="C121" s="21"/>
      <c r="D121" s="21"/>
      <c r="E121" s="21"/>
    </row>
    <row r="122" spans="1:5">
      <c r="A122" s="21"/>
      <c r="B122" s="21"/>
      <c r="C122" s="21"/>
      <c r="D122" s="21"/>
      <c r="E122" s="21"/>
    </row>
    <row r="123" spans="1:5">
      <c r="A123" s="21"/>
      <c r="B123" s="21"/>
      <c r="C123" s="21"/>
      <c r="D123" s="21"/>
      <c r="E123" s="21"/>
    </row>
    <row r="124" spans="1:5">
      <c r="A124" s="21"/>
      <c r="B124" s="21"/>
      <c r="C124" s="21"/>
      <c r="D124" s="21"/>
      <c r="E124" s="21"/>
    </row>
    <row r="125" spans="1:5">
      <c r="A125" s="21"/>
      <c r="B125" s="21"/>
      <c r="C125" s="21"/>
      <c r="D125" s="21"/>
      <c r="E125" s="21"/>
    </row>
    <row r="126" spans="1:5">
      <c r="A126" s="21"/>
      <c r="B126" s="21"/>
      <c r="C126" s="21"/>
      <c r="D126" s="21"/>
      <c r="E126" s="21"/>
    </row>
    <row r="127" spans="1:5">
      <c r="A127" s="21"/>
      <c r="B127" s="21"/>
      <c r="C127" s="21"/>
      <c r="D127" s="21"/>
      <c r="E127" s="21"/>
    </row>
    <row r="128" spans="1:5">
      <c r="A128" s="21"/>
      <c r="B128" s="21"/>
      <c r="C128" s="21"/>
      <c r="D128" s="21"/>
      <c r="E128" s="21"/>
    </row>
    <row r="129" spans="1:5">
      <c r="A129" s="21"/>
      <c r="B129" s="21"/>
      <c r="C129" s="21"/>
      <c r="D129" s="21"/>
      <c r="E129" s="21"/>
    </row>
    <row r="130" spans="1:5">
      <c r="A130" s="21"/>
      <c r="B130" s="21"/>
      <c r="C130" s="21"/>
      <c r="D130" s="21"/>
      <c r="E130" s="21"/>
    </row>
    <row r="131" spans="1:5">
      <c r="A131" s="21"/>
      <c r="B131" s="21"/>
      <c r="C131" s="21"/>
      <c r="D131" s="21"/>
      <c r="E131" s="21"/>
    </row>
    <row r="132" spans="1:5">
      <c r="A132" s="21"/>
      <c r="B132" s="21"/>
      <c r="C132" s="21"/>
      <c r="D132" s="21"/>
      <c r="E132" s="21"/>
    </row>
    <row r="133" spans="1:5">
      <c r="A133" s="21"/>
      <c r="B133" s="21"/>
      <c r="C133" s="21"/>
      <c r="D133" s="21"/>
      <c r="E133" s="21"/>
    </row>
    <row r="134" spans="1:5">
      <c r="A134" s="21"/>
      <c r="B134" s="21"/>
      <c r="C134" s="21"/>
      <c r="D134" s="21"/>
      <c r="E134" s="21"/>
    </row>
    <row r="135" spans="1:5">
      <c r="A135" s="21"/>
      <c r="B135" s="21"/>
      <c r="C135" s="21"/>
      <c r="D135" s="21"/>
      <c r="E135" s="21"/>
    </row>
    <row r="136" spans="1:5">
      <c r="A136" s="21"/>
      <c r="B136" s="21"/>
      <c r="C136" s="21"/>
      <c r="D136" s="21"/>
      <c r="E136" s="21"/>
    </row>
    <row r="137" spans="1:5">
      <c r="A137" s="21"/>
      <c r="B137" s="21"/>
      <c r="C137" s="21"/>
      <c r="D137" s="21"/>
      <c r="E137" s="21"/>
    </row>
  </sheetData>
  <mergeCells count="3">
    <mergeCell ref="A1:E1"/>
    <mergeCell ref="A2:E2"/>
    <mergeCell ref="A3:E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1"/>
  <sheetViews>
    <sheetView tabSelected="1" workbookViewId="0">
      <selection activeCell="G20" sqref="G20"/>
    </sheetView>
  </sheetViews>
  <sheetFormatPr defaultRowHeight="15"/>
  <cols>
    <col min="1" max="1" width="15.85546875" style="4" customWidth="1"/>
    <col min="2" max="2" width="9.140625" style="4"/>
    <col min="3" max="4" width="13.28515625" style="4" customWidth="1"/>
    <col min="5" max="5" width="11.28515625" style="4" customWidth="1"/>
    <col min="6" max="6" width="14.28515625" style="4" customWidth="1"/>
    <col min="7" max="13" width="9.140625" style="4" customWidth="1"/>
    <col min="14" max="256" width="9.140625" style="4"/>
    <col min="257" max="257" width="15.85546875" style="4" customWidth="1"/>
    <col min="258" max="258" width="9.140625" style="4"/>
    <col min="259" max="260" width="13.28515625" style="4" customWidth="1"/>
    <col min="261" max="261" width="11.28515625" style="4" customWidth="1"/>
    <col min="262" max="269" width="0" style="4" hidden="1" customWidth="1"/>
    <col min="270" max="512" width="9.140625" style="4"/>
    <col min="513" max="513" width="15.85546875" style="4" customWidth="1"/>
    <col min="514" max="514" width="9.140625" style="4"/>
    <col min="515" max="516" width="13.28515625" style="4" customWidth="1"/>
    <col min="517" max="517" width="11.28515625" style="4" customWidth="1"/>
    <col min="518" max="525" width="0" style="4" hidden="1" customWidth="1"/>
    <col min="526" max="768" width="9.140625" style="4"/>
    <col min="769" max="769" width="15.85546875" style="4" customWidth="1"/>
    <col min="770" max="770" width="9.140625" style="4"/>
    <col min="771" max="772" width="13.28515625" style="4" customWidth="1"/>
    <col min="773" max="773" width="11.28515625" style="4" customWidth="1"/>
    <col min="774" max="781" width="0" style="4" hidden="1" customWidth="1"/>
    <col min="782" max="1024" width="9.140625" style="4"/>
    <col min="1025" max="1025" width="15.85546875" style="4" customWidth="1"/>
    <col min="1026" max="1026" width="9.140625" style="4"/>
    <col min="1027" max="1028" width="13.28515625" style="4" customWidth="1"/>
    <col min="1029" max="1029" width="11.28515625" style="4" customWidth="1"/>
    <col min="1030" max="1037" width="0" style="4" hidden="1" customWidth="1"/>
    <col min="1038" max="1280" width="9.140625" style="4"/>
    <col min="1281" max="1281" width="15.85546875" style="4" customWidth="1"/>
    <col min="1282" max="1282" width="9.140625" style="4"/>
    <col min="1283" max="1284" width="13.28515625" style="4" customWidth="1"/>
    <col min="1285" max="1285" width="11.28515625" style="4" customWidth="1"/>
    <col min="1286" max="1293" width="0" style="4" hidden="1" customWidth="1"/>
    <col min="1294" max="1536" width="9.140625" style="4"/>
    <col min="1537" max="1537" width="15.85546875" style="4" customWidth="1"/>
    <col min="1538" max="1538" width="9.140625" style="4"/>
    <col min="1539" max="1540" width="13.28515625" style="4" customWidth="1"/>
    <col min="1541" max="1541" width="11.28515625" style="4" customWidth="1"/>
    <col min="1542" max="1549" width="0" style="4" hidden="1" customWidth="1"/>
    <col min="1550" max="1792" width="9.140625" style="4"/>
    <col min="1793" max="1793" width="15.85546875" style="4" customWidth="1"/>
    <col min="1794" max="1794" width="9.140625" style="4"/>
    <col min="1795" max="1796" width="13.28515625" style="4" customWidth="1"/>
    <col min="1797" max="1797" width="11.28515625" style="4" customWidth="1"/>
    <col min="1798" max="1805" width="0" style="4" hidden="1" customWidth="1"/>
    <col min="1806" max="2048" width="9.140625" style="4"/>
    <col min="2049" max="2049" width="15.85546875" style="4" customWidth="1"/>
    <col min="2050" max="2050" width="9.140625" style="4"/>
    <col min="2051" max="2052" width="13.28515625" style="4" customWidth="1"/>
    <col min="2053" max="2053" width="11.28515625" style="4" customWidth="1"/>
    <col min="2054" max="2061" width="0" style="4" hidden="1" customWidth="1"/>
    <col min="2062" max="2304" width="9.140625" style="4"/>
    <col min="2305" max="2305" width="15.85546875" style="4" customWidth="1"/>
    <col min="2306" max="2306" width="9.140625" style="4"/>
    <col min="2307" max="2308" width="13.28515625" style="4" customWidth="1"/>
    <col min="2309" max="2309" width="11.28515625" style="4" customWidth="1"/>
    <col min="2310" max="2317" width="0" style="4" hidden="1" customWidth="1"/>
    <col min="2318" max="2560" width="9.140625" style="4"/>
    <col min="2561" max="2561" width="15.85546875" style="4" customWidth="1"/>
    <col min="2562" max="2562" width="9.140625" style="4"/>
    <col min="2563" max="2564" width="13.28515625" style="4" customWidth="1"/>
    <col min="2565" max="2565" width="11.28515625" style="4" customWidth="1"/>
    <col min="2566" max="2573" width="0" style="4" hidden="1" customWidth="1"/>
    <col min="2574" max="2816" width="9.140625" style="4"/>
    <col min="2817" max="2817" width="15.85546875" style="4" customWidth="1"/>
    <col min="2818" max="2818" width="9.140625" style="4"/>
    <col min="2819" max="2820" width="13.28515625" style="4" customWidth="1"/>
    <col min="2821" max="2821" width="11.28515625" style="4" customWidth="1"/>
    <col min="2822" max="2829" width="0" style="4" hidden="1" customWidth="1"/>
    <col min="2830" max="3072" width="9.140625" style="4"/>
    <col min="3073" max="3073" width="15.85546875" style="4" customWidth="1"/>
    <col min="3074" max="3074" width="9.140625" style="4"/>
    <col min="3075" max="3076" width="13.28515625" style="4" customWidth="1"/>
    <col min="3077" max="3077" width="11.28515625" style="4" customWidth="1"/>
    <col min="3078" max="3085" width="0" style="4" hidden="1" customWidth="1"/>
    <col min="3086" max="3328" width="9.140625" style="4"/>
    <col min="3329" max="3329" width="15.85546875" style="4" customWidth="1"/>
    <col min="3330" max="3330" width="9.140625" style="4"/>
    <col min="3331" max="3332" width="13.28515625" style="4" customWidth="1"/>
    <col min="3333" max="3333" width="11.28515625" style="4" customWidth="1"/>
    <col min="3334" max="3341" width="0" style="4" hidden="1" customWidth="1"/>
    <col min="3342" max="3584" width="9.140625" style="4"/>
    <col min="3585" max="3585" width="15.85546875" style="4" customWidth="1"/>
    <col min="3586" max="3586" width="9.140625" style="4"/>
    <col min="3587" max="3588" width="13.28515625" style="4" customWidth="1"/>
    <col min="3589" max="3589" width="11.28515625" style="4" customWidth="1"/>
    <col min="3590" max="3597" width="0" style="4" hidden="1" customWidth="1"/>
    <col min="3598" max="3840" width="9.140625" style="4"/>
    <col min="3841" max="3841" width="15.85546875" style="4" customWidth="1"/>
    <col min="3842" max="3842" width="9.140625" style="4"/>
    <col min="3843" max="3844" width="13.28515625" style="4" customWidth="1"/>
    <col min="3845" max="3845" width="11.28515625" style="4" customWidth="1"/>
    <col min="3846" max="3853" width="0" style="4" hidden="1" customWidth="1"/>
    <col min="3854" max="4096" width="9.140625" style="4"/>
    <col min="4097" max="4097" width="15.85546875" style="4" customWidth="1"/>
    <col min="4098" max="4098" width="9.140625" style="4"/>
    <col min="4099" max="4100" width="13.28515625" style="4" customWidth="1"/>
    <col min="4101" max="4101" width="11.28515625" style="4" customWidth="1"/>
    <col min="4102" max="4109" width="0" style="4" hidden="1" customWidth="1"/>
    <col min="4110" max="4352" width="9.140625" style="4"/>
    <col min="4353" max="4353" width="15.85546875" style="4" customWidth="1"/>
    <col min="4354" max="4354" width="9.140625" style="4"/>
    <col min="4355" max="4356" width="13.28515625" style="4" customWidth="1"/>
    <col min="4357" max="4357" width="11.28515625" style="4" customWidth="1"/>
    <col min="4358" max="4365" width="0" style="4" hidden="1" customWidth="1"/>
    <col min="4366" max="4608" width="9.140625" style="4"/>
    <col min="4609" max="4609" width="15.85546875" style="4" customWidth="1"/>
    <col min="4610" max="4610" width="9.140625" style="4"/>
    <col min="4611" max="4612" width="13.28515625" style="4" customWidth="1"/>
    <col min="4613" max="4613" width="11.28515625" style="4" customWidth="1"/>
    <col min="4614" max="4621" width="0" style="4" hidden="1" customWidth="1"/>
    <col min="4622" max="4864" width="9.140625" style="4"/>
    <col min="4865" max="4865" width="15.85546875" style="4" customWidth="1"/>
    <col min="4866" max="4866" width="9.140625" style="4"/>
    <col min="4867" max="4868" width="13.28515625" style="4" customWidth="1"/>
    <col min="4869" max="4869" width="11.28515625" style="4" customWidth="1"/>
    <col min="4870" max="4877" width="0" style="4" hidden="1" customWidth="1"/>
    <col min="4878" max="5120" width="9.140625" style="4"/>
    <col min="5121" max="5121" width="15.85546875" style="4" customWidth="1"/>
    <col min="5122" max="5122" width="9.140625" style="4"/>
    <col min="5123" max="5124" width="13.28515625" style="4" customWidth="1"/>
    <col min="5125" max="5125" width="11.28515625" style="4" customWidth="1"/>
    <col min="5126" max="5133" width="0" style="4" hidden="1" customWidth="1"/>
    <col min="5134" max="5376" width="9.140625" style="4"/>
    <col min="5377" max="5377" width="15.85546875" style="4" customWidth="1"/>
    <col min="5378" max="5378" width="9.140625" style="4"/>
    <col min="5379" max="5380" width="13.28515625" style="4" customWidth="1"/>
    <col min="5381" max="5381" width="11.28515625" style="4" customWidth="1"/>
    <col min="5382" max="5389" width="0" style="4" hidden="1" customWidth="1"/>
    <col min="5390" max="5632" width="9.140625" style="4"/>
    <col min="5633" max="5633" width="15.85546875" style="4" customWidth="1"/>
    <col min="5634" max="5634" width="9.140625" style="4"/>
    <col min="5635" max="5636" width="13.28515625" style="4" customWidth="1"/>
    <col min="5637" max="5637" width="11.28515625" style="4" customWidth="1"/>
    <col min="5638" max="5645" width="0" style="4" hidden="1" customWidth="1"/>
    <col min="5646" max="5888" width="9.140625" style="4"/>
    <col min="5889" max="5889" width="15.85546875" style="4" customWidth="1"/>
    <col min="5890" max="5890" width="9.140625" style="4"/>
    <col min="5891" max="5892" width="13.28515625" style="4" customWidth="1"/>
    <col min="5893" max="5893" width="11.28515625" style="4" customWidth="1"/>
    <col min="5894" max="5901" width="0" style="4" hidden="1" customWidth="1"/>
    <col min="5902" max="6144" width="9.140625" style="4"/>
    <col min="6145" max="6145" width="15.85546875" style="4" customWidth="1"/>
    <col min="6146" max="6146" width="9.140625" style="4"/>
    <col min="6147" max="6148" width="13.28515625" style="4" customWidth="1"/>
    <col min="6149" max="6149" width="11.28515625" style="4" customWidth="1"/>
    <col min="6150" max="6157" width="0" style="4" hidden="1" customWidth="1"/>
    <col min="6158" max="6400" width="9.140625" style="4"/>
    <col min="6401" max="6401" width="15.85546875" style="4" customWidth="1"/>
    <col min="6402" max="6402" width="9.140625" style="4"/>
    <col min="6403" max="6404" width="13.28515625" style="4" customWidth="1"/>
    <col min="6405" max="6405" width="11.28515625" style="4" customWidth="1"/>
    <col min="6406" max="6413" width="0" style="4" hidden="1" customWidth="1"/>
    <col min="6414" max="6656" width="9.140625" style="4"/>
    <col min="6657" max="6657" width="15.85546875" style="4" customWidth="1"/>
    <col min="6658" max="6658" width="9.140625" style="4"/>
    <col min="6659" max="6660" width="13.28515625" style="4" customWidth="1"/>
    <col min="6661" max="6661" width="11.28515625" style="4" customWidth="1"/>
    <col min="6662" max="6669" width="0" style="4" hidden="1" customWidth="1"/>
    <col min="6670" max="6912" width="9.140625" style="4"/>
    <col min="6913" max="6913" width="15.85546875" style="4" customWidth="1"/>
    <col min="6914" max="6914" width="9.140625" style="4"/>
    <col min="6915" max="6916" width="13.28515625" style="4" customWidth="1"/>
    <col min="6917" max="6917" width="11.28515625" style="4" customWidth="1"/>
    <col min="6918" max="6925" width="0" style="4" hidden="1" customWidth="1"/>
    <col min="6926" max="7168" width="9.140625" style="4"/>
    <col min="7169" max="7169" width="15.85546875" style="4" customWidth="1"/>
    <col min="7170" max="7170" width="9.140625" style="4"/>
    <col min="7171" max="7172" width="13.28515625" style="4" customWidth="1"/>
    <col min="7173" max="7173" width="11.28515625" style="4" customWidth="1"/>
    <col min="7174" max="7181" width="0" style="4" hidden="1" customWidth="1"/>
    <col min="7182" max="7424" width="9.140625" style="4"/>
    <col min="7425" max="7425" width="15.85546875" style="4" customWidth="1"/>
    <col min="7426" max="7426" width="9.140625" style="4"/>
    <col min="7427" max="7428" width="13.28515625" style="4" customWidth="1"/>
    <col min="7429" max="7429" width="11.28515625" style="4" customWidth="1"/>
    <col min="7430" max="7437" width="0" style="4" hidden="1" customWidth="1"/>
    <col min="7438" max="7680" width="9.140625" style="4"/>
    <col min="7681" max="7681" width="15.85546875" style="4" customWidth="1"/>
    <col min="7682" max="7682" width="9.140625" style="4"/>
    <col min="7683" max="7684" width="13.28515625" style="4" customWidth="1"/>
    <col min="7685" max="7685" width="11.28515625" style="4" customWidth="1"/>
    <col min="7686" max="7693" width="0" style="4" hidden="1" customWidth="1"/>
    <col min="7694" max="7936" width="9.140625" style="4"/>
    <col min="7937" max="7937" width="15.85546875" style="4" customWidth="1"/>
    <col min="7938" max="7938" width="9.140625" style="4"/>
    <col min="7939" max="7940" width="13.28515625" style="4" customWidth="1"/>
    <col min="7941" max="7941" width="11.28515625" style="4" customWidth="1"/>
    <col min="7942" max="7949" width="0" style="4" hidden="1" customWidth="1"/>
    <col min="7950" max="8192" width="9.140625" style="4"/>
    <col min="8193" max="8193" width="15.85546875" style="4" customWidth="1"/>
    <col min="8194" max="8194" width="9.140625" style="4"/>
    <col min="8195" max="8196" width="13.28515625" style="4" customWidth="1"/>
    <col min="8197" max="8197" width="11.28515625" style="4" customWidth="1"/>
    <col min="8198" max="8205" width="0" style="4" hidden="1" customWidth="1"/>
    <col min="8206" max="8448" width="9.140625" style="4"/>
    <col min="8449" max="8449" width="15.85546875" style="4" customWidth="1"/>
    <col min="8450" max="8450" width="9.140625" style="4"/>
    <col min="8451" max="8452" width="13.28515625" style="4" customWidth="1"/>
    <col min="8453" max="8453" width="11.28515625" style="4" customWidth="1"/>
    <col min="8454" max="8461" width="0" style="4" hidden="1" customWidth="1"/>
    <col min="8462" max="8704" width="9.140625" style="4"/>
    <col min="8705" max="8705" width="15.85546875" style="4" customWidth="1"/>
    <col min="8706" max="8706" width="9.140625" style="4"/>
    <col min="8707" max="8708" width="13.28515625" style="4" customWidth="1"/>
    <col min="8709" max="8709" width="11.28515625" style="4" customWidth="1"/>
    <col min="8710" max="8717" width="0" style="4" hidden="1" customWidth="1"/>
    <col min="8718" max="8960" width="9.140625" style="4"/>
    <col min="8961" max="8961" width="15.85546875" style="4" customWidth="1"/>
    <col min="8962" max="8962" width="9.140625" style="4"/>
    <col min="8963" max="8964" width="13.28515625" style="4" customWidth="1"/>
    <col min="8965" max="8965" width="11.28515625" style="4" customWidth="1"/>
    <col min="8966" max="8973" width="0" style="4" hidden="1" customWidth="1"/>
    <col min="8974" max="9216" width="9.140625" style="4"/>
    <col min="9217" max="9217" width="15.85546875" style="4" customWidth="1"/>
    <col min="9218" max="9218" width="9.140625" style="4"/>
    <col min="9219" max="9220" width="13.28515625" style="4" customWidth="1"/>
    <col min="9221" max="9221" width="11.28515625" style="4" customWidth="1"/>
    <col min="9222" max="9229" width="0" style="4" hidden="1" customWidth="1"/>
    <col min="9230" max="9472" width="9.140625" style="4"/>
    <col min="9473" max="9473" width="15.85546875" style="4" customWidth="1"/>
    <col min="9474" max="9474" width="9.140625" style="4"/>
    <col min="9475" max="9476" width="13.28515625" style="4" customWidth="1"/>
    <col min="9477" max="9477" width="11.28515625" style="4" customWidth="1"/>
    <col min="9478" max="9485" width="0" style="4" hidden="1" customWidth="1"/>
    <col min="9486" max="9728" width="9.140625" style="4"/>
    <col min="9729" max="9729" width="15.85546875" style="4" customWidth="1"/>
    <col min="9730" max="9730" width="9.140625" style="4"/>
    <col min="9731" max="9732" width="13.28515625" style="4" customWidth="1"/>
    <col min="9733" max="9733" width="11.28515625" style="4" customWidth="1"/>
    <col min="9734" max="9741" width="0" style="4" hidden="1" customWidth="1"/>
    <col min="9742" max="9984" width="9.140625" style="4"/>
    <col min="9985" max="9985" width="15.85546875" style="4" customWidth="1"/>
    <col min="9986" max="9986" width="9.140625" style="4"/>
    <col min="9987" max="9988" width="13.28515625" style="4" customWidth="1"/>
    <col min="9989" max="9989" width="11.28515625" style="4" customWidth="1"/>
    <col min="9990" max="9997" width="0" style="4" hidden="1" customWidth="1"/>
    <col min="9998" max="10240" width="9.140625" style="4"/>
    <col min="10241" max="10241" width="15.85546875" style="4" customWidth="1"/>
    <col min="10242" max="10242" width="9.140625" style="4"/>
    <col min="10243" max="10244" width="13.28515625" style="4" customWidth="1"/>
    <col min="10245" max="10245" width="11.28515625" style="4" customWidth="1"/>
    <col min="10246" max="10253" width="0" style="4" hidden="1" customWidth="1"/>
    <col min="10254" max="10496" width="9.140625" style="4"/>
    <col min="10497" max="10497" width="15.85546875" style="4" customWidth="1"/>
    <col min="10498" max="10498" width="9.140625" style="4"/>
    <col min="10499" max="10500" width="13.28515625" style="4" customWidth="1"/>
    <col min="10501" max="10501" width="11.28515625" style="4" customWidth="1"/>
    <col min="10502" max="10509" width="0" style="4" hidden="1" customWidth="1"/>
    <col min="10510" max="10752" width="9.140625" style="4"/>
    <col min="10753" max="10753" width="15.85546875" style="4" customWidth="1"/>
    <col min="10754" max="10754" width="9.140625" style="4"/>
    <col min="10755" max="10756" width="13.28515625" style="4" customWidth="1"/>
    <col min="10757" max="10757" width="11.28515625" style="4" customWidth="1"/>
    <col min="10758" max="10765" width="0" style="4" hidden="1" customWidth="1"/>
    <col min="10766" max="11008" width="9.140625" style="4"/>
    <col min="11009" max="11009" width="15.85546875" style="4" customWidth="1"/>
    <col min="11010" max="11010" width="9.140625" style="4"/>
    <col min="11011" max="11012" width="13.28515625" style="4" customWidth="1"/>
    <col min="11013" max="11013" width="11.28515625" style="4" customWidth="1"/>
    <col min="11014" max="11021" width="0" style="4" hidden="1" customWidth="1"/>
    <col min="11022" max="11264" width="9.140625" style="4"/>
    <col min="11265" max="11265" width="15.85546875" style="4" customWidth="1"/>
    <col min="11266" max="11266" width="9.140625" style="4"/>
    <col min="11267" max="11268" width="13.28515625" style="4" customWidth="1"/>
    <col min="11269" max="11269" width="11.28515625" style="4" customWidth="1"/>
    <col min="11270" max="11277" width="0" style="4" hidden="1" customWidth="1"/>
    <col min="11278" max="11520" width="9.140625" style="4"/>
    <col min="11521" max="11521" width="15.85546875" style="4" customWidth="1"/>
    <col min="11522" max="11522" width="9.140625" style="4"/>
    <col min="11523" max="11524" width="13.28515625" style="4" customWidth="1"/>
    <col min="11525" max="11525" width="11.28515625" style="4" customWidth="1"/>
    <col min="11526" max="11533" width="0" style="4" hidden="1" customWidth="1"/>
    <col min="11534" max="11776" width="9.140625" style="4"/>
    <col min="11777" max="11777" width="15.85546875" style="4" customWidth="1"/>
    <col min="11778" max="11778" width="9.140625" style="4"/>
    <col min="11779" max="11780" width="13.28515625" style="4" customWidth="1"/>
    <col min="11781" max="11781" width="11.28515625" style="4" customWidth="1"/>
    <col min="11782" max="11789" width="0" style="4" hidden="1" customWidth="1"/>
    <col min="11790" max="12032" width="9.140625" style="4"/>
    <col min="12033" max="12033" width="15.85546875" style="4" customWidth="1"/>
    <col min="12034" max="12034" width="9.140625" style="4"/>
    <col min="12035" max="12036" width="13.28515625" style="4" customWidth="1"/>
    <col min="12037" max="12037" width="11.28515625" style="4" customWidth="1"/>
    <col min="12038" max="12045" width="0" style="4" hidden="1" customWidth="1"/>
    <col min="12046" max="12288" width="9.140625" style="4"/>
    <col min="12289" max="12289" width="15.85546875" style="4" customWidth="1"/>
    <col min="12290" max="12290" width="9.140625" style="4"/>
    <col min="12291" max="12292" width="13.28515625" style="4" customWidth="1"/>
    <col min="12293" max="12293" width="11.28515625" style="4" customWidth="1"/>
    <col min="12294" max="12301" width="0" style="4" hidden="1" customWidth="1"/>
    <col min="12302" max="12544" width="9.140625" style="4"/>
    <col min="12545" max="12545" width="15.85546875" style="4" customWidth="1"/>
    <col min="12546" max="12546" width="9.140625" style="4"/>
    <col min="12547" max="12548" width="13.28515625" style="4" customWidth="1"/>
    <col min="12549" max="12549" width="11.28515625" style="4" customWidth="1"/>
    <col min="12550" max="12557" width="0" style="4" hidden="1" customWidth="1"/>
    <col min="12558" max="12800" width="9.140625" style="4"/>
    <col min="12801" max="12801" width="15.85546875" style="4" customWidth="1"/>
    <col min="12802" max="12802" width="9.140625" style="4"/>
    <col min="12803" max="12804" width="13.28515625" style="4" customWidth="1"/>
    <col min="12805" max="12805" width="11.28515625" style="4" customWidth="1"/>
    <col min="12806" max="12813" width="0" style="4" hidden="1" customWidth="1"/>
    <col min="12814" max="13056" width="9.140625" style="4"/>
    <col min="13057" max="13057" width="15.85546875" style="4" customWidth="1"/>
    <col min="13058" max="13058" width="9.140625" style="4"/>
    <col min="13059" max="13060" width="13.28515625" style="4" customWidth="1"/>
    <col min="13061" max="13061" width="11.28515625" style="4" customWidth="1"/>
    <col min="13062" max="13069" width="0" style="4" hidden="1" customWidth="1"/>
    <col min="13070" max="13312" width="9.140625" style="4"/>
    <col min="13313" max="13313" width="15.85546875" style="4" customWidth="1"/>
    <col min="13314" max="13314" width="9.140625" style="4"/>
    <col min="13315" max="13316" width="13.28515625" style="4" customWidth="1"/>
    <col min="13317" max="13317" width="11.28515625" style="4" customWidth="1"/>
    <col min="13318" max="13325" width="0" style="4" hidden="1" customWidth="1"/>
    <col min="13326" max="13568" width="9.140625" style="4"/>
    <col min="13569" max="13569" width="15.85546875" style="4" customWidth="1"/>
    <col min="13570" max="13570" width="9.140625" style="4"/>
    <col min="13571" max="13572" width="13.28515625" style="4" customWidth="1"/>
    <col min="13573" max="13573" width="11.28515625" style="4" customWidth="1"/>
    <col min="13574" max="13581" width="0" style="4" hidden="1" customWidth="1"/>
    <col min="13582" max="13824" width="9.140625" style="4"/>
    <col min="13825" max="13825" width="15.85546875" style="4" customWidth="1"/>
    <col min="13826" max="13826" width="9.140625" style="4"/>
    <col min="13827" max="13828" width="13.28515625" style="4" customWidth="1"/>
    <col min="13829" max="13829" width="11.28515625" style="4" customWidth="1"/>
    <col min="13830" max="13837" width="0" style="4" hidden="1" customWidth="1"/>
    <col min="13838" max="14080" width="9.140625" style="4"/>
    <col min="14081" max="14081" width="15.85546875" style="4" customWidth="1"/>
    <col min="14082" max="14082" width="9.140625" style="4"/>
    <col min="14083" max="14084" width="13.28515625" style="4" customWidth="1"/>
    <col min="14085" max="14085" width="11.28515625" style="4" customWidth="1"/>
    <col min="14086" max="14093" width="0" style="4" hidden="1" customWidth="1"/>
    <col min="14094" max="14336" width="9.140625" style="4"/>
    <col min="14337" max="14337" width="15.85546875" style="4" customWidth="1"/>
    <col min="14338" max="14338" width="9.140625" style="4"/>
    <col min="14339" max="14340" width="13.28515625" style="4" customWidth="1"/>
    <col min="14341" max="14341" width="11.28515625" style="4" customWidth="1"/>
    <col min="14342" max="14349" width="0" style="4" hidden="1" customWidth="1"/>
    <col min="14350" max="14592" width="9.140625" style="4"/>
    <col min="14593" max="14593" width="15.85546875" style="4" customWidth="1"/>
    <col min="14594" max="14594" width="9.140625" style="4"/>
    <col min="14595" max="14596" width="13.28515625" style="4" customWidth="1"/>
    <col min="14597" max="14597" width="11.28515625" style="4" customWidth="1"/>
    <col min="14598" max="14605" width="0" style="4" hidden="1" customWidth="1"/>
    <col min="14606" max="14848" width="9.140625" style="4"/>
    <col min="14849" max="14849" width="15.85546875" style="4" customWidth="1"/>
    <col min="14850" max="14850" width="9.140625" style="4"/>
    <col min="14851" max="14852" width="13.28515625" style="4" customWidth="1"/>
    <col min="14853" max="14853" width="11.28515625" style="4" customWidth="1"/>
    <col min="14854" max="14861" width="0" style="4" hidden="1" customWidth="1"/>
    <col min="14862" max="15104" width="9.140625" style="4"/>
    <col min="15105" max="15105" width="15.85546875" style="4" customWidth="1"/>
    <col min="15106" max="15106" width="9.140625" style="4"/>
    <col min="15107" max="15108" width="13.28515625" style="4" customWidth="1"/>
    <col min="15109" max="15109" width="11.28515625" style="4" customWidth="1"/>
    <col min="15110" max="15117" width="0" style="4" hidden="1" customWidth="1"/>
    <col min="15118" max="15360" width="9.140625" style="4"/>
    <col min="15361" max="15361" width="15.85546875" style="4" customWidth="1"/>
    <col min="15362" max="15362" width="9.140625" style="4"/>
    <col min="15363" max="15364" width="13.28515625" style="4" customWidth="1"/>
    <col min="15365" max="15365" width="11.28515625" style="4" customWidth="1"/>
    <col min="15366" max="15373" width="0" style="4" hidden="1" customWidth="1"/>
    <col min="15374" max="15616" width="9.140625" style="4"/>
    <col min="15617" max="15617" width="15.85546875" style="4" customWidth="1"/>
    <col min="15618" max="15618" width="9.140625" style="4"/>
    <col min="15619" max="15620" width="13.28515625" style="4" customWidth="1"/>
    <col min="15621" max="15621" width="11.28515625" style="4" customWidth="1"/>
    <col min="15622" max="15629" width="0" style="4" hidden="1" customWidth="1"/>
    <col min="15630" max="15872" width="9.140625" style="4"/>
    <col min="15873" max="15873" width="15.85546875" style="4" customWidth="1"/>
    <col min="15874" max="15874" width="9.140625" style="4"/>
    <col min="15875" max="15876" width="13.28515625" style="4" customWidth="1"/>
    <col min="15877" max="15877" width="11.28515625" style="4" customWidth="1"/>
    <col min="15878" max="15885" width="0" style="4" hidden="1" customWidth="1"/>
    <col min="15886" max="16128" width="9.140625" style="4"/>
    <col min="16129" max="16129" width="15.85546875" style="4" customWidth="1"/>
    <col min="16130" max="16130" width="9.140625" style="4"/>
    <col min="16131" max="16132" width="13.28515625" style="4" customWidth="1"/>
    <col min="16133" max="16133" width="11.28515625" style="4" customWidth="1"/>
    <col min="16134" max="16141" width="0" style="4" hidden="1" customWidth="1"/>
    <col min="16142" max="16384" width="9.140625" style="4"/>
  </cols>
  <sheetData>
    <row r="1" spans="1:9">
      <c r="A1" s="80" t="s">
        <v>17</v>
      </c>
      <c r="B1" s="80"/>
      <c r="C1" s="80"/>
      <c r="D1" s="80"/>
      <c r="E1" s="80"/>
    </row>
    <row r="2" spans="1:9" ht="26.25" customHeight="1">
      <c r="A2" s="83" t="s">
        <v>57</v>
      </c>
      <c r="B2" s="84"/>
      <c r="C2" s="84"/>
      <c r="D2" s="84"/>
      <c r="E2" s="84"/>
    </row>
    <row r="3" spans="1:9" ht="14.45" customHeight="1">
      <c r="A3" s="81" t="s">
        <v>44</v>
      </c>
      <c r="B3" s="82"/>
      <c r="C3" s="82"/>
      <c r="D3" s="82"/>
      <c r="E3" s="82"/>
    </row>
    <row r="4" spans="1:9">
      <c r="B4" s="24"/>
      <c r="C4" s="24"/>
      <c r="D4" s="25"/>
      <c r="E4" s="26"/>
      <c r="F4" s="26"/>
      <c r="G4" s="48"/>
      <c r="H4" s="49"/>
      <c r="I4" s="50"/>
    </row>
    <row r="5" spans="1:9">
      <c r="B5" s="24"/>
      <c r="C5" s="24"/>
      <c r="D5" s="25"/>
      <c r="E5" s="26"/>
      <c r="F5" s="26"/>
      <c r="G5" s="48"/>
      <c r="H5" s="49"/>
      <c r="I5" s="50"/>
    </row>
    <row r="6" spans="1:9">
      <c r="A6" s="70" t="s">
        <v>43</v>
      </c>
      <c r="B6" s="40"/>
      <c r="C6" s="40"/>
      <c r="D6" s="40"/>
      <c r="E6" s="40"/>
    </row>
    <row r="7" spans="1:9" ht="51.75">
      <c r="A7" s="53" t="s">
        <v>35</v>
      </c>
      <c r="B7" s="53" t="s">
        <v>34</v>
      </c>
      <c r="C7" s="53" t="s">
        <v>33</v>
      </c>
      <c r="D7" s="53" t="s">
        <v>32</v>
      </c>
      <c r="E7" s="53" t="s">
        <v>31</v>
      </c>
    </row>
    <row r="9" spans="1:9">
      <c r="A9" s="71" t="s">
        <v>30</v>
      </c>
      <c r="B9" s="71">
        <v>14</v>
      </c>
      <c r="C9" s="55">
        <v>4.4164037854889593E-2</v>
      </c>
      <c r="D9" s="56">
        <v>10.825488958990537</v>
      </c>
      <c r="E9" s="71">
        <v>14.000000000000002</v>
      </c>
    </row>
    <row r="10" spans="1:9">
      <c r="A10" s="71" t="s">
        <v>29</v>
      </c>
      <c r="B10" s="71">
        <v>80</v>
      </c>
      <c r="C10" s="57">
        <v>0.25236593059936907</v>
      </c>
      <c r="D10" s="56">
        <v>61.859936908517348</v>
      </c>
      <c r="E10" s="71">
        <v>80</v>
      </c>
    </row>
    <row r="11" spans="1:9">
      <c r="A11" s="71" t="s">
        <v>28</v>
      </c>
      <c r="B11" s="71">
        <v>223</v>
      </c>
      <c r="C11" s="57">
        <v>0.70347003154574128</v>
      </c>
      <c r="D11" s="56">
        <v>172.43457413249212</v>
      </c>
      <c r="E11" s="71">
        <v>223</v>
      </c>
    </row>
    <row r="12" spans="1:9">
      <c r="A12" s="59" t="s">
        <v>27</v>
      </c>
      <c r="B12" s="59">
        <v>317</v>
      </c>
      <c r="C12" s="60">
        <v>1</v>
      </c>
      <c r="D12" s="61">
        <v>245.12</v>
      </c>
      <c r="E12" s="59">
        <v>317</v>
      </c>
    </row>
    <row r="13" spans="1:9">
      <c r="A13" s="59"/>
      <c r="B13" s="59"/>
      <c r="C13" s="59"/>
      <c r="D13" s="62"/>
      <c r="E13" s="71"/>
    </row>
    <row r="14" spans="1:9">
      <c r="A14" s="59"/>
      <c r="B14" s="59"/>
      <c r="C14" s="59"/>
      <c r="D14" s="62"/>
      <c r="E14" s="71"/>
    </row>
    <row r="15" spans="1:9">
      <c r="A15" s="59" t="s">
        <v>26</v>
      </c>
      <c r="B15" s="59"/>
      <c r="C15" s="59"/>
      <c r="D15" s="61">
        <v>245.12</v>
      </c>
      <c r="E15" s="71"/>
    </row>
    <row r="16" spans="1:9">
      <c r="A16" s="59" t="s">
        <v>25</v>
      </c>
      <c r="B16" s="71"/>
      <c r="C16" s="71"/>
      <c r="D16" s="63">
        <v>317</v>
      </c>
      <c r="E16" s="71"/>
    </row>
    <row r="19" spans="1:5">
      <c r="A19" s="70" t="s">
        <v>45</v>
      </c>
      <c r="B19" s="72"/>
      <c r="C19" s="72"/>
      <c r="D19" s="72"/>
      <c r="E19" s="72"/>
    </row>
    <row r="20" spans="1:5" ht="51.75">
      <c r="A20" s="53" t="s">
        <v>35</v>
      </c>
      <c r="B20" s="53" t="s">
        <v>34</v>
      </c>
      <c r="C20" s="53" t="s">
        <v>33</v>
      </c>
      <c r="D20" s="53" t="s">
        <v>32</v>
      </c>
      <c r="E20" s="53" t="s">
        <v>31</v>
      </c>
    </row>
    <row r="22" spans="1:5">
      <c r="A22" s="71" t="s">
        <v>30</v>
      </c>
      <c r="B22" s="71">
        <v>1</v>
      </c>
      <c r="C22" s="55">
        <v>1.5455950540958269E-3</v>
      </c>
      <c r="D22" s="56">
        <v>0.77321483771251931</v>
      </c>
      <c r="E22" s="71">
        <v>1</v>
      </c>
    </row>
    <row r="23" spans="1:5">
      <c r="A23" s="71" t="s">
        <v>29</v>
      </c>
      <c r="B23" s="71">
        <v>441</v>
      </c>
      <c r="C23" s="57">
        <v>0.68160741885625964</v>
      </c>
      <c r="D23" s="56">
        <v>340.98774343122102</v>
      </c>
      <c r="E23" s="71">
        <v>441</v>
      </c>
    </row>
    <row r="24" spans="1:5">
      <c r="A24" s="71" t="s">
        <v>28</v>
      </c>
      <c r="B24" s="71">
        <v>205</v>
      </c>
      <c r="C24" s="57">
        <v>0.31684698608964451</v>
      </c>
      <c r="D24" s="56">
        <v>158.50904173106645</v>
      </c>
      <c r="E24" s="71">
        <v>205</v>
      </c>
    </row>
    <row r="25" spans="1:5">
      <c r="A25" s="59" t="s">
        <v>27</v>
      </c>
      <c r="B25" s="59">
        <v>647</v>
      </c>
      <c r="C25" s="60">
        <v>1</v>
      </c>
      <c r="D25" s="61">
        <v>500.27</v>
      </c>
      <c r="E25" s="59">
        <v>647</v>
      </c>
    </row>
    <row r="26" spans="1:5">
      <c r="A26" s="59"/>
      <c r="B26" s="59"/>
      <c r="C26" s="59"/>
      <c r="D26" s="62"/>
      <c r="E26" s="71"/>
    </row>
    <row r="27" spans="1:5">
      <c r="A27" s="59"/>
      <c r="B27" s="59"/>
      <c r="C27" s="59"/>
      <c r="D27" s="62"/>
      <c r="E27" s="71"/>
    </row>
    <row r="28" spans="1:5">
      <c r="A28" s="59" t="s">
        <v>26</v>
      </c>
      <c r="B28" s="59"/>
      <c r="C28" s="59"/>
      <c r="D28" s="61">
        <v>500.27</v>
      </c>
      <c r="E28" s="71"/>
    </row>
    <row r="29" spans="1:5">
      <c r="A29" s="59" t="s">
        <v>25</v>
      </c>
      <c r="B29" s="71"/>
      <c r="C29" s="71"/>
      <c r="D29" s="63">
        <v>647</v>
      </c>
      <c r="E29" s="71"/>
    </row>
    <row r="32" spans="1:5">
      <c r="A32" s="70" t="s">
        <v>48</v>
      </c>
      <c r="B32" s="73"/>
      <c r="C32" s="73"/>
      <c r="D32" s="73"/>
      <c r="E32" s="73"/>
    </row>
    <row r="33" spans="1:5" ht="51.75">
      <c r="A33" s="53" t="s">
        <v>35</v>
      </c>
      <c r="B33" s="53" t="s">
        <v>34</v>
      </c>
      <c r="C33" s="53" t="s">
        <v>33</v>
      </c>
      <c r="D33" s="53" t="s">
        <v>32</v>
      </c>
      <c r="E33" s="53" t="s">
        <v>31</v>
      </c>
    </row>
    <row r="35" spans="1:5">
      <c r="A35" s="71" t="s">
        <v>30</v>
      </c>
      <c r="B35" s="71">
        <v>2</v>
      </c>
      <c r="C35" s="55">
        <v>3.3726812816188868E-3</v>
      </c>
      <c r="D35" s="56">
        <v>1.1305227655986507</v>
      </c>
      <c r="E35" s="71">
        <v>2</v>
      </c>
    </row>
    <row r="36" spans="1:5">
      <c r="A36" s="71" t="s">
        <v>29</v>
      </c>
      <c r="B36" s="71">
        <v>408</v>
      </c>
      <c r="C36" s="57">
        <v>0.68802698145025298</v>
      </c>
      <c r="D36" s="56">
        <v>230.62664418212478</v>
      </c>
      <c r="E36" s="71">
        <v>408</v>
      </c>
    </row>
    <row r="37" spans="1:5">
      <c r="A37" s="71" t="s">
        <v>28</v>
      </c>
      <c r="B37" s="71">
        <v>183</v>
      </c>
      <c r="C37" s="57">
        <v>0.30860033726812819</v>
      </c>
      <c r="D37" s="56">
        <v>103.44283305227657</v>
      </c>
      <c r="E37" s="71">
        <v>183.00000000000003</v>
      </c>
    </row>
    <row r="38" spans="1:5">
      <c r="A38" s="59" t="s">
        <v>27</v>
      </c>
      <c r="B38" s="59">
        <v>593</v>
      </c>
      <c r="C38" s="60">
        <v>1</v>
      </c>
      <c r="D38" s="61">
        <v>335.2</v>
      </c>
      <c r="E38" s="59">
        <v>593</v>
      </c>
    </row>
    <row r="39" spans="1:5">
      <c r="A39" s="59"/>
      <c r="B39" s="59"/>
      <c r="C39" s="59"/>
      <c r="D39" s="62"/>
      <c r="E39" s="71"/>
    </row>
    <row r="40" spans="1:5">
      <c r="A40" s="59"/>
      <c r="B40" s="59"/>
      <c r="C40" s="59"/>
      <c r="D40" s="62"/>
      <c r="E40" s="71"/>
    </row>
    <row r="41" spans="1:5">
      <c r="A41" s="59" t="s">
        <v>26</v>
      </c>
      <c r="B41" s="59"/>
      <c r="C41" s="59"/>
      <c r="D41" s="61">
        <v>335.2</v>
      </c>
      <c r="E41" s="71"/>
    </row>
    <row r="42" spans="1:5">
      <c r="A42" s="59" t="s">
        <v>25</v>
      </c>
      <c r="B42" s="71"/>
      <c r="C42" s="71"/>
      <c r="D42" s="63">
        <v>593</v>
      </c>
      <c r="E42" s="71"/>
    </row>
    <row r="43" spans="1:5">
      <c r="A43" s="10"/>
      <c r="B43" s="8"/>
      <c r="C43" s="8"/>
      <c r="D43" s="9"/>
      <c r="E43" s="8"/>
    </row>
    <row r="44" spans="1:5">
      <c r="A44" s="8"/>
      <c r="B44" s="8"/>
      <c r="C44" s="8"/>
      <c r="D44" s="11" t="s">
        <v>36</v>
      </c>
      <c r="E44" s="8"/>
    </row>
    <row r="45" spans="1:5">
      <c r="A45" s="70" t="s">
        <v>47</v>
      </c>
      <c r="B45" s="73"/>
      <c r="C45" s="73"/>
      <c r="D45" s="73"/>
      <c r="E45" s="73"/>
    </row>
    <row r="46" spans="1:5" ht="51.75">
      <c r="A46" s="53" t="s">
        <v>35</v>
      </c>
      <c r="B46" s="53" t="s">
        <v>34</v>
      </c>
      <c r="C46" s="53" t="s">
        <v>33</v>
      </c>
      <c r="D46" s="53" t="s">
        <v>32</v>
      </c>
      <c r="E46" s="53" t="s">
        <v>31</v>
      </c>
    </row>
    <row r="48" spans="1:5">
      <c r="A48" s="71" t="s">
        <v>30</v>
      </c>
      <c r="B48" s="71">
        <v>0</v>
      </c>
      <c r="C48" s="55">
        <v>0</v>
      </c>
      <c r="D48" s="56">
        <v>0</v>
      </c>
      <c r="E48" s="71">
        <v>0</v>
      </c>
    </row>
    <row r="49" spans="1:5">
      <c r="A49" s="71" t="s">
        <v>29</v>
      </c>
      <c r="B49" s="71">
        <v>147</v>
      </c>
      <c r="C49" s="57">
        <v>0.70673076923076927</v>
      </c>
      <c r="D49" s="56">
        <v>83.394230769230774</v>
      </c>
      <c r="E49" s="71">
        <v>147</v>
      </c>
    </row>
    <row r="50" spans="1:5">
      <c r="A50" s="71" t="s">
        <v>28</v>
      </c>
      <c r="B50" s="71">
        <v>61</v>
      </c>
      <c r="C50" s="57">
        <v>0.29326923076923078</v>
      </c>
      <c r="D50" s="56">
        <v>34.605769230769234</v>
      </c>
      <c r="E50" s="71">
        <v>61</v>
      </c>
    </row>
    <row r="51" spans="1:5">
      <c r="A51" s="59" t="s">
        <v>27</v>
      </c>
      <c r="B51" s="59">
        <v>208</v>
      </c>
      <c r="C51" s="60">
        <v>1</v>
      </c>
      <c r="D51" s="61">
        <v>118</v>
      </c>
      <c r="E51" s="59">
        <v>208</v>
      </c>
    </row>
    <row r="52" spans="1:5">
      <c r="A52" s="59"/>
      <c r="B52" s="59"/>
      <c r="C52" s="59"/>
      <c r="D52" s="62"/>
      <c r="E52" s="71"/>
    </row>
    <row r="53" spans="1:5">
      <c r="A53" s="59"/>
      <c r="B53" s="59"/>
      <c r="C53" s="59"/>
      <c r="D53" s="62"/>
      <c r="E53" s="71"/>
    </row>
    <row r="54" spans="1:5">
      <c r="A54" s="59" t="s">
        <v>26</v>
      </c>
      <c r="B54" s="59"/>
      <c r="C54" s="59"/>
      <c r="D54" s="61">
        <v>118</v>
      </c>
      <c r="E54" s="71"/>
    </row>
    <row r="55" spans="1:5">
      <c r="A55" s="59" t="s">
        <v>25</v>
      </c>
      <c r="B55" s="71"/>
      <c r="C55" s="71"/>
      <c r="D55" s="63">
        <v>208</v>
      </c>
      <c r="E55" s="71"/>
    </row>
    <row r="58" spans="1:5">
      <c r="A58" s="70" t="s">
        <v>46</v>
      </c>
      <c r="B58" s="73"/>
      <c r="C58" s="73"/>
      <c r="D58" s="73"/>
      <c r="E58" s="73"/>
    </row>
    <row r="59" spans="1:5" ht="51.75">
      <c r="A59" s="20" t="s">
        <v>35</v>
      </c>
      <c r="B59" s="20" t="s">
        <v>34</v>
      </c>
      <c r="C59" s="20" t="s">
        <v>33</v>
      </c>
      <c r="D59" s="20" t="s">
        <v>32</v>
      </c>
      <c r="E59" s="20" t="s">
        <v>31</v>
      </c>
    </row>
    <row r="61" spans="1:5">
      <c r="A61" s="71" t="s">
        <v>30</v>
      </c>
      <c r="B61" s="71">
        <v>1</v>
      </c>
      <c r="C61" s="55">
        <v>2.9154518950437317E-3</v>
      </c>
      <c r="D61" s="56">
        <v>0.55976676384839652</v>
      </c>
      <c r="E61" s="71">
        <v>1</v>
      </c>
    </row>
    <row r="62" spans="1:5">
      <c r="A62" s="71" t="s">
        <v>29</v>
      </c>
      <c r="B62" s="71">
        <v>339</v>
      </c>
      <c r="C62" s="57">
        <v>0.98833819241982512</v>
      </c>
      <c r="D62" s="56">
        <v>189.76093294460642</v>
      </c>
      <c r="E62" s="71">
        <v>339</v>
      </c>
    </row>
    <row r="63" spans="1:5">
      <c r="A63" s="71" t="s">
        <v>28</v>
      </c>
      <c r="B63" s="71">
        <v>3</v>
      </c>
      <c r="C63" s="57">
        <v>8.7463556851311956E-3</v>
      </c>
      <c r="D63" s="56">
        <v>1.6793002915451896</v>
      </c>
      <c r="E63" s="71">
        <v>3</v>
      </c>
    </row>
    <row r="64" spans="1:5">
      <c r="A64" s="59" t="s">
        <v>27</v>
      </c>
      <c r="B64" s="59">
        <v>343</v>
      </c>
      <c r="C64" s="60">
        <v>1</v>
      </c>
      <c r="D64" s="61">
        <v>192</v>
      </c>
      <c r="E64" s="59">
        <v>343</v>
      </c>
    </row>
    <row r="65" spans="1:5">
      <c r="A65" s="59"/>
      <c r="B65" s="59"/>
      <c r="C65" s="59"/>
      <c r="D65" s="62"/>
      <c r="E65" s="71"/>
    </row>
    <row r="66" spans="1:5">
      <c r="A66" s="59"/>
      <c r="B66" s="59"/>
      <c r="C66" s="59"/>
      <c r="D66" s="62"/>
      <c r="E66" s="71"/>
    </row>
    <row r="67" spans="1:5">
      <c r="A67" s="59" t="s">
        <v>26</v>
      </c>
      <c r="B67" s="59"/>
      <c r="C67" s="59"/>
      <c r="D67" s="61">
        <v>192</v>
      </c>
      <c r="E67" s="71"/>
    </row>
    <row r="68" spans="1:5">
      <c r="A68" s="59" t="s">
        <v>25</v>
      </c>
      <c r="B68" s="71"/>
      <c r="C68" s="71"/>
      <c r="D68" s="63">
        <v>343</v>
      </c>
      <c r="E68" s="71"/>
    </row>
    <row r="71" spans="1:5">
      <c r="A71" s="70" t="s">
        <v>49</v>
      </c>
      <c r="B71" s="73"/>
      <c r="C71" s="73"/>
      <c r="D71" s="73"/>
      <c r="E71" s="73"/>
    </row>
    <row r="72" spans="1:5" ht="51.75">
      <c r="A72" s="20" t="s">
        <v>35</v>
      </c>
      <c r="B72" s="20" t="s">
        <v>34</v>
      </c>
      <c r="C72" s="20" t="s">
        <v>33</v>
      </c>
      <c r="D72" s="20" t="s">
        <v>32</v>
      </c>
      <c r="E72" s="20" t="s">
        <v>31</v>
      </c>
    </row>
    <row r="74" spans="1:5">
      <c r="A74" s="71" t="s">
        <v>30</v>
      </c>
      <c r="B74" s="71">
        <v>0</v>
      </c>
      <c r="C74" s="55">
        <v>0</v>
      </c>
      <c r="D74" s="56">
        <v>0</v>
      </c>
      <c r="E74" s="71">
        <v>0</v>
      </c>
    </row>
    <row r="75" spans="1:5">
      <c r="A75" s="71" t="s">
        <v>29</v>
      </c>
      <c r="B75" s="71">
        <v>43</v>
      </c>
      <c r="C75" s="57">
        <v>0.25146198830409355</v>
      </c>
      <c r="D75" s="56">
        <v>24.032222222222224</v>
      </c>
      <c r="E75" s="71">
        <v>43</v>
      </c>
    </row>
    <row r="76" spans="1:5">
      <c r="A76" s="71" t="s">
        <v>28</v>
      </c>
      <c r="B76" s="71">
        <v>128</v>
      </c>
      <c r="C76" s="57">
        <v>0.74853801169590639</v>
      </c>
      <c r="D76" s="56">
        <v>71.537777777777777</v>
      </c>
      <c r="E76" s="71">
        <v>128</v>
      </c>
    </row>
    <row r="77" spans="1:5">
      <c r="A77" s="59" t="s">
        <v>27</v>
      </c>
      <c r="B77" s="59">
        <v>171</v>
      </c>
      <c r="C77" s="60">
        <v>1</v>
      </c>
      <c r="D77" s="61">
        <v>95.570000000000007</v>
      </c>
      <c r="E77" s="59">
        <v>171</v>
      </c>
    </row>
    <row r="78" spans="1:5">
      <c r="A78" s="59"/>
      <c r="B78" s="59"/>
      <c r="C78" s="59"/>
      <c r="D78" s="62"/>
      <c r="E78" s="71"/>
    </row>
    <row r="79" spans="1:5">
      <c r="A79" s="59"/>
      <c r="B79" s="59"/>
      <c r="C79" s="59"/>
      <c r="D79" s="62"/>
      <c r="E79" s="71"/>
    </row>
    <row r="80" spans="1:5">
      <c r="A80" s="59" t="s">
        <v>26</v>
      </c>
      <c r="B80" s="59"/>
      <c r="C80" s="59"/>
      <c r="D80" s="61">
        <v>95.57</v>
      </c>
      <c r="E80" s="71"/>
    </row>
    <row r="81" spans="1:5">
      <c r="A81" s="59" t="s">
        <v>25</v>
      </c>
      <c r="B81" s="71"/>
      <c r="C81" s="71"/>
      <c r="D81" s="63">
        <v>171</v>
      </c>
      <c r="E81" s="71"/>
    </row>
  </sheetData>
  <mergeCells count="3">
    <mergeCell ref="A1:E1"/>
    <mergeCell ref="A2:E2"/>
    <mergeCell ref="A3:E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SO2</vt:lpstr>
      <vt:lpstr>SO2 Allocation</vt:lpstr>
      <vt:lpstr>CSAPR SO2 Allocation</vt:lpstr>
    </vt:vector>
  </TitlesOfParts>
  <Company>American Electric Power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Jason S Blake</dc:creator>
  <cp:lastModifiedBy>s290792</cp:lastModifiedBy>
  <cp:lastPrinted>2018-10-09T12:22:47Z</cp:lastPrinted>
  <dcterms:created xsi:type="dcterms:W3CDTF">2012-07-25T11:50:39Z</dcterms:created>
  <dcterms:modified xsi:type="dcterms:W3CDTF">2018-10-09T13:48:42Z</dcterms:modified>
</cp:coreProperties>
</file>