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2" activeTab="1"/>
  </bookViews>
  <sheets>
    <sheet name="Regulatory Assets" sheetId="1" r:id="rId1"/>
    <sheet name="Deferred Debits" sheetId="2" r:id="rId2"/>
  </sheets>
  <definedNames>
    <definedName name="_xlnm.Print_Area" localSheetId="1">'Deferred Debits'!$A$1:$O$15</definedName>
    <definedName name="_xlnm.Print_Area" localSheetId="0">'Regulatory Assets'!$A$1:$O$29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8" i="2"/>
  <c r="O7" i="2"/>
  <c r="N14" i="2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29" i="1"/>
  <c r="O29" i="1" s="1"/>
  <c r="O11" i="2" l="1"/>
  <c r="O26" i="1"/>
  <c r="O28" i="1" s="1"/>
  <c r="O14" i="2" l="1"/>
  <c r="O13" i="2"/>
</calcChain>
</file>

<file path=xl/sharedStrings.xml><?xml version="1.0" encoding="utf-8"?>
<sst xmlns="http://schemas.openxmlformats.org/spreadsheetml/2006/main" count="63" uniqueCount="44">
  <si>
    <t>Regulatory Assets</t>
  </si>
  <si>
    <t>Monthly and 13-Month Average</t>
  </si>
  <si>
    <t xml:space="preserve">Electric </t>
  </si>
  <si>
    <t>Gas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</si>
  <si>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</si>
  <si>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</si>
  <si>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</si>
  <si>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</si>
  <si>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</si>
  <si>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</si>
  <si>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</si>
  <si>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</si>
  <si>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</si>
  <si>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</si>
  <si>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</si>
  <si>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</si>
  <si>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</si>
  <si>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</si>
  <si>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</si>
  <si>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       182.36 - Other Reg Assets Current -  Plant Outage Normalization</t>
  </si>
  <si>
    <t xml:space="preserve">                 182.21 - Other Reg Assets NC Rate Case Exp</t>
  </si>
  <si>
    <t xml:space="preserve">                 182.23 - Other Reg Assets NC CMRG Fding</t>
  </si>
  <si>
    <t xml:space="preserve">                 182.43 - Other Regulatory Assets Cur OST</t>
  </si>
  <si>
    <t xml:space="preserve">                 182.5 - Other Regulatory Assets Cur GSC</t>
  </si>
  <si>
    <t xml:space="preserve">                 182.6 - Other Regulatory Assets Cur FAC</t>
  </si>
  <si>
    <t xml:space="preserve">                 182.9 - Other Reg Assets NC Winter Strm</t>
  </si>
  <si>
    <t xml:space="preserve">                 182.91 - Other Reg Assets NC Wind Storm</t>
  </si>
  <si>
    <t xml:space="preserve">                 182.95 - Other Reg Assets NC - 2018 Summer Storm</t>
  </si>
  <si>
    <t xml:space="preserve">                 182.22 - Other Reg Assets NC Wachovia Swap</t>
  </si>
  <si>
    <t xml:space="preserve">                 182.24 - Other Reg Assets NC Int Swap</t>
  </si>
  <si>
    <t xml:space="preserve">                 182.35 - Other Reg Assets NC - BOA Swap</t>
  </si>
  <si>
    <t>Less Closure Reg Asset for ECR (Schedule B-1.1)</t>
  </si>
  <si>
    <t>Total</t>
  </si>
  <si>
    <t>Deferred Debits</t>
  </si>
  <si>
    <t xml:space="preserve">          184.0 - Clearing accounts</t>
  </si>
  <si>
    <t xml:space="preserve">          184.3 - Clearing Accounts</t>
  </si>
  <si>
    <t xml:space="preserve">          184.7 - Clearing Accts (Lease)</t>
  </si>
  <si>
    <t>Rounding</t>
  </si>
  <si>
    <t xml:space="preserve">                 182.8 - Other Regulatory Assets NC Open ARO Ponds - KY</t>
  </si>
  <si>
    <t xml:space="preserve">                 182.89 - Other Regulatory Assets NC ARO Generation - CCR</t>
  </si>
  <si>
    <t xml:space="preserve">                 182.99 - Other Regulatory Assets NC ARO - ECR/CCR</t>
  </si>
  <si>
    <t xml:space="preserve">                 182.15 - Other Reg Assets NC ARO</t>
  </si>
  <si>
    <t xml:space="preserve">                 182.27 - Other Reg Assets Def Tax (Liab LT)</t>
  </si>
  <si>
    <t xml:space="preserve">                 182.1 - REG ASSET - FORWARD STARTING SWAPS SEP-2015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</si>
</sst>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left"/>
    </xf>
    <xf numFmtId="165" fontId="0" fillId="0" borderId="0" xfId="1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right"/>
    </xf>
    <xf numFmtId="165" fontId="0" fillId="0" borderId="0" xfId="0" applyNumberFormat="1"/>
  </cellXfs>
  <cellStyles count="4">
    <cellStyle name="Comma" xfId="1" builtinId="3"/>
    <cellStyle name="Normal" xfId="0" builtinId="0"/>
    <cellStyle name="Normal 4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5" zoomScaleNormal="85" workbookViewId="0">
      <selection activeCell="A23" sqref="A23"/>
    </sheetView>
  </sheetViews>
  <sheetFormatPr defaultRowHeight="14.4" x14ac:dyDescent="0.3"/>
  <cols>
    <col min="1" max="1" width="69.44140625" bestFit="1" customWidth="1"/>
    <col min="2" max="14" width="14.44140625" bestFit="1" customWidth="1"/>
    <col min="15" max="15" width="15.33203125" bestFit="1" customWidth="1"/>
    <col min="16" max="16" width="15.44140625" bestFit="1" customWidth="1"/>
  </cols>
  <sheetData>
    <row r="1" spans="1:15" x14ac:dyDescent="0.3">
      <c r="A1" s="1" t="s">
        <v>0</v>
      </c>
    </row>
    <row r="2" spans="1:15" x14ac:dyDescent="0.3">
      <c r="A2" s="1" t="s">
        <v>1</v>
      </c>
    </row>
    <row r="3" spans="1:15" x14ac:dyDescent="0.3">
      <c r="A3" s="1"/>
    </row>
    <row r="6" spans="1:15" ht="28.8" x14ac:dyDescent="0.3">
      <c r="A6" s="1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6" t="s">
        <v>18</v>
      </c>
    </row>
    <row r="7" spans="1:15" x14ac:dyDescent="0.3">
      <c r="A7" s="7" t="s">
        <v>42</v>
      </c>
      <c r="B7" s="8">
        <v>6983306.9863891592</v>
      </c>
      <c r="C7" s="8">
        <v>6983306.9863891592</v>
      </c>
      <c r="D7" s="8">
        <v>6934795.6485188799</v>
      </c>
      <c r="E7" s="8">
        <v>6934795.6485188799</v>
      </c>
      <c r="F7" s="8">
        <v>6934795.6485188799</v>
      </c>
      <c r="G7" s="8">
        <v>6886284.3106486099</v>
      </c>
      <c r="H7" s="8">
        <v>6886284.3106486099</v>
      </c>
      <c r="I7" s="8">
        <v>6886284.3106486099</v>
      </c>
      <c r="J7" s="8">
        <v>6837772.9727783296</v>
      </c>
      <c r="K7" s="8">
        <v>6837772.9727783296</v>
      </c>
      <c r="L7" s="8">
        <v>6837772.9727783296</v>
      </c>
      <c r="M7" s="8">
        <v>6789261.6349080503</v>
      </c>
      <c r="N7" s="8">
        <v>6789261.6349080503</v>
      </c>
      <c r="O7" s="11">
        <f>AVERAGE(B7:N7)</f>
        <v>6886284.3106486071</v>
      </c>
    </row>
    <row r="8" spans="1:15" x14ac:dyDescent="0.3">
      <c r="A8" s="7" t="s">
        <v>19</v>
      </c>
      <c r="B8" s="8">
        <v>7439154.0372612495</v>
      </c>
      <c r="C8" s="8">
        <v>9278894.5833036993</v>
      </c>
      <c r="D8" s="8">
        <v>9146453.7185742911</v>
      </c>
      <c r="E8" s="8">
        <v>9048731.5554061197</v>
      </c>
      <c r="F8" s="8">
        <v>8952773.1702267099</v>
      </c>
      <c r="G8" s="8">
        <v>9714390.4305004198</v>
      </c>
      <c r="H8" s="8">
        <v>12125672.133662799</v>
      </c>
      <c r="I8" s="8">
        <v>13632947.494830899</v>
      </c>
      <c r="J8" s="8">
        <v>13659899.9555203</v>
      </c>
      <c r="K8" s="8">
        <v>13503988.7650283</v>
      </c>
      <c r="L8" s="8">
        <v>13626611.619530801</v>
      </c>
      <c r="M8" s="8">
        <v>14016018.0204551</v>
      </c>
      <c r="N8" s="8">
        <v>15239142.612498201</v>
      </c>
      <c r="O8" s="11">
        <f t="shared" ref="O8:O24" si="0">AVERAGE(B8:N8)</f>
        <v>11491129.084369143</v>
      </c>
    </row>
    <row r="9" spans="1:15" x14ac:dyDescent="0.3">
      <c r="A9" s="7" t="s">
        <v>43</v>
      </c>
      <c r="B9" s="8">
        <v>35098788.366129003</v>
      </c>
      <c r="C9" s="8">
        <v>34895680.106129006</v>
      </c>
      <c r="D9" s="8">
        <v>34699123.725483797</v>
      </c>
      <c r="E9" s="8">
        <v>34496015.4654838</v>
      </c>
      <c r="F9" s="8">
        <v>34292907.205483802</v>
      </c>
      <c r="G9" s="8">
        <v>34096350.824838698</v>
      </c>
      <c r="H9" s="8">
        <v>33893242.5648387</v>
      </c>
      <c r="I9" s="8">
        <v>33696686.184193499</v>
      </c>
      <c r="J9" s="8">
        <v>33493577.924193501</v>
      </c>
      <c r="K9" s="8">
        <v>33290469.6641935</v>
      </c>
      <c r="L9" s="8">
        <v>33100465.162903201</v>
      </c>
      <c r="M9" s="8">
        <v>32897356.902903199</v>
      </c>
      <c r="N9" s="8">
        <v>32700800.522257999</v>
      </c>
      <c r="O9" s="11">
        <f t="shared" si="0"/>
        <v>33896266.509156279</v>
      </c>
    </row>
    <row r="10" spans="1:15" x14ac:dyDescent="0.3">
      <c r="A10" s="7" t="s">
        <v>20</v>
      </c>
      <c r="B10" s="8">
        <v>3053277.5921661803</v>
      </c>
      <c r="C10" s="8">
        <v>3032445.2948837802</v>
      </c>
      <c r="D10" s="8">
        <v>2945803.9976013904</v>
      </c>
      <c r="E10" s="8">
        <v>2859162.7003190001</v>
      </c>
      <c r="F10" s="8">
        <v>2772521.4030366</v>
      </c>
      <c r="G10" s="8">
        <v>2685880.1057542101</v>
      </c>
      <c r="H10" s="8">
        <v>2599238.8084718101</v>
      </c>
      <c r="I10" s="8">
        <v>2512597.5111894198</v>
      </c>
      <c r="J10" s="8">
        <v>2425956.2139070299</v>
      </c>
      <c r="K10" s="8">
        <v>2339314.9166246299</v>
      </c>
      <c r="L10" s="8">
        <v>2252673.61934224</v>
      </c>
      <c r="M10" s="8">
        <v>2166032.3220598497</v>
      </c>
      <c r="N10" s="8">
        <v>2079391.0247774501</v>
      </c>
      <c r="O10" s="11">
        <f t="shared" si="0"/>
        <v>2594176.5777025842</v>
      </c>
    </row>
    <row r="11" spans="1:15" x14ac:dyDescent="0.3">
      <c r="A11" s="7" t="s">
        <v>21</v>
      </c>
      <c r="B11" s="8">
        <v>121950</v>
      </c>
      <c r="C11" s="8">
        <v>113820</v>
      </c>
      <c r="D11" s="8">
        <v>105690</v>
      </c>
      <c r="E11" s="8">
        <v>97560</v>
      </c>
      <c r="F11" s="8">
        <v>89430</v>
      </c>
      <c r="G11" s="8">
        <v>81300</v>
      </c>
      <c r="H11" s="8">
        <v>73170</v>
      </c>
      <c r="I11" s="8">
        <v>65040.000000000007</v>
      </c>
      <c r="J11" s="8">
        <v>56910</v>
      </c>
      <c r="K11" s="8">
        <v>48780</v>
      </c>
      <c r="L11" s="8">
        <v>40650</v>
      </c>
      <c r="M11" s="8">
        <v>32520.000000000004</v>
      </c>
      <c r="N11" s="8">
        <v>24390</v>
      </c>
      <c r="O11" s="11">
        <f t="shared" si="0"/>
        <v>73170</v>
      </c>
    </row>
    <row r="12" spans="1:15" x14ac:dyDescent="0.3">
      <c r="A12" s="7" t="s">
        <v>22</v>
      </c>
      <c r="B12" s="8">
        <v>7408.7974792658997</v>
      </c>
      <c r="C12" s="8">
        <v>93649.835277236503</v>
      </c>
      <c r="D12" s="8">
        <v>74189.995459710495</v>
      </c>
      <c r="E12" s="8">
        <v>64436.2708832934</v>
      </c>
      <c r="F12" s="8">
        <v>94565.214933111405</v>
      </c>
      <c r="G12" s="8">
        <v>76557.178486857898</v>
      </c>
      <c r="H12" s="8">
        <v>107900.67230659901</v>
      </c>
      <c r="I12" s="8">
        <v>164693.37417595301</v>
      </c>
      <c r="J12" s="8">
        <v>0</v>
      </c>
      <c r="K12" s="8">
        <v>0</v>
      </c>
      <c r="L12" s="8">
        <v>0</v>
      </c>
      <c r="M12" s="8">
        <v>62823.040699873898</v>
      </c>
      <c r="N12" s="8">
        <v>103180.356484377</v>
      </c>
      <c r="O12" s="11">
        <f t="shared" si="0"/>
        <v>65338.825860482961</v>
      </c>
    </row>
    <row r="13" spans="1:15" x14ac:dyDescent="0.3">
      <c r="A13" s="7" t="s">
        <v>23</v>
      </c>
      <c r="B13" s="8">
        <v>2079328.18</v>
      </c>
      <c r="C13" s="8">
        <v>1819412.1500000001</v>
      </c>
      <c r="D13" s="8">
        <v>1559496.12</v>
      </c>
      <c r="E13" s="8">
        <v>1299580.0899999999</v>
      </c>
      <c r="F13" s="8">
        <v>1039664.06</v>
      </c>
      <c r="G13" s="8">
        <v>779748.03000000096</v>
      </c>
      <c r="H13" s="8">
        <v>519832.00000000099</v>
      </c>
      <c r="I13" s="8">
        <v>259915.97000000099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1">
        <f t="shared" si="0"/>
        <v>719767.43076923105</v>
      </c>
    </row>
    <row r="14" spans="1:15" x14ac:dyDescent="0.3">
      <c r="A14" s="7" t="s">
        <v>24</v>
      </c>
      <c r="B14" s="8">
        <v>0</v>
      </c>
      <c r="C14" s="8">
        <v>0</v>
      </c>
      <c r="D14" s="8">
        <v>0</v>
      </c>
      <c r="E14" s="8">
        <v>0</v>
      </c>
      <c r="F14" s="8">
        <v>105698.764790437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1">
        <f t="shared" si="0"/>
        <v>8130.6742146489996</v>
      </c>
    </row>
    <row r="15" spans="1:15" x14ac:dyDescent="0.3">
      <c r="A15" s="7" t="s">
        <v>25</v>
      </c>
      <c r="B15" s="8">
        <v>5479799.5033618901</v>
      </c>
      <c r="C15" s="8">
        <v>5269037.9856580505</v>
      </c>
      <c r="D15" s="8">
        <v>5058276.4679541998</v>
      </c>
      <c r="E15" s="8">
        <v>4847514.9502503602</v>
      </c>
      <c r="F15" s="8">
        <v>4636753.4325465104</v>
      </c>
      <c r="G15" s="8">
        <v>4425991.9148426699</v>
      </c>
      <c r="H15" s="8">
        <v>4215230.39713882</v>
      </c>
      <c r="I15" s="8">
        <v>4004468.87943498</v>
      </c>
      <c r="J15" s="8">
        <v>3793707.3617311297</v>
      </c>
      <c r="K15" s="8">
        <v>3582945.8440272901</v>
      </c>
      <c r="L15" s="8">
        <v>3372184.3263234398</v>
      </c>
      <c r="M15" s="8">
        <v>3161422.8086195998</v>
      </c>
      <c r="N15" s="8">
        <v>2950661.2909157504</v>
      </c>
      <c r="O15" s="11">
        <f t="shared" si="0"/>
        <v>4215230.3971388219</v>
      </c>
    </row>
    <row r="16" spans="1:15" x14ac:dyDescent="0.3">
      <c r="A16" s="7" t="s">
        <v>26</v>
      </c>
      <c r="B16" s="8">
        <v>2942541.59</v>
      </c>
      <c r="C16" s="8">
        <v>2829366.9134615301</v>
      </c>
      <c r="D16" s="8">
        <v>2716192.2369230702</v>
      </c>
      <c r="E16" s="8">
        <v>2603017.5603846102</v>
      </c>
      <c r="F16" s="8">
        <v>2489842.8838461502</v>
      </c>
      <c r="G16" s="8">
        <v>2376668.2073076898</v>
      </c>
      <c r="H16" s="8">
        <v>2263493.5307692299</v>
      </c>
      <c r="I16" s="8">
        <v>2150318.8542307699</v>
      </c>
      <c r="J16" s="8">
        <v>2037144.17769231</v>
      </c>
      <c r="K16" s="8">
        <v>1923969.50115385</v>
      </c>
      <c r="L16" s="8">
        <v>1810794.82461539</v>
      </c>
      <c r="M16" s="8">
        <v>1697620.1480769201</v>
      </c>
      <c r="N16" s="8">
        <v>1584445.4715384599</v>
      </c>
      <c r="O16" s="11">
        <f t="shared" si="0"/>
        <v>2263493.5307692289</v>
      </c>
    </row>
    <row r="17" spans="1:15" x14ac:dyDescent="0.3">
      <c r="A17" s="7" t="s">
        <v>27</v>
      </c>
      <c r="B17" s="8">
        <v>2390472</v>
      </c>
      <c r="C17" s="8">
        <v>2350630.7999999998</v>
      </c>
      <c r="D17" s="8">
        <v>2310789.6</v>
      </c>
      <c r="E17" s="8">
        <v>2270948.4000000004</v>
      </c>
      <c r="F17" s="8">
        <v>2231107.1999999997</v>
      </c>
      <c r="G17" s="8">
        <v>2191266</v>
      </c>
      <c r="H17" s="8">
        <v>2151424.7999999998</v>
      </c>
      <c r="I17" s="8">
        <v>2111583.6</v>
      </c>
      <c r="J17" s="8">
        <v>2071742.4000000001</v>
      </c>
      <c r="K17" s="8">
        <v>2031901.2</v>
      </c>
      <c r="L17" s="8">
        <v>1992060</v>
      </c>
      <c r="M17" s="8">
        <v>1952218.8</v>
      </c>
      <c r="N17" s="8">
        <v>1912377.6</v>
      </c>
      <c r="O17" s="11">
        <f t="shared" si="0"/>
        <v>2151424.8000000003</v>
      </c>
    </row>
    <row r="18" spans="1:15" x14ac:dyDescent="0.3">
      <c r="A18" s="7" t="s">
        <v>28</v>
      </c>
      <c r="B18" s="8">
        <v>6217238.7000000002</v>
      </c>
      <c r="C18" s="8">
        <v>6184850.4400000004</v>
      </c>
      <c r="D18" s="8">
        <v>6152462.1800000006</v>
      </c>
      <c r="E18" s="8">
        <v>6120073.9199999999</v>
      </c>
      <c r="F18" s="8">
        <v>6087685.6600000001</v>
      </c>
      <c r="G18" s="8">
        <v>6055297.4000000004</v>
      </c>
      <c r="H18" s="8">
        <v>6022909.1399999997</v>
      </c>
      <c r="I18" s="8">
        <v>5990520.8799999999</v>
      </c>
      <c r="J18" s="8">
        <v>5958132.6200000001</v>
      </c>
      <c r="K18" s="8">
        <v>5925744.3599999994</v>
      </c>
      <c r="L18" s="8">
        <v>5893356.0999999996</v>
      </c>
      <c r="M18" s="8">
        <v>5860967.8399999999</v>
      </c>
      <c r="N18" s="8">
        <v>5828579.5800000001</v>
      </c>
      <c r="O18" s="11">
        <f t="shared" si="0"/>
        <v>6022909.1400000006</v>
      </c>
    </row>
    <row r="19" spans="1:15" x14ac:dyDescent="0.3">
      <c r="A19" s="7" t="s">
        <v>29</v>
      </c>
      <c r="B19" s="8">
        <v>16917864.461124998</v>
      </c>
      <c r="C19" s="8">
        <v>16598763.0626458</v>
      </c>
      <c r="D19" s="8">
        <v>16285309.0627499</v>
      </c>
      <c r="E19" s="8">
        <v>15977505.1119687</v>
      </c>
      <c r="F19" s="8">
        <v>15675367.996999899</v>
      </c>
      <c r="G19" s="8">
        <v>15377763.2904687</v>
      </c>
      <c r="H19" s="8">
        <v>15084028.359562401</v>
      </c>
      <c r="I19" s="8">
        <v>14795534.4124479</v>
      </c>
      <c r="J19" s="8">
        <v>14510856.346822901</v>
      </c>
      <c r="K19" s="8">
        <v>14229308.558604099</v>
      </c>
      <c r="L19" s="8">
        <v>13951921.220937399</v>
      </c>
      <c r="M19" s="8">
        <v>13674580.7093229</v>
      </c>
      <c r="N19" s="8">
        <v>13397960.258697899</v>
      </c>
      <c r="O19" s="11">
        <f t="shared" si="0"/>
        <v>15113597.142488729</v>
      </c>
    </row>
    <row r="20" spans="1:15" x14ac:dyDescent="0.3">
      <c r="A20" s="7" t="s">
        <v>30</v>
      </c>
      <c r="B20" s="8">
        <v>8384513.5216438305</v>
      </c>
      <c r="C20" s="8">
        <v>8337041.0558904093</v>
      </c>
      <c r="D20" s="8">
        <v>8291099.96</v>
      </c>
      <c r="E20" s="8">
        <v>8243627.4942465695</v>
      </c>
      <c r="F20" s="8">
        <v>8196155.0284931511</v>
      </c>
      <c r="G20" s="8">
        <v>8150213.9326027399</v>
      </c>
      <c r="H20" s="8">
        <v>8102741.4668493103</v>
      </c>
      <c r="I20" s="8">
        <v>8056800.3709589001</v>
      </c>
      <c r="J20" s="8">
        <v>8009327.9052054808</v>
      </c>
      <c r="K20" s="8">
        <v>7961855.4394520493</v>
      </c>
      <c r="L20" s="8">
        <v>7917445.71342465</v>
      </c>
      <c r="M20" s="8">
        <v>7869973.2476712298</v>
      </c>
      <c r="N20" s="8">
        <v>7824032.1517808195</v>
      </c>
      <c r="O20" s="11">
        <f t="shared" si="0"/>
        <v>8103448.2529399339</v>
      </c>
    </row>
    <row r="21" spans="1:15" x14ac:dyDescent="0.3">
      <c r="A21" s="7" t="s">
        <v>38</v>
      </c>
      <c r="B21" s="8">
        <v>-1290956.4085494601</v>
      </c>
      <c r="C21" s="8">
        <v>-1381301.1891028499</v>
      </c>
      <c r="D21" s="8">
        <v>-1480222.1175430301</v>
      </c>
      <c r="E21" s="8">
        <v>-1586357.7398847302</v>
      </c>
      <c r="F21" s="8">
        <v>-1703879.97511616</v>
      </c>
      <c r="G21" s="8">
        <v>-1831560.2530575199</v>
      </c>
      <c r="H21" s="8">
        <v>-1966495.31716745</v>
      </c>
      <c r="I21" s="8">
        <v>-2104399.8012389303</v>
      </c>
      <c r="J21" s="8">
        <v>-2245306.3362370497</v>
      </c>
      <c r="K21" s="8">
        <v>-2388572.7577855499</v>
      </c>
      <c r="L21" s="8">
        <v>-2534208.2497231602</v>
      </c>
      <c r="M21" s="8">
        <v>-2682999.7993560801</v>
      </c>
      <c r="N21" s="8">
        <v>-2837212.9602439101</v>
      </c>
      <c r="O21" s="11">
        <f t="shared" si="0"/>
        <v>-2002574.8388466062</v>
      </c>
    </row>
    <row r="22" spans="1:15" x14ac:dyDescent="0.3">
      <c r="A22" s="7" t="s">
        <v>39</v>
      </c>
      <c r="B22" s="8">
        <v>56716408.57</v>
      </c>
      <c r="C22" s="8">
        <v>57590345.119999997</v>
      </c>
      <c r="D22" s="8">
        <v>58465321.239999995</v>
      </c>
      <c r="E22" s="8">
        <v>59341341.009999998</v>
      </c>
      <c r="F22" s="8">
        <v>60218408.469999902</v>
      </c>
      <c r="G22" s="8">
        <v>61096527.7299999</v>
      </c>
      <c r="H22" s="8">
        <v>61975702.879999995</v>
      </c>
      <c r="I22" s="8">
        <v>62855938.009999998</v>
      </c>
      <c r="J22" s="8">
        <v>63737237.269999996</v>
      </c>
      <c r="K22" s="8">
        <v>64546587.840000004</v>
      </c>
      <c r="L22" s="8">
        <v>65356732.32</v>
      </c>
      <c r="M22" s="8">
        <v>66167673.789999999</v>
      </c>
      <c r="N22" s="8">
        <v>66979415.380000003</v>
      </c>
      <c r="O22" s="11">
        <f t="shared" si="0"/>
        <v>61926741.50999999</v>
      </c>
    </row>
    <row r="23" spans="1:15" x14ac:dyDescent="0.3">
      <c r="A23" s="7" t="s">
        <v>40</v>
      </c>
      <c r="B23" s="8">
        <v>2584242.3599999901</v>
      </c>
      <c r="C23" s="8">
        <v>2584242.3599999901</v>
      </c>
      <c r="D23" s="8">
        <v>2584242.3599999901</v>
      </c>
      <c r="E23" s="8">
        <v>2584242.3599999901</v>
      </c>
      <c r="F23" s="8">
        <v>2584242.3599999901</v>
      </c>
      <c r="G23" s="8">
        <v>2584242.3599999901</v>
      </c>
      <c r="H23" s="8">
        <v>2584242.3599999901</v>
      </c>
      <c r="I23" s="8">
        <v>2584242.3599999901</v>
      </c>
      <c r="J23" s="8">
        <v>2584242.3599999901</v>
      </c>
      <c r="K23" s="8">
        <v>2584242.3599999901</v>
      </c>
      <c r="L23" s="8">
        <v>2584242.3599999901</v>
      </c>
      <c r="M23" s="8">
        <v>2584242.3599999901</v>
      </c>
      <c r="N23" s="8">
        <v>2584242.3599999901</v>
      </c>
      <c r="O23" s="11">
        <f t="shared" si="0"/>
        <v>2584242.359999991</v>
      </c>
    </row>
    <row r="24" spans="1:15" x14ac:dyDescent="0.3">
      <c r="A24" s="7" t="s">
        <v>41</v>
      </c>
      <c r="B24" s="8">
        <v>26113066.41</v>
      </c>
      <c r="C24" s="8">
        <v>26639722.68</v>
      </c>
      <c r="D24" s="8">
        <v>27167215.189999998</v>
      </c>
      <c r="E24" s="8">
        <v>27695547.390000001</v>
      </c>
      <c r="F24" s="8">
        <v>28224722.77</v>
      </c>
      <c r="G24" s="8">
        <v>28754744.729999997</v>
      </c>
      <c r="H24" s="8">
        <v>29285616.849999998</v>
      </c>
      <c r="I24" s="8">
        <v>29817342.620000001</v>
      </c>
      <c r="J24" s="8">
        <v>30349925.57</v>
      </c>
      <c r="K24" s="8">
        <v>30540034.930000003</v>
      </c>
      <c r="L24" s="8">
        <v>30730700.710000001</v>
      </c>
      <c r="M24" s="8">
        <v>30921925.169999998</v>
      </c>
      <c r="N24" s="8">
        <v>31113710.539999999</v>
      </c>
      <c r="O24" s="11">
        <f t="shared" si="0"/>
        <v>29027251.966153845</v>
      </c>
    </row>
    <row r="25" spans="1:15" x14ac:dyDescent="0.3">
      <c r="A25" s="7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5">
        <v>-32284755.456976499</v>
      </c>
    </row>
    <row r="26" spans="1:15" x14ac:dyDescent="0.3">
      <c r="A26" s="9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>SUM(O7:O25)</f>
        <v>152855272.21638837</v>
      </c>
    </row>
    <row r="27" spans="1:15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3">
      <c r="M28" s="2" t="s">
        <v>2</v>
      </c>
      <c r="N28" s="3">
        <v>0.80330000000000001</v>
      </c>
      <c r="O28" s="13">
        <f>O26*N28</f>
        <v>122788640.17142478</v>
      </c>
    </row>
    <row r="29" spans="1:15" x14ac:dyDescent="0.3">
      <c r="M29" s="4" t="s">
        <v>3</v>
      </c>
      <c r="N29" s="3">
        <f>1-N28</f>
        <v>0.19669999999999999</v>
      </c>
      <c r="O29" s="13">
        <f>O26*N29</f>
        <v>30066632.044963591</v>
      </c>
    </row>
  </sheetData>
  <pageMargins left="0.7" right="0.7" top="0.75" bottom="0.75" header="0.3" footer="0.3"/>
  <pageSetup scale="45" fitToHeight="0" orientation="landscape" horizontalDpi="1200" verticalDpi="1200" r:id="rId1"/>
  <headerFooter>
    <oddFooter>&amp;R&amp;"Times New Roman,Bold"&amp;12Case No. 2018-00295
Attachment to Response to KIUC-2 Question No. 20
Page 1 of 2
Arbough/Garrett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5" zoomScaleNormal="85" workbookViewId="0"/>
  </sheetViews>
  <sheetFormatPr defaultRowHeight="14.4" x14ac:dyDescent="0.3"/>
  <cols>
    <col min="1" max="1" width="33.109375" bestFit="1" customWidth="1"/>
    <col min="2" max="15" width="12.33203125" bestFit="1" customWidth="1"/>
  </cols>
  <sheetData>
    <row r="1" spans="1:15" x14ac:dyDescent="0.3">
      <c r="A1" s="1" t="s">
        <v>33</v>
      </c>
    </row>
    <row r="2" spans="1:15" x14ac:dyDescent="0.3">
      <c r="A2" s="1" t="s">
        <v>1</v>
      </c>
    </row>
    <row r="3" spans="1:15" x14ac:dyDescent="0.3">
      <c r="A3" s="1"/>
    </row>
    <row r="6" spans="1:15" ht="28.8" x14ac:dyDescent="0.3">
      <c r="A6" s="1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6" t="s">
        <v>18</v>
      </c>
    </row>
    <row r="7" spans="1:15" x14ac:dyDescent="0.3">
      <c r="A7" s="10" t="s">
        <v>34</v>
      </c>
      <c r="B7" s="8">
        <v>282022.00999999902</v>
      </c>
      <c r="C7" s="8">
        <v>282022.00999999902</v>
      </c>
      <c r="D7" s="8">
        <v>282022.00999999902</v>
      </c>
      <c r="E7" s="8">
        <v>282022.00999999902</v>
      </c>
      <c r="F7" s="8">
        <v>282022.00999999902</v>
      </c>
      <c r="G7" s="8">
        <v>282022.00999999902</v>
      </c>
      <c r="H7" s="8">
        <v>282022.00999999902</v>
      </c>
      <c r="I7" s="8">
        <v>282022.00999999902</v>
      </c>
      <c r="J7" s="8">
        <v>282022.00999999902</v>
      </c>
      <c r="K7" s="8">
        <v>282022.00999999902</v>
      </c>
      <c r="L7" s="8">
        <v>282022.00999999902</v>
      </c>
      <c r="M7" s="8">
        <v>282022.00999999902</v>
      </c>
      <c r="N7" s="8">
        <v>282022.00999999902</v>
      </c>
      <c r="O7" s="11">
        <f t="shared" ref="O7:O9" si="0">AVERAGE(B7:N7)</f>
        <v>282022.00999999896</v>
      </c>
    </row>
    <row r="8" spans="1:15" x14ac:dyDescent="0.3">
      <c r="A8" s="10" t="s">
        <v>35</v>
      </c>
      <c r="B8" s="8">
        <v>-357323.18999998801</v>
      </c>
      <c r="C8" s="8">
        <v>-357323.18999998801</v>
      </c>
      <c r="D8" s="8">
        <v>-357323.18999998801</v>
      </c>
      <c r="E8" s="8">
        <v>-357323.18999998801</v>
      </c>
      <c r="F8" s="8">
        <v>-357323.18999998801</v>
      </c>
      <c r="G8" s="8">
        <v>-357323.18999998801</v>
      </c>
      <c r="H8" s="8">
        <v>-357323.18999998801</v>
      </c>
      <c r="I8" s="8">
        <v>-357323.18999998801</v>
      </c>
      <c r="J8" s="8">
        <v>-357323.18999998801</v>
      </c>
      <c r="K8" s="8">
        <v>-357323.18999998801</v>
      </c>
      <c r="L8" s="8">
        <v>-357323.18999998801</v>
      </c>
      <c r="M8" s="8">
        <v>-357323.18999998801</v>
      </c>
      <c r="N8" s="8">
        <v>-357323.18999998801</v>
      </c>
      <c r="O8" s="11">
        <f t="shared" si="0"/>
        <v>-357323.18999998795</v>
      </c>
    </row>
    <row r="9" spans="1:15" x14ac:dyDescent="0.3">
      <c r="A9" s="10" t="s">
        <v>36</v>
      </c>
      <c r="B9" s="8">
        <v>-865.2900000017421</v>
      </c>
      <c r="C9" s="8">
        <v>11417.0199999981</v>
      </c>
      <c r="D9" s="8">
        <v>23699.329999998303</v>
      </c>
      <c r="E9" s="8">
        <v>35981.639999998399</v>
      </c>
      <c r="F9" s="8">
        <v>48263.949999998302</v>
      </c>
      <c r="G9" s="8">
        <v>60546.259999998299</v>
      </c>
      <c r="H9" s="8">
        <v>72828.579999998401</v>
      </c>
      <c r="I9" s="8">
        <v>80248.989999998405</v>
      </c>
      <c r="J9" s="8">
        <v>92554.359999997498</v>
      </c>
      <c r="K9" s="8">
        <v>102311.72999999799</v>
      </c>
      <c r="L9" s="8">
        <v>112069.099999999</v>
      </c>
      <c r="M9" s="8">
        <v>121826.589999998</v>
      </c>
      <c r="N9" s="8">
        <v>81029.2199999984</v>
      </c>
      <c r="O9" s="11">
        <f t="shared" si="0"/>
        <v>64762.421538459799</v>
      </c>
    </row>
    <row r="10" spans="1:15" x14ac:dyDescent="0.3">
      <c r="A10" s="10" t="s">
        <v>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>
        <v>1</v>
      </c>
    </row>
    <row r="11" spans="1:15" x14ac:dyDescent="0.3">
      <c r="A11" s="9" t="s">
        <v>32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>SUM(O7:O10)</f>
        <v>-10537.758461529193</v>
      </c>
    </row>
    <row r="13" spans="1:15" x14ac:dyDescent="0.3">
      <c r="M13" s="2" t="s">
        <v>2</v>
      </c>
      <c r="N13" s="3">
        <v>0.80330000000000001</v>
      </c>
      <c r="O13" s="16">
        <f>O11*N13</f>
        <v>-8464.9813721463997</v>
      </c>
    </row>
    <row r="14" spans="1:15" x14ac:dyDescent="0.3">
      <c r="M14" s="4" t="s">
        <v>3</v>
      </c>
      <c r="N14" s="3">
        <f>1-N13</f>
        <v>0.19669999999999999</v>
      </c>
      <c r="O14" s="16">
        <f>O11*N14</f>
        <v>-2072.7770893827919</v>
      </c>
    </row>
  </sheetData>
  <pageMargins left="0.7" right="0.7" top="0.75" bottom="0.75" header="0.3" footer="0.3"/>
  <pageSetup scale="60" fitToHeight="0" orientation="landscape" horizontalDpi="1200" verticalDpi="1200" r:id="rId1"/>
  <headerFooter>
    <oddFooter>&amp;R&amp;"Times New Roman,Bold"&amp;12Case No. 2018-00295
Attachment to Response to KIUC-2 Question No. 20
Page 2 of 2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71170-FE29-41A1-88DB-4C066D524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9DDEEE-09D4-4EF9-ABE8-5E749872B22E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54fcda00-7b58-44a7-b108-8bd10a8a08ba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D4608B-E348-41DE-A7BC-DC6853DCE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Regulatory Assets</vt:lpstr>
      <vt:lpstr>Deferred Debits</vt:lpstr>
      <vt:lpstr>'Deferred Debits'!Print_Area</vt:lpstr>
      <vt:lpstr>'Regulatory Assets'!Print_Area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Garrett, Chris</cp:lastModifiedBy>
  <cp:lastPrinted>2018-12-21T20:50:37Z</cp:lastPrinted>
  <dcterms:created xsi:type="dcterms:W3CDTF">2018-12-17T22:40:17Z</dcterms:created>
  <dcterms:modified xsi:type="dcterms:W3CDTF">2018-12-21T20:50:45Z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