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3870"/>
  </bookViews>
  <sheets>
    <sheet name="WSS-16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20" i="1"/>
  <c r="B14" i="1"/>
  <c r="B12" i="1"/>
  <c r="F20" i="1" l="1"/>
  <c r="G20" i="1" s="1"/>
  <c r="F22" i="1"/>
  <c r="G22" i="1" s="1"/>
  <c r="F12" i="1"/>
  <c r="G12" i="1" s="1"/>
  <c r="F14" i="1"/>
  <c r="G14" i="1" s="1"/>
  <c r="G16" i="1" l="1"/>
  <c r="G24" i="1"/>
</calcChain>
</file>

<file path=xl/sharedStrings.xml><?xml version="1.0" encoding="utf-8"?>
<sst xmlns="http://schemas.openxmlformats.org/spreadsheetml/2006/main" count="20" uniqueCount="18">
  <si>
    <t>Kentucky Utilities Company/Louisville Gas and Electric Company</t>
  </si>
  <si>
    <t>Excess Facilities Proposed Rate Change and Revenue Impact</t>
  </si>
  <si>
    <t>Case Nos. 2018-000294 and 2018-000295</t>
  </si>
  <si>
    <t>Kentucky Utilities Company</t>
  </si>
  <si>
    <t>Louisville Gas and Electric Company</t>
  </si>
  <si>
    <t>Excess Facilities Percentage With No Contribution-in-Aid-of-Construction</t>
  </si>
  <si>
    <t>Excess Facilities Percentage With Contribution-in-Aid-of-Construction</t>
  </si>
  <si>
    <t>Current Rate</t>
  </si>
  <si>
    <t>Installed Cost of Excess Facilities</t>
  </si>
  <si>
    <t>Forecasted Test Year Revenue at Current Rate</t>
  </si>
  <si>
    <t>Proposed Rate</t>
  </si>
  <si>
    <t>Forecasted Test Year Revenue at Proposed Rate</t>
  </si>
  <si>
    <t>Revenue Increase (Decrease)</t>
  </si>
  <si>
    <t>Total -- KU</t>
  </si>
  <si>
    <t>Total -- LG&amp;E</t>
  </si>
  <si>
    <t>WSS-16</t>
  </si>
  <si>
    <t>Page 1 of 1</t>
  </si>
  <si>
    <t>Note:  No gas customers are currently taking service under the Excess Facilities Rider and none are projected for the forecasted test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</si>
</sst>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0" fontId="0" fillId="0" borderId="0" xfId="0" applyNumberFormat="1"/>
    <xf numFmtId="0" fontId="3" fillId="0" borderId="0" xfId="0" applyFont="1" applyAlignment="1">
      <alignment horizontal="center" wrapText="1"/>
    </xf>
    <xf numFmtId="44" fontId="0" fillId="0" borderId="0" xfId="0" applyNumberFormat="1"/>
    <xf numFmtId="44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 applyFill="1"/>
    <xf numFmtId="0" fontId="0" fillId="0" borderId="0" xfId="0" applyFill="1"/>
    <xf numFmtId="164" fontId="0" fillId="0" borderId="1" xfId="1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zoomScaleNormal="100" workbookViewId="0"/>
  </sheetViews>
  <sheetFormatPr defaultRowHeight="15" x14ac:dyDescent="0.25"/>
  <cols>
    <col min="1" max="1" width="67.5703125" bestFit="1" customWidth="1"/>
    <col min="2" max="2" width="16.7109375" customWidth="1"/>
    <col min="3" max="3" width="10.7109375" customWidth="1"/>
    <col min="4" max="4" width="16.7109375" customWidth="1"/>
    <col min="5" max="5" width="10.7109375" customWidth="1"/>
    <col min="6" max="7" width="16.7109375" customWidth="1"/>
    <col min="9" max="9" width="16.7109375" customWidth="1"/>
    <col min="10" max="10" width="10.7109375" customWidth="1"/>
    <col min="11" max="11" width="16.7109375" customWidth="1"/>
  </cols>
  <sheetData>
    <row r="1" spans="1:8" ht="15.75" x14ac:dyDescent="0.25">
      <c r="H1" s="11" t="s">
        <v>15</v>
      </c>
    </row>
    <row r="2" spans="1:8" ht="15.75" x14ac:dyDescent="0.25">
      <c r="H2" s="11" t="s">
        <v>16</v>
      </c>
    </row>
    <row r="3" spans="1:8" ht="15.75" x14ac:dyDescent="0.25">
      <c r="A3" s="12" t="s">
        <v>0</v>
      </c>
    </row>
    <row r="4" spans="1:8" x14ac:dyDescent="0.25">
      <c r="A4" t="s">
        <v>1</v>
      </c>
    </row>
    <row r="5" spans="1:8" x14ac:dyDescent="0.25">
      <c r="A5" t="s">
        <v>2</v>
      </c>
    </row>
    <row r="9" spans="1:8" ht="51.75" x14ac:dyDescent="0.4">
      <c r="B9" s="3" t="s">
        <v>8</v>
      </c>
      <c r="C9" s="3" t="s">
        <v>7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1:8" x14ac:dyDescent="0.25">
      <c r="A10" s="1" t="s">
        <v>3</v>
      </c>
    </row>
    <row r="11" spans="1:8" ht="8.1" customHeight="1" x14ac:dyDescent="0.4">
      <c r="B11" s="3"/>
      <c r="C11" s="3"/>
      <c r="D11" s="3"/>
      <c r="E11" s="3"/>
      <c r="F11" s="3"/>
      <c r="G11" s="3"/>
    </row>
    <row r="12" spans="1:8" x14ac:dyDescent="0.25">
      <c r="A12" t="s">
        <v>5</v>
      </c>
      <c r="B12" s="5">
        <f>ROUND(D12/(C12*12),2)</f>
        <v>9549986.3599999994</v>
      </c>
      <c r="C12" s="2">
        <v>1.24E-2</v>
      </c>
      <c r="D12" s="5">
        <v>1421037.9700000002</v>
      </c>
      <c r="E12" s="8">
        <v>1.2E-2</v>
      </c>
      <c r="F12" s="5">
        <f>ROUND(B12*(E12*12),2)</f>
        <v>1375198.04</v>
      </c>
      <c r="G12" s="6">
        <f>F12-D12</f>
        <v>-45839.930000000168</v>
      </c>
    </row>
    <row r="13" spans="1:8" ht="8.1" customHeight="1" x14ac:dyDescent="0.25">
      <c r="B13" s="4"/>
      <c r="D13" s="4"/>
      <c r="E13" s="9"/>
      <c r="F13" s="4"/>
      <c r="G13" s="7"/>
    </row>
    <row r="14" spans="1:8" x14ac:dyDescent="0.25">
      <c r="A14" t="s">
        <v>6</v>
      </c>
      <c r="B14" s="5">
        <f>ROUND(D14/(C14*12),2)</f>
        <v>2034863.37</v>
      </c>
      <c r="C14" s="2">
        <v>4.7999999999999996E-3</v>
      </c>
      <c r="D14" s="5">
        <v>117208.13000000003</v>
      </c>
      <c r="E14" s="8">
        <v>4.7000000000000002E-3</v>
      </c>
      <c r="F14" s="5">
        <f>ROUND(B14*(E14*12),2)</f>
        <v>114766.29</v>
      </c>
      <c r="G14" s="6">
        <f>F14-D14</f>
        <v>-2441.8400000000402</v>
      </c>
    </row>
    <row r="15" spans="1:8" x14ac:dyDescent="0.25">
      <c r="B15" s="5"/>
      <c r="C15" s="2"/>
      <c r="D15" s="5"/>
      <c r="E15" s="8"/>
      <c r="F15" s="5"/>
      <c r="G15" s="6"/>
    </row>
    <row r="16" spans="1:8" x14ac:dyDescent="0.25">
      <c r="A16" t="s">
        <v>13</v>
      </c>
      <c r="B16" s="5"/>
      <c r="C16" s="2"/>
      <c r="D16" s="5"/>
      <c r="E16" s="8"/>
      <c r="F16" s="5"/>
      <c r="G16" s="10">
        <f>SUM(G12:G14)</f>
        <v>-48281.770000000208</v>
      </c>
    </row>
    <row r="17" spans="1:7" x14ac:dyDescent="0.25">
      <c r="G17" s="7"/>
    </row>
    <row r="18" spans="1:7" x14ac:dyDescent="0.25">
      <c r="A18" s="1" t="s">
        <v>4</v>
      </c>
      <c r="G18" s="7"/>
    </row>
    <row r="19" spans="1:7" ht="8.1" customHeight="1" x14ac:dyDescent="0.25">
      <c r="G19" s="7"/>
    </row>
    <row r="20" spans="1:7" x14ac:dyDescent="0.25">
      <c r="A20" t="s">
        <v>5</v>
      </c>
      <c r="B20" s="5">
        <f>ROUND(D20/(C20*12),2)</f>
        <v>3937187.56</v>
      </c>
      <c r="C20" s="2">
        <v>1.32E-2</v>
      </c>
      <c r="D20" s="5">
        <v>623650.50999999989</v>
      </c>
      <c r="E20" s="8">
        <v>1.26E-2</v>
      </c>
      <c r="F20" s="5">
        <f>ROUND(B20*(E20*12),2)</f>
        <v>595302.76</v>
      </c>
      <c r="G20" s="6">
        <f>F20-D20</f>
        <v>-28347.749999999884</v>
      </c>
    </row>
    <row r="21" spans="1:7" ht="8.1" customHeight="1" x14ac:dyDescent="0.25">
      <c r="B21" s="4"/>
      <c r="D21" s="4"/>
      <c r="E21" s="9"/>
      <c r="F21" s="4"/>
      <c r="G21" s="7"/>
    </row>
    <row r="22" spans="1:7" x14ac:dyDescent="0.25">
      <c r="A22" t="s">
        <v>6</v>
      </c>
      <c r="B22" s="5">
        <f>ROUND(D22/(C22*12),2)</f>
        <v>162472.07</v>
      </c>
      <c r="C22" s="2">
        <v>5.4000000000000003E-3</v>
      </c>
      <c r="D22" s="5">
        <v>10528.19</v>
      </c>
      <c r="E22" s="8">
        <v>5.3E-3</v>
      </c>
      <c r="F22" s="5">
        <f>ROUND(B22*(E22*12),2)</f>
        <v>10333.219999999999</v>
      </c>
      <c r="G22" s="6">
        <f>F22-D22</f>
        <v>-194.97000000000116</v>
      </c>
    </row>
    <row r="24" spans="1:7" x14ac:dyDescent="0.25">
      <c r="A24" t="s">
        <v>14</v>
      </c>
      <c r="G24" s="10">
        <f>SUM(G20:G22)</f>
        <v>-28542.719999999885</v>
      </c>
    </row>
    <row r="28" spans="1:7" x14ac:dyDescent="0.25">
      <c r="A28" t="s">
        <v>17</v>
      </c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7" ma:contentTypeDescription="Create a new document." ma:contentTypeScope="" ma:versionID="b77006566b7684ed771542bd72f5041b">
  <xsd:schema xmlns:xsd="http://www.w3.org/2001/XMLSchema" xmlns:xs="http://www.w3.org/2001/XMLSchema" xmlns:p="http://schemas.microsoft.com/office/2006/metadata/properties" xmlns:ns2="2b9e1b56-1bc3-4bb6-83f9-6df8fea7da23" targetNamespace="http://schemas.microsoft.com/office/2006/metadata/properties" ma:root="true" ma:fieldsID="83331da93f67387dc78cd96751e3b6a4" ns2:_="">
    <xsd:import namespace="2b9e1b56-1bc3-4bb6-83f9-6df8fea7da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0A20B-F1E6-4995-B0F6-504AF54C25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5706F-A522-487C-B0C0-93146612D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025ABD-714E-4C80-8F79-EA9B890A10B3}">
  <ds:schemaRefs>
    <ds:schemaRef ds:uri="2b9e1b56-1bc3-4bb6-83f9-6df8fea7da23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WSS-16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2018-09-27T20:21:15Z</dcterms:created>
  <dcterms:modified xsi:type="dcterms:W3CDTF">2018-09-27T20:21:21Z</dcterms:modified>
</cp:coreProperties>
</file>