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16260" windowHeight="5310"/>
  </bookViews>
  <sheets>
    <sheet name="WSS-6 p1 Solar Shr Levelized" sheetId="5" r:id="rId1"/>
    <sheet name="WSS-6 p 2 Solar Shr Levelized" sheetId="3" r:id="rId2"/>
  </sheets>
  <definedNames>
    <definedName name="_xlnm.Print_Area" localSheetId="1">'WSS-6 p 2 Solar Shr Levelized'!$A$1:$F$27</definedName>
    <definedName name="_xlnm.Print_Area" localSheetId="0">'WSS-6 p1 Solar Shr Levelized'!$A$1:$E$42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26" i="3" l="1"/>
  <c r="B27" i="3" s="1"/>
  <c r="B16" i="3"/>
  <c r="B17" i="3" s="1"/>
  <c r="D18" i="5"/>
  <c r="C18" i="5"/>
  <c r="D17" i="5"/>
  <c r="C17" i="5"/>
  <c r="D37" i="5" l="1"/>
  <c r="C23" i="5"/>
  <c r="D23" i="5" l="1"/>
  <c r="D34" i="5" s="1"/>
  <c r="C34" i="5"/>
  <c r="D36" i="5" l="1"/>
  <c r="D38" i="5" l="1"/>
  <c r="D26" i="3" l="1"/>
  <c r="F26" i="3" s="1"/>
  <c r="D25" i="3"/>
  <c r="D24" i="3"/>
  <c r="F24" i="3" s="1"/>
  <c r="F27" i="3" l="1"/>
  <c r="D27" i="3"/>
  <c r="D26" i="5" s="1"/>
  <c r="D15" i="3" l="1"/>
  <c r="D16" i="3"/>
  <c r="F16" i="3" s="1"/>
  <c r="D14" i="3"/>
  <c r="F14" i="3" s="1"/>
  <c r="F17" i="3" l="1"/>
  <c r="D40" i="5" s="1"/>
  <c r="D42" i="5" s="1"/>
  <c r="D17" i="3"/>
  <c r="C26" i="5" s="1"/>
</calcChain>
</file>

<file path=xl/sharedStrings.xml><?xml version="1.0" encoding="utf-8"?>
<sst xmlns="http://schemas.openxmlformats.org/spreadsheetml/2006/main" count="68" uniqueCount="46">
  <si>
    <t>Rate Base</t>
  </si>
  <si>
    <t>Accumulated Depreciation</t>
  </si>
  <si>
    <t>Income Taxes</t>
  </si>
  <si>
    <t>Operation &amp; Maintenance Expenses</t>
  </si>
  <si>
    <t>Quarter-kW Shares (500 kW x 4 Qtr-kW/kW)</t>
  </si>
  <si>
    <t>LG&amp;E</t>
  </si>
  <si>
    <t>KU</t>
  </si>
  <si>
    <t>Total for LG&amp;E and KU</t>
  </si>
  <si>
    <t>Monthly Fixed Charge</t>
  </si>
  <si>
    <t>Company Percentage</t>
  </si>
  <si>
    <t>Weighted</t>
  </si>
  <si>
    <t>Percent</t>
  </si>
  <si>
    <t>Rate</t>
  </si>
  <si>
    <t>Debt</t>
  </si>
  <si>
    <t>Preferred Equity</t>
  </si>
  <si>
    <t>Common Equity</t>
  </si>
  <si>
    <t>Cost of</t>
  </si>
  <si>
    <t>Capital</t>
  </si>
  <si>
    <t>Unamortized Investment Tax Credit (KU Only)</t>
  </si>
  <si>
    <t>Component of Capital</t>
  </si>
  <si>
    <t>Weighted Cost of Capital</t>
  </si>
  <si>
    <t>Louisville Gas &amp; Electric Company</t>
  </si>
  <si>
    <t>Kentucky Utilities Company</t>
  </si>
  <si>
    <t>Amortization of ITC</t>
  </si>
  <si>
    <t>Land Cost</t>
  </si>
  <si>
    <t>Cost of Solar Facilities</t>
  </si>
  <si>
    <t>Net Cost Rate Base (Line 4+ 5 less Sum of Lines 6 thru 8)</t>
  </si>
  <si>
    <t xml:space="preserve">Original Cost Investment in Solar </t>
  </si>
  <si>
    <t>Return</t>
  </si>
  <si>
    <t>Carrying Charges (Levelized)</t>
  </si>
  <si>
    <t>Depreciation Expenses</t>
  </si>
  <si>
    <t>(Levelized)</t>
  </si>
  <si>
    <t>Property Taxes</t>
  </si>
  <si>
    <t>Present Value Revenue Requirement</t>
  </si>
  <si>
    <t>One-Time Solar Capacity Charge</t>
  </si>
  <si>
    <t>Accummulated Deferred Income Taxes</t>
  </si>
  <si>
    <t>Weighted Average Cost of Capital</t>
  </si>
  <si>
    <t>Annual Revenue Requirements (Carrying Costs) (Sum of Lines 11 thru 16)</t>
  </si>
  <si>
    <t>Income</t>
  </si>
  <si>
    <t>Tax</t>
  </si>
  <si>
    <t>Adjusted</t>
  </si>
  <si>
    <t>Page 2 of 2</t>
  </si>
  <si>
    <t>Exhibit WSS-6</t>
  </si>
  <si>
    <t>Page 1 of 2</t>
  </si>
  <si>
    <t>Monthly Fixed Charge and One-Time Payment Amount</t>
  </si>
  <si>
    <t>Kentucky Utilities Company and Louisvillle Gas and Electric Company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</si>
</sst>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rgb="FFFF0000"/>
      <name val="Calibri"/>
      <family val="2"/>
      <scheme val="minor"/>
    </font>
    <font>
      <b/>
      <sz val="12"/>
      <color theme="1"/>
      <name val="Times New Roman"/>
      <family val="1"/>
    </font>
    <font>
      <sz val="11"/>
      <color rgb="FF0070C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164" fontId="0" fillId="0" borderId="0" xfId="2" applyNumberFormat="1" applyFont="1"/>
    <xf numFmtId="9" fontId="0" fillId="0" borderId="0" xfId="3" applyFont="1"/>
    <xf numFmtId="165" fontId="0" fillId="0" borderId="0" xfId="1" applyNumberFormat="1" applyFont="1"/>
    <xf numFmtId="10" fontId="0" fillId="0" borderId="0" xfId="4" applyNumberFormat="1" applyFont="1"/>
    <xf numFmtId="0" fontId="4" fillId="0" borderId="0" xfId="0" applyFont="1"/>
    <xf numFmtId="0" fontId="4" fillId="0" borderId="0" xfId="0" applyFont="1" applyAlignment="1">
      <alignment horizontal="right"/>
    </xf>
    <xf numFmtId="10" fontId="0" fillId="0" borderId="0" xfId="0" applyNumberFormat="1"/>
    <xf numFmtId="0" fontId="0" fillId="0" borderId="0" xfId="0" applyAlignment="1">
      <alignment horizontal="center"/>
    </xf>
    <xf numFmtId="44" fontId="0" fillId="0" borderId="0" xfId="0" applyNumberFormat="1"/>
    <xf numFmtId="165" fontId="0" fillId="0" borderId="0" xfId="1" applyNumberFormat="1" applyFont="1" applyFill="1"/>
    <xf numFmtId="164" fontId="0" fillId="0" borderId="2" xfId="2" applyNumberFormat="1" applyFont="1" applyFill="1" applyBorder="1"/>
    <xf numFmtId="44" fontId="2" fillId="0" borderId="3" xfId="0" applyNumberFormat="1" applyFont="1" applyBorder="1"/>
    <xf numFmtId="0" fontId="2" fillId="0" borderId="1" xfId="0" applyFont="1" applyBorder="1" applyAlignment="1">
      <alignment horizontal="right"/>
    </xf>
    <xf numFmtId="0" fontId="6" fillId="0" borderId="0" xfId="0" applyFont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right"/>
    </xf>
    <xf numFmtId="165" fontId="0" fillId="0" borderId="0" xfId="0" applyNumberFormat="1"/>
    <xf numFmtId="0" fontId="8" fillId="2" borderId="0" xfId="0" applyFont="1" applyFill="1"/>
    <xf numFmtId="10" fontId="0" fillId="2" borderId="0" xfId="4" applyNumberFormat="1" applyFont="1" applyFill="1"/>
    <xf numFmtId="0" fontId="9" fillId="0" borderId="0" xfId="0" applyFont="1" applyAlignment="1">
      <alignment horizontal="right"/>
    </xf>
    <xf numFmtId="0" fontId="8" fillId="0" borderId="0" xfId="0" applyFont="1" applyFill="1" applyBorder="1"/>
    <xf numFmtId="165" fontId="10" fillId="0" borderId="0" xfId="0" applyNumberFormat="1" applyFont="1"/>
    <xf numFmtId="10" fontId="11" fillId="0" borderId="0" xfId="0" applyNumberFormat="1" applyFont="1"/>
    <xf numFmtId="0" fontId="11" fillId="0" borderId="0" xfId="0" applyFont="1"/>
    <xf numFmtId="10" fontId="11" fillId="2" borderId="1" xfId="4" applyNumberFormat="1" applyFont="1" applyFill="1" applyBorder="1"/>
    <xf numFmtId="10" fontId="11" fillId="0" borderId="1" xfId="4" applyNumberFormat="1" applyFont="1" applyBorder="1"/>
    <xf numFmtId="10" fontId="11" fillId="0" borderId="0" xfId="4" applyNumberFormat="1" applyFont="1"/>
    <xf numFmtId="10" fontId="11" fillId="0" borderId="1" xfId="0" applyNumberFormat="1" applyFont="1" applyBorder="1"/>
    <xf numFmtId="165" fontId="8" fillId="0" borderId="0" xfId="0" applyNumberFormat="1" applyFont="1" applyFill="1" applyBorder="1"/>
    <xf numFmtId="10" fontId="0" fillId="0" borderId="0" xfId="3" applyNumberFormat="1" applyFont="1"/>
    <xf numFmtId="3" fontId="7" fillId="0" borderId="0" xfId="0" applyNumberFormat="1" applyFont="1" applyFill="1" applyBorder="1"/>
    <xf numFmtId="0" fontId="0" fillId="0" borderId="0" xfId="0" applyAlignment="1">
      <alignment horizontal="center"/>
    </xf>
    <xf numFmtId="164" fontId="0" fillId="0" borderId="0" xfId="0" applyNumberFormat="1"/>
    <xf numFmtId="165" fontId="0" fillId="0" borderId="0" xfId="1" applyNumberFormat="1" applyFont="1"/>
    <xf numFmtId="164" fontId="0" fillId="0" borderId="0" xfId="2" applyNumberFormat="1" applyFont="1" applyAlignment="1">
      <alignment horizontal="right"/>
    </xf>
    <xf numFmtId="164" fontId="2" fillId="0" borderId="3" xfId="0" applyNumberFormat="1" applyFont="1" applyBorder="1"/>
    <xf numFmtId="0" fontId="11" fillId="0" borderId="1" xfId="0" applyFont="1" applyBorder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</cellXfs>
  <cellStyles count="6">
    <cellStyle name="Comma" xfId="1" builtinId="3"/>
    <cellStyle name="Currency" xfId="2" builtinId="4"/>
    <cellStyle name="Currency 2" xfId="5"/>
    <cellStyle name="Normal" xfId="0" builtinId="0"/>
    <cellStyle name="Percent" xfId="3" builtinId="5"/>
    <cellStyle name="Percent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1"/>
  <sheetViews>
    <sheetView showGridLines="0" tabSelected="1" zoomScaleNormal="100" workbookViewId="0"/>
  </sheetViews>
  <sheetFormatPr defaultRowHeight="15" x14ac:dyDescent="0.25"/>
  <cols>
    <col min="1" max="1" width="5.28515625" customWidth="1"/>
    <col min="2" max="2" width="67.85546875" customWidth="1"/>
    <col min="3" max="4" width="20.5703125" customWidth="1"/>
  </cols>
  <sheetData>
    <row r="1" spans="1:5" ht="15.75" x14ac:dyDescent="0.25">
      <c r="D1" s="22" t="s">
        <v>42</v>
      </c>
    </row>
    <row r="2" spans="1:5" ht="15.75" x14ac:dyDescent="0.25">
      <c r="D2" s="22" t="s">
        <v>43</v>
      </c>
    </row>
    <row r="3" spans="1:5" ht="15.75" x14ac:dyDescent="0.25">
      <c r="E3" s="22"/>
    </row>
    <row r="5" spans="1:5" ht="15.75" x14ac:dyDescent="0.25">
      <c r="B5" s="40" t="s">
        <v>45</v>
      </c>
      <c r="C5" s="40"/>
      <c r="D5" s="40"/>
    </row>
    <row r="6" spans="1:5" ht="15.75" x14ac:dyDescent="0.25">
      <c r="B6" s="41" t="s">
        <v>44</v>
      </c>
      <c r="C6" s="41"/>
      <c r="D6" s="41"/>
    </row>
    <row r="7" spans="1:5" x14ac:dyDescent="0.25">
      <c r="B7" s="42" t="s">
        <v>31</v>
      </c>
      <c r="C7" s="42"/>
      <c r="D7" s="42"/>
    </row>
    <row r="10" spans="1:5" ht="15.75" thickBot="1" x14ac:dyDescent="0.3">
      <c r="C10" s="15" t="s">
        <v>6</v>
      </c>
      <c r="D10" s="15" t="s">
        <v>5</v>
      </c>
    </row>
    <row r="12" spans="1:5" x14ac:dyDescent="0.25">
      <c r="A12" s="10">
        <v>1</v>
      </c>
      <c r="B12" t="s">
        <v>25</v>
      </c>
      <c r="C12" s="3">
        <v>1120671</v>
      </c>
    </row>
    <row r="13" spans="1:5" x14ac:dyDescent="0.25">
      <c r="A13" s="10">
        <v>2</v>
      </c>
      <c r="B13" t="s">
        <v>24</v>
      </c>
      <c r="C13" s="3">
        <v>73563</v>
      </c>
    </row>
    <row r="14" spans="1:5" x14ac:dyDescent="0.25">
      <c r="A14" s="10">
        <v>3</v>
      </c>
      <c r="B14" t="s">
        <v>9</v>
      </c>
      <c r="C14" s="4">
        <v>0.56000000000000005</v>
      </c>
      <c r="D14" s="4">
        <v>0.44</v>
      </c>
    </row>
    <row r="15" spans="1:5" x14ac:dyDescent="0.25">
      <c r="A15" s="10"/>
      <c r="C15" s="4"/>
      <c r="D15" s="4"/>
    </row>
    <row r="16" spans="1:5" x14ac:dyDescent="0.25">
      <c r="A16" s="10"/>
      <c r="B16" s="1" t="s">
        <v>0</v>
      </c>
    </row>
    <row r="17" spans="1:9" x14ac:dyDescent="0.25">
      <c r="A17" s="10">
        <v>4</v>
      </c>
      <c r="B17" t="s">
        <v>24</v>
      </c>
      <c r="C17" s="37">
        <f>C14*C13</f>
        <v>41195.280000000006</v>
      </c>
      <c r="D17" s="37">
        <f>D14*C13</f>
        <v>32367.72</v>
      </c>
    </row>
    <row r="18" spans="1:9" x14ac:dyDescent="0.25">
      <c r="A18" s="10">
        <v>5</v>
      </c>
      <c r="B18" t="s">
        <v>27</v>
      </c>
      <c r="C18" s="36">
        <f>C14*C12</f>
        <v>627575.76</v>
      </c>
      <c r="D18" s="36">
        <f>D14*C12</f>
        <v>493095.24</v>
      </c>
    </row>
    <row r="19" spans="1:9" x14ac:dyDescent="0.25">
      <c r="A19" s="10">
        <v>6</v>
      </c>
      <c r="B19" t="s">
        <v>1</v>
      </c>
      <c r="C19" s="36">
        <v>25103.023400000002</v>
      </c>
      <c r="D19" s="36">
        <v>19723.804099999998</v>
      </c>
      <c r="F19" s="19"/>
    </row>
    <row r="20" spans="1:9" x14ac:dyDescent="0.25">
      <c r="A20" s="10">
        <v>7</v>
      </c>
      <c r="B20" t="s">
        <v>35</v>
      </c>
      <c r="C20" s="36">
        <v>21294.894750220003</v>
      </c>
      <c r="D20" s="36">
        <v>16731.703018029999</v>
      </c>
    </row>
    <row r="21" spans="1:9" x14ac:dyDescent="0.25">
      <c r="A21" s="10">
        <v>8</v>
      </c>
      <c r="B21" t="s">
        <v>18</v>
      </c>
      <c r="C21" s="36">
        <v>180741.76848</v>
      </c>
      <c r="D21" s="36"/>
    </row>
    <row r="22" spans="1:9" x14ac:dyDescent="0.25">
      <c r="A22" s="10"/>
    </row>
    <row r="23" spans="1:9" ht="15.75" thickBot="1" x14ac:dyDescent="0.3">
      <c r="A23" s="10">
        <v>9</v>
      </c>
      <c r="B23" t="s">
        <v>26</v>
      </c>
      <c r="C23" s="13">
        <f>C17+C18-C19-C20-C21</f>
        <v>441631.35336978012</v>
      </c>
      <c r="D23" s="13">
        <f>D17+D18-D19-D20-D21</f>
        <v>489007.45288196998</v>
      </c>
    </row>
    <row r="24" spans="1:9" x14ac:dyDescent="0.25">
      <c r="A24" s="10"/>
      <c r="C24" s="12"/>
      <c r="D24" s="12"/>
    </row>
    <row r="25" spans="1:9" x14ac:dyDescent="0.25">
      <c r="A25" s="10"/>
      <c r="B25" s="1" t="s">
        <v>29</v>
      </c>
      <c r="C25" s="12"/>
      <c r="D25" s="12"/>
    </row>
    <row r="26" spans="1:9" x14ac:dyDescent="0.25">
      <c r="A26" s="10">
        <v>10</v>
      </c>
      <c r="B26" t="s">
        <v>36</v>
      </c>
      <c r="C26" s="9">
        <f>'WSS-6 p 2 Solar Shr Levelized'!D17</f>
        <v>7.1747280159386098E-2</v>
      </c>
      <c r="D26" s="9">
        <f>'WSS-6 p 2 Solar Shr Levelized'!D27</f>
        <v>7.2014840107552158E-2</v>
      </c>
    </row>
    <row r="27" spans="1:9" x14ac:dyDescent="0.25">
      <c r="A27" s="10">
        <v>11</v>
      </c>
      <c r="B27" t="s">
        <v>28</v>
      </c>
      <c r="C27" s="33">
        <v>17596.019972611179</v>
      </c>
      <c r="D27" s="36">
        <v>20364.688594562482</v>
      </c>
    </row>
    <row r="28" spans="1:9" x14ac:dyDescent="0.25">
      <c r="A28" s="10">
        <v>12</v>
      </c>
      <c r="B28" t="s">
        <v>2</v>
      </c>
      <c r="C28" s="33">
        <v>5458.7756303010838</v>
      </c>
      <c r="D28" s="36">
        <v>5838.4154520941238</v>
      </c>
      <c r="E28" s="3"/>
    </row>
    <row r="29" spans="1:9" x14ac:dyDescent="0.25">
      <c r="A29" s="10">
        <v>13</v>
      </c>
      <c r="B29" t="s">
        <v>23</v>
      </c>
      <c r="C29" s="33">
        <v>0</v>
      </c>
      <c r="D29" s="36">
        <v>-5917.1412299999993</v>
      </c>
    </row>
    <row r="30" spans="1:9" x14ac:dyDescent="0.25">
      <c r="A30" s="10">
        <v>14</v>
      </c>
      <c r="B30" t="s">
        <v>30</v>
      </c>
      <c r="C30" s="33">
        <v>25103.023400000005</v>
      </c>
      <c r="D30" s="36">
        <v>19723.804099999998</v>
      </c>
    </row>
    <row r="31" spans="1:9" x14ac:dyDescent="0.25">
      <c r="A31" s="10">
        <v>15</v>
      </c>
      <c r="B31" t="s">
        <v>3</v>
      </c>
      <c r="C31" s="33">
        <v>24634.612610089465</v>
      </c>
      <c r="D31" s="36">
        <v>19355.767050784583</v>
      </c>
      <c r="E31" s="19"/>
      <c r="F31" s="24"/>
    </row>
    <row r="32" spans="1:9" x14ac:dyDescent="0.25">
      <c r="A32" s="10">
        <v>16</v>
      </c>
      <c r="B32" t="s">
        <v>32</v>
      </c>
      <c r="C32" s="33">
        <v>635.08097182617598</v>
      </c>
      <c r="D32" s="36">
        <v>498.99219214913819</v>
      </c>
      <c r="F32" s="31"/>
      <c r="G32" s="23"/>
      <c r="H32" s="23"/>
      <c r="I32" s="23"/>
    </row>
    <row r="33" spans="1:4" x14ac:dyDescent="0.25">
      <c r="A33" s="10"/>
    </row>
    <row r="34" spans="1:4" ht="15.75" thickBot="1" x14ac:dyDescent="0.3">
      <c r="A34" s="10">
        <v>17</v>
      </c>
      <c r="B34" t="s">
        <v>37</v>
      </c>
      <c r="C34" s="13">
        <f>C27+C28+C29++C30+C31+C32</f>
        <v>73427.512584827899</v>
      </c>
      <c r="D34" s="13">
        <f>D27+D28+D29++D30+D31+D32</f>
        <v>59864.526159590328</v>
      </c>
    </row>
    <row r="35" spans="1:4" x14ac:dyDescent="0.25">
      <c r="A35" s="10"/>
    </row>
    <row r="36" spans="1:4" x14ac:dyDescent="0.25">
      <c r="A36" s="10">
        <v>18</v>
      </c>
      <c r="B36" t="s">
        <v>7</v>
      </c>
      <c r="D36" s="3">
        <f>C34+D34</f>
        <v>133292.03874441824</v>
      </c>
    </row>
    <row r="37" spans="1:4" ht="15.75" thickBot="1" x14ac:dyDescent="0.3">
      <c r="A37" s="10">
        <v>19</v>
      </c>
      <c r="B37" t="s">
        <v>4</v>
      </c>
      <c r="C37" s="5"/>
      <c r="D37" s="5">
        <f>500*4</f>
        <v>2000</v>
      </c>
    </row>
    <row r="38" spans="1:4" ht="15.75" thickBot="1" x14ac:dyDescent="0.3">
      <c r="A38" s="10">
        <v>20</v>
      </c>
      <c r="B38" t="s">
        <v>8</v>
      </c>
      <c r="C38" s="11"/>
      <c r="D38" s="14">
        <f>D36/D37/12</f>
        <v>5.553834947684094</v>
      </c>
    </row>
    <row r="40" spans="1:4" x14ac:dyDescent="0.25">
      <c r="A40" s="34">
        <v>21</v>
      </c>
      <c r="B40" t="s">
        <v>33</v>
      </c>
      <c r="D40" s="3">
        <f>-D36/PMT(C14*'WSS-6 p 2 Solar Shr Levelized'!F17+'WSS-6 p1 Solar Shr Levelized'!D14*'WSS-6 p 2 Solar Shr Levelized'!F27,25,1)</f>
        <v>1598959.9918370994</v>
      </c>
    </row>
    <row r="41" spans="1:4" ht="15.75" thickBot="1" x14ac:dyDescent="0.3">
      <c r="A41" s="34">
        <v>22</v>
      </c>
      <c r="B41" t="s">
        <v>4</v>
      </c>
      <c r="D41" s="19">
        <v>2000</v>
      </c>
    </row>
    <row r="42" spans="1:4" ht="15.75" thickBot="1" x14ac:dyDescent="0.3">
      <c r="A42" s="34">
        <v>23</v>
      </c>
      <c r="B42" t="s">
        <v>34</v>
      </c>
      <c r="D42" s="38">
        <f>D40/D41</f>
        <v>799.47999591854966</v>
      </c>
    </row>
    <row r="45" spans="1:4" x14ac:dyDescent="0.25">
      <c r="D45" s="3"/>
    </row>
    <row r="46" spans="1:4" x14ac:dyDescent="0.25">
      <c r="D46" s="19"/>
    </row>
    <row r="47" spans="1:4" x14ac:dyDescent="0.25">
      <c r="D47" s="35"/>
    </row>
    <row r="49" spans="4:4" x14ac:dyDescent="0.25">
      <c r="D49" s="32"/>
    </row>
    <row r="51" spans="4:4" x14ac:dyDescent="0.25">
      <c r="D51" s="36"/>
    </row>
  </sheetData>
  <mergeCells count="3">
    <mergeCell ref="B5:D5"/>
    <mergeCell ref="B6:D6"/>
    <mergeCell ref="B7:D7"/>
  </mergeCells>
  <pageMargins left="0.7" right="0.7" top="0.75" bottom="0.75" header="0.3" footer="0.3"/>
  <pageSetup scale="73" orientation="portrait" r:id="rId1"/>
  <headerFooter scaleWithDoc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2"/>
  <sheetViews>
    <sheetView showGridLines="0" zoomScaleNormal="100" workbookViewId="0"/>
  </sheetViews>
  <sheetFormatPr defaultRowHeight="15" x14ac:dyDescent="0.25"/>
  <cols>
    <col min="1" max="1" width="22.85546875" customWidth="1"/>
    <col min="2" max="4" width="16.7109375" customWidth="1"/>
    <col min="5" max="6" width="13.28515625" customWidth="1"/>
  </cols>
  <sheetData>
    <row r="1" spans="1:6" ht="15.75" x14ac:dyDescent="0.25">
      <c r="E1" s="22"/>
      <c r="F1" s="22" t="s">
        <v>42</v>
      </c>
    </row>
    <row r="2" spans="1:6" ht="15.75" x14ac:dyDescent="0.25">
      <c r="F2" s="22" t="s">
        <v>41</v>
      </c>
    </row>
    <row r="3" spans="1:6" ht="15.75" x14ac:dyDescent="0.25">
      <c r="E3" s="22"/>
    </row>
    <row r="4" spans="1:6" x14ac:dyDescent="0.25">
      <c r="F4" s="2"/>
    </row>
    <row r="5" spans="1:6" ht="15.75" x14ac:dyDescent="0.25">
      <c r="A5" s="40" t="s">
        <v>45</v>
      </c>
      <c r="B5" s="40"/>
      <c r="C5" s="40"/>
      <c r="D5" s="40"/>
      <c r="E5" s="40"/>
      <c r="F5" s="40"/>
    </row>
    <row r="6" spans="1:6" ht="15.75" x14ac:dyDescent="0.25">
      <c r="A6" s="41" t="s">
        <v>20</v>
      </c>
      <c r="B6" s="41"/>
      <c r="C6" s="41"/>
      <c r="D6" s="41"/>
      <c r="E6" s="41"/>
      <c r="F6" s="41"/>
    </row>
    <row r="7" spans="1:6" ht="15.75" x14ac:dyDescent="0.25">
      <c r="A7" s="16"/>
      <c r="B7" s="16"/>
      <c r="C7" s="16"/>
      <c r="D7" s="16"/>
    </row>
    <row r="8" spans="1:6" ht="15.75" x14ac:dyDescent="0.25">
      <c r="A8" s="16"/>
      <c r="B8" s="16"/>
      <c r="C8" s="16"/>
      <c r="D8" s="16"/>
    </row>
    <row r="9" spans="1:6" ht="16.5" thickBot="1" x14ac:dyDescent="0.3">
      <c r="A9" s="16"/>
      <c r="B9" s="16"/>
      <c r="C9" s="16"/>
      <c r="D9" s="16"/>
    </row>
    <row r="10" spans="1:6" ht="15.75" thickBot="1" x14ac:dyDescent="0.3">
      <c r="A10" s="43" t="s">
        <v>22</v>
      </c>
      <c r="B10" s="44"/>
      <c r="C10" s="44"/>
      <c r="D10" s="44"/>
      <c r="E10" s="44"/>
      <c r="F10" s="45"/>
    </row>
    <row r="11" spans="1:6" x14ac:dyDescent="0.25">
      <c r="A11" s="7"/>
      <c r="D11" s="8" t="s">
        <v>10</v>
      </c>
      <c r="E11" s="8" t="s">
        <v>38</v>
      </c>
      <c r="F11" s="8" t="s">
        <v>40</v>
      </c>
    </row>
    <row r="12" spans="1:6" x14ac:dyDescent="0.25">
      <c r="B12" s="7"/>
      <c r="C12" s="7"/>
      <c r="D12" s="8" t="s">
        <v>16</v>
      </c>
      <c r="E12" s="8" t="s">
        <v>39</v>
      </c>
      <c r="F12" s="8" t="s">
        <v>16</v>
      </c>
    </row>
    <row r="13" spans="1:6" ht="15.75" thickBot="1" x14ac:dyDescent="0.3">
      <c r="A13" s="17" t="s">
        <v>19</v>
      </c>
      <c r="B13" s="18" t="s">
        <v>11</v>
      </c>
      <c r="C13" s="18" t="s">
        <v>12</v>
      </c>
      <c r="D13" s="18" t="s">
        <v>17</v>
      </c>
      <c r="E13" s="18" t="s">
        <v>12</v>
      </c>
      <c r="F13" s="18" t="s">
        <v>17</v>
      </c>
    </row>
    <row r="14" spans="1:6" x14ac:dyDescent="0.25">
      <c r="A14" t="s">
        <v>13</v>
      </c>
      <c r="B14" s="21">
        <v>0.46942</v>
      </c>
      <c r="C14" s="6">
        <v>4.2921850708078246E-2</v>
      </c>
      <c r="D14" s="6">
        <f>B14*C14</f>
        <v>2.0148375159386091E-2</v>
      </c>
      <c r="E14" s="32">
        <v>0.2495</v>
      </c>
      <c r="F14" s="32">
        <f>D14*(1-E14)</f>
        <v>1.512135555711926E-2</v>
      </c>
    </row>
    <row r="15" spans="1:6" x14ac:dyDescent="0.25">
      <c r="A15" t="s">
        <v>14</v>
      </c>
      <c r="B15" s="6">
        <v>0</v>
      </c>
      <c r="C15" s="6">
        <v>0</v>
      </c>
      <c r="D15" s="6">
        <f t="shared" ref="D15:D16" si="0">B15*C15</f>
        <v>0</v>
      </c>
    </row>
    <row r="16" spans="1:6" ht="15.75" thickBot="1" x14ac:dyDescent="0.3">
      <c r="A16" s="39" t="s">
        <v>15</v>
      </c>
      <c r="B16" s="27">
        <f>1-B14</f>
        <v>0.53058000000000005</v>
      </c>
      <c r="C16" s="28">
        <v>9.7250000000000003E-2</v>
      </c>
      <c r="D16" s="28">
        <f t="shared" si="0"/>
        <v>5.1598905000000007E-2</v>
      </c>
      <c r="E16" s="28"/>
      <c r="F16" s="28">
        <f>D16</f>
        <v>5.1598905000000007E-2</v>
      </c>
    </row>
    <row r="17" spans="1:6" x14ac:dyDescent="0.25">
      <c r="A17" s="26"/>
      <c r="B17" s="25">
        <f>SUM(B14:B16)</f>
        <v>1</v>
      </c>
      <c r="C17" s="26"/>
      <c r="D17" s="25">
        <f>SUM(D14:D16)</f>
        <v>7.1747280159386098E-2</v>
      </c>
      <c r="F17" s="32">
        <f>SUM(F14:F16)</f>
        <v>6.6720260557119271E-2</v>
      </c>
    </row>
    <row r="18" spans="1:6" x14ac:dyDescent="0.25">
      <c r="A18" s="26"/>
      <c r="B18" s="26"/>
      <c r="C18" s="26"/>
      <c r="D18" s="26"/>
    </row>
    <row r="19" spans="1:6" ht="15.75" thickBot="1" x14ac:dyDescent="0.3">
      <c r="A19" s="26"/>
      <c r="B19" s="26"/>
      <c r="C19" s="26"/>
      <c r="D19" s="26"/>
    </row>
    <row r="20" spans="1:6" ht="15.75" thickBot="1" x14ac:dyDescent="0.3">
      <c r="A20" s="43" t="s">
        <v>21</v>
      </c>
      <c r="B20" s="44"/>
      <c r="C20" s="44"/>
      <c r="D20" s="44"/>
      <c r="E20" s="44"/>
      <c r="F20" s="45"/>
    </row>
    <row r="21" spans="1:6" x14ac:dyDescent="0.25">
      <c r="A21" s="7"/>
      <c r="B21" s="26"/>
      <c r="C21" s="26"/>
      <c r="D21" s="8" t="s">
        <v>10</v>
      </c>
      <c r="E21" s="8" t="s">
        <v>38</v>
      </c>
      <c r="F21" s="8" t="s">
        <v>40</v>
      </c>
    </row>
    <row r="22" spans="1:6" x14ac:dyDescent="0.25">
      <c r="A22" s="26"/>
      <c r="B22" s="7"/>
      <c r="C22" s="7"/>
      <c r="D22" s="8" t="s">
        <v>16</v>
      </c>
      <c r="E22" s="8" t="s">
        <v>39</v>
      </c>
      <c r="F22" s="8" t="s">
        <v>16</v>
      </c>
    </row>
    <row r="23" spans="1:6" ht="15.75" thickBot="1" x14ac:dyDescent="0.3">
      <c r="A23" s="17" t="s">
        <v>19</v>
      </c>
      <c r="B23" s="18" t="s">
        <v>11</v>
      </c>
      <c r="C23" s="18" t="s">
        <v>12</v>
      </c>
      <c r="D23" s="18" t="s">
        <v>17</v>
      </c>
      <c r="E23" s="18" t="s">
        <v>12</v>
      </c>
      <c r="F23" s="18" t="s">
        <v>17</v>
      </c>
    </row>
    <row r="24" spans="1:6" x14ac:dyDescent="0.25">
      <c r="A24" s="26" t="s">
        <v>13</v>
      </c>
      <c r="B24" s="21">
        <v>0.46898000000000001</v>
      </c>
      <c r="C24" s="6">
        <v>4.3441394318632226E-2</v>
      </c>
      <c r="D24" s="29">
        <f>B24*C24</f>
        <v>2.0373145107552143E-2</v>
      </c>
      <c r="E24" s="32">
        <v>0.2495</v>
      </c>
      <c r="F24" s="32">
        <f>D24*(1-E24)</f>
        <v>1.5290045403217883E-2</v>
      </c>
    </row>
    <row r="25" spans="1:6" x14ac:dyDescent="0.25">
      <c r="A25" s="26" t="s">
        <v>14</v>
      </c>
      <c r="B25" s="29">
        <v>0</v>
      </c>
      <c r="C25" s="29">
        <v>0</v>
      </c>
      <c r="D25" s="29">
        <f t="shared" ref="D25:D26" si="1">B25*C25</f>
        <v>0</v>
      </c>
    </row>
    <row r="26" spans="1:6" ht="15.75" thickBot="1" x14ac:dyDescent="0.3">
      <c r="A26" s="39" t="s">
        <v>15</v>
      </c>
      <c r="B26" s="27">
        <f>1-B24</f>
        <v>0.53102000000000005</v>
      </c>
      <c r="C26" s="30">
        <v>9.7250000000000003E-2</v>
      </c>
      <c r="D26" s="28">
        <f t="shared" si="1"/>
        <v>5.1641695000000008E-2</v>
      </c>
      <c r="E26" s="28"/>
      <c r="F26" s="28">
        <f>D26</f>
        <v>5.1641695000000008E-2</v>
      </c>
    </row>
    <row r="27" spans="1:6" x14ac:dyDescent="0.25">
      <c r="B27" s="9">
        <f>SUM(B24:B26)</f>
        <v>1</v>
      </c>
      <c r="D27" s="9">
        <f>SUM(D24:D26)</f>
        <v>7.2014840107552158E-2</v>
      </c>
      <c r="F27" s="32">
        <f>SUM(F24:F26)</f>
        <v>6.6931740403217893E-2</v>
      </c>
    </row>
    <row r="32" spans="1:6" x14ac:dyDescent="0.25">
      <c r="A32" s="20"/>
      <c r="B32" s="20"/>
      <c r="C32" s="20"/>
      <c r="D32" s="20"/>
    </row>
  </sheetData>
  <mergeCells count="4">
    <mergeCell ref="A10:F10"/>
    <mergeCell ref="A20:F20"/>
    <mergeCell ref="A5:F5"/>
    <mergeCell ref="A6:F6"/>
  </mergeCells>
  <pageMargins left="0.7" right="0.7" top="0.75" bottom="0.75" header="0.3" footer="0.3"/>
  <pageSetup scale="90" orientation="portrait" r:id="rId1"/>
  <headerFooter scaleWithDoc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D0103853DF7894DB347713A7250CD66" ma:contentTypeVersion="34" ma:contentTypeDescription="Create a new document." ma:contentTypeScope="" ma:versionID="564212c8433631898006002af8bdbbd4">
  <xsd:schema xmlns:xsd="http://www.w3.org/2001/XMLSchema" xmlns:xs="http://www.w3.org/2001/XMLSchema" xmlns:p="http://schemas.microsoft.com/office/2006/metadata/properties" xmlns:ns2="54fcda00-7b58-44a7-b108-8bd10a8a08ba" targetNamespace="http://schemas.microsoft.com/office/2006/metadata/properties" ma:root="true" ma:fieldsID="82c124d73ee730d260d5c3ee21523c0c" ns2:_="">
    <xsd:import namespace="54fcda00-7b58-44a7-b108-8bd10a8a08ba"/>
    <xsd:element name="properties">
      <xsd:complexType>
        <xsd:sequence>
          <xsd:element name="documentManagement">
            <xsd:complexType>
              <xsd:all>
                <xsd:element ref="ns2:Company" minOccurs="0"/>
                <xsd:element ref="ns2:Year"/>
                <xsd:element ref="ns2:Document_x0020_Type"/>
                <xsd:element ref="ns2:Filing_x0020_Requirement" minOccurs="0"/>
                <xsd:element ref="ns2:Witness_x0020_Testimony" minOccurs="0"/>
                <xsd:element ref="ns2:Intervemprs" minOccurs="0"/>
                <xsd:element ref="ns2:Round" minOccurs="0"/>
                <xsd:element ref="ns2:Data_x0020_Request_x0020_Question_x0020_No_x002e_" minOccurs="0"/>
                <xsd:element ref="ns2:Tariff_x0020_Dev_x0020_Doc_x0020_Type" minOccurs="0"/>
                <xsd:element ref="ns2:Filed_x0020_Docume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fcda00-7b58-44a7-b108-8bd10a8a08ba" elementFormDefault="qualified">
    <xsd:import namespace="http://schemas.microsoft.com/office/2006/documentManagement/types"/>
    <xsd:import namespace="http://schemas.microsoft.com/office/infopath/2007/PartnerControls"/>
    <xsd:element name="Company" ma:index="2" nillable="true" ma:displayName="Company" ma:internalName="Company" ma:readOnly="false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KU"/>
                    <xsd:enumeration value="LGE"/>
                    <xsd:enumeration value="ODP"/>
                  </xsd:restriction>
                </xsd:simpleType>
              </xsd:element>
            </xsd:sequence>
          </xsd:extension>
        </xsd:complexContent>
      </xsd:complexType>
    </xsd:element>
    <xsd:element name="Year" ma:index="3" ma:displayName="Year" ma:format="Dropdown" ma:indexed="true" ma:internalName="Year" ma:readOnly="false">
      <xsd:simpleType>
        <xsd:restriction base="dms:Choice">
          <xsd:enumeration value="2019"/>
          <xsd:enumeration value="2018"/>
          <xsd:enumeration value="2017"/>
          <xsd:enumeration value="2016"/>
          <xsd:enumeration value="2015"/>
          <xsd:enumeration value="2014"/>
        </xsd:restriction>
      </xsd:simpleType>
    </xsd:element>
    <xsd:element name="Document_x0020_Type" ma:index="4" ma:displayName="Document Type" ma:format="Dropdown" ma:indexed="true" ma:internalName="Document_x0020_Type" ma:readOnly="false">
      <xsd:simpleType>
        <xsd:restriction base="dms:Choice">
          <xsd:enumeration value="General Information"/>
          <xsd:enumeration value="Application"/>
          <xsd:enumeration value="Orders"/>
          <xsd:enumeration value="Direct Testimony"/>
          <xsd:enumeration value="Rebuttal Testimony"/>
          <xsd:enumeration value="Stipulation Testimony"/>
          <xsd:enumeration value="Supplemental Rebuttal Testimony"/>
          <xsd:enumeration value="Intervenor Direct Testimony"/>
          <xsd:enumeration value="Intervenor Supplemental Testimony"/>
          <xsd:enumeration value="Intervenor Data Requests Issued"/>
          <xsd:enumeration value="Intervenor Data Requests Responses"/>
          <xsd:enumeration value="Data Requests"/>
          <xsd:enumeration value="Notices"/>
          <xsd:enumeration value="eFile/Filed Docs"/>
          <xsd:enumeration value="Filing Requirements"/>
          <xsd:enumeration value="Tariff Development"/>
          <xsd:enumeration value="Witness Prep"/>
          <xsd:enumeration value="Superseded"/>
        </xsd:restriction>
      </xsd:simpleType>
    </xsd:element>
    <xsd:element name="Filing_x0020_Requirement" ma:index="5" nillable="true" ma:displayName="Filing Requirement" ma:format="Dropdown" ma:internalName="Filing_x0020_Requirement" ma:readOnly="false">
      <xsd:simpleType>
        <xsd:restriction base="dms:Choice">
          <xsd:enumeration value="Filing Requirements - Draft Responses"/>
          <xsd:enumeration value="Tab 01-Sec 14(2) Attachment Only"/>
          <xsd:enumeration value="Tab 03-Sec 16(1)(b)(2) Attachment Only"/>
          <xsd:enumeration value="Tab 04-Sec 16(1)(b)(3) Attachment Only"/>
          <xsd:enumeration value="Tab 05-Sec 16(1)(b)(4) Attachment Only"/>
          <xsd:enumeration value="Tab 06-Sec 16(1)(b)(5) Attachment Only"/>
          <xsd:enumeration value="Tab 07-Sec 16(2) Attachment Only"/>
          <xsd:enumeration value="Tab 13-Sec 16(6)(f) Attachment Only"/>
          <xsd:enumeration value="Tab 15-Sec 16(7)(b) Attachment Only"/>
          <xsd:enumeration value="Tab 16-Sec 16(7)(c) Attachment Only"/>
          <xsd:enumeration value="Tab 17-Sec 16(7)(d) Attachment Only"/>
          <xsd:enumeration value="Tab 18-Sec 16(7)(e) Attachment Only"/>
          <xsd:enumeration value="Tab 19-Sec 16(7)(f) Attachment Only"/>
          <xsd:enumeration value="Tab 20-Sec 16(7)(g) Attachment Only"/>
          <xsd:enumeration value="Tab 22-Sec 16(7)(h)(1) Attachment Only"/>
          <xsd:enumeration value="Tab 23-Sec 16(7)(h)(2) Attachment Only"/>
          <xsd:enumeration value="Tab 24-Sec 16(7)(h)(3) Attachment Only"/>
          <xsd:enumeration value="Tab 25-Sec 16(7)(h)(4) Attachment Only"/>
          <xsd:enumeration value="Tab 28-Sec 16(7)(h)(7) Attachment Only"/>
          <xsd:enumeration value="Tab 29-Sec 16(7)(h)(8) Attachment Only"/>
          <xsd:enumeration value="Tab 30-Sec 16(7)(h)(9) Attachment Only"/>
          <xsd:enumeration value="Tab 31-Sec 16(7)(h)(10) Attachment Only"/>
          <xsd:enumeration value="Tab 32-Sec 16(7)(h)(11) Attachment Only"/>
          <xsd:enumeration value="Tab 33-Sec 16(7)(h)(12) Attachment Only"/>
          <xsd:enumeration value="Tab 39-Sec 16(7)(i) Attachment Only"/>
          <xsd:enumeration value="Tab 40-Sec 16(7)(j) Attachment Only"/>
          <xsd:enumeration value="Tab 41-Sec 16(7)(k) Attachment Only"/>
          <xsd:enumeration value="Tab 43-Sec 16(7)(m) Attachment Only"/>
          <xsd:enumeration value="Tab 44-Sec 16(7)(n) Attachment Only"/>
          <xsd:enumeration value="Tab 45-Sec 16(7)(o) Attachment Only"/>
          <xsd:enumeration value="Tab 46-Sec 16(7)(p) Attachment Only"/>
          <xsd:enumeration value="Tab 50-Sec 16(7)(t) Attachment Only"/>
          <xsd:enumeration value="Tab 51-Sec 16(7)(u) Attachment Only"/>
          <xsd:enumeration value="Tab 54-Sec 16(8)(a) Attachment Only"/>
          <xsd:enumeration value="Tab 55-Sec 16(8)(b Attachment Only"/>
          <xsd:enumeration value="Tab 56-Sec 16(8)(c) Attachment Only"/>
          <xsd:enumeration value="Tab 57-Sec 16(8)(d) Attachment Only"/>
          <xsd:enumeration value="Tab 58-Sec 16(8)(e) Attachment Only"/>
          <xsd:enumeration value="Tab 59-Sec 16(8)(f) Attachment Only"/>
          <xsd:enumeration value="Tab 60-Sec 16(8)(g) Attachment Only"/>
          <xsd:enumeration value="Tab 61-Sec 16(8)(h) Attachment Only"/>
          <xsd:enumeration value="Tab 62-Sec 16(8)(i) Attachment Only"/>
          <xsd:enumeration value="Tab 63-Sec 16(8)(j) Attachment Only"/>
          <xsd:enumeration value="Tab 64-Sec 16(8)(k) Attachment Only"/>
          <xsd:enumeration value="Tab 66-Sec 16(8)(m) Attachment Only"/>
          <xsd:enumeration value="Tab 67-Sec 16(8)(n) Attachment Only"/>
          <xsd:enumeration value="Filing Requirements - Guidance Sheets"/>
          <xsd:enumeration value="Filing Requirements - Witness/Preparer Assignments"/>
          <xsd:enumeration value="Filing Requirements - eFiled"/>
          <xsd:enumeration value="Exempt Schedules 10_13_20_23_33_40_44-49"/>
          <xsd:enumeration value="Schedule 01-5_8-29_40-Revenue Requirements"/>
          <xsd:enumeration value="Schedule 01-5-Financial Data"/>
          <xsd:enumeration value="Schedule 06-Annual Reports"/>
          <xsd:enumeration value="Schedule 07-Comparative Financial Statements"/>
          <xsd:enumeration value="Schedule 17-Lead/Lag Cash Working Capital Calc - ET"/>
          <xsd:enumeration value="Schedule 27-Lead/Lag Cash Working Capital Calc - Adj."/>
          <xsd:enumeration value="Schedule 29-Workpapers for Adjustments"/>
          <xsd:enumeration value="Schedule 30-Revenue and Expense Analysis"/>
          <xsd:enumeration value="Schedule 31-Advertising"/>
          <xsd:enumeration value="Schedule 32-Storm Damage"/>
          <xsd:enumeration value="Schedule 34-Misc Expenses"/>
          <xsd:enumeration value="Schedule 35-Affiliate Services"/>
          <xsd:enumeration value="Schedule 36-Income Taxes"/>
          <xsd:enumeration value="Schedule 37-Organization"/>
          <xsd:enumeration value="Schedule 38-Changes in Acctg Procedures"/>
          <xsd:enumeration value="Schedule 39-Out of Period"/>
          <xsd:enumeration value="Schedule 40-Cost of Service"/>
          <xsd:enumeration value="Schedule 41-Present and Proposed Tariffs"/>
          <xsd:enumeration value="Schedule 42-Present and Proposed Revenues"/>
          <xsd:enumeration value="Schedule 43-Sample Bills"/>
          <xsd:enumeration value="Schedule 50-Other"/>
        </xsd:restriction>
      </xsd:simpleType>
    </xsd:element>
    <xsd:element name="Witness_x0020_Testimony" ma:index="6" nillable="true" ma:displayName="Witness" ma:format="Dropdown" ma:internalName="Witness_x0020_Testimony" ma:readOnly="false">
      <xsd:simpleType>
        <xsd:restriction base="dms:Choice">
          <xsd:enumeration value="Arbough, Daniel K."/>
          <xsd:enumeration value="Bellar, Lonnie E."/>
          <xsd:enumeration value="Blake, Kent W."/>
          <xsd:enumeration value="Conroy, Robert M."/>
          <xsd:enumeration value="Garrett, Christopher M."/>
          <xsd:enumeration value="Leichty, Douglas A."/>
          <xsd:enumeration value="Lovekamp, Rick E."/>
          <xsd:enumeration value="Malloy, John P."/>
          <xsd:enumeration value="McFarland, Elizabeth J."/>
          <xsd:enumeration value="McKenzie, Adrien M. (FINCAP, Inc.)"/>
          <xsd:enumeration value="Meiman, Greg J."/>
          <xsd:enumeration value="Metts, Heather D."/>
          <xsd:enumeration value="Murphy, J. Clay"/>
          <xsd:enumeration value="Rahn, Derek"/>
          <xsd:enumeration value="Seelye, Steve (The Prime Group)"/>
          <xsd:enumeration value="Sinclair, David S."/>
          <xsd:enumeration value="Spanos, John J. (Gannett Fleming)"/>
          <xsd:enumeration value="Straight, Scott"/>
          <xsd:enumeration value="Thompson, Paul W."/>
          <xsd:enumeration value="Wolfe, John K."/>
          <xsd:enumeration value="z - eFiled/Filed"/>
        </xsd:restriction>
      </xsd:simpleType>
    </xsd:element>
    <xsd:element name="Intervemprs" ma:index="7" nillable="true" ma:displayName="Data Request Party" ma:format="Dropdown" ma:internalName="Intervemprs" ma:readOnly="false">
      <xsd:simpleType>
        <xsd:restriction base="dms:Choice">
          <xsd:enumeration value="0-Data Response Tracking Sheet"/>
          <xsd:enumeration value="KY Public Service Commission - PSC"/>
          <xsd:enumeration value="VA State Corporation Commission - VASCC"/>
          <xsd:enumeration value="Association of Community Ministries - ACM"/>
          <xsd:enumeration value="Attorney General - AG"/>
          <xsd:enumeration value="AT&amp;T"/>
          <xsd:enumeration value="Charter Communications - Charter"/>
          <xsd:enumeration value="Community Action Council - CAC"/>
          <xsd:enumeration value="East Kentucky Power Cooperative - EKPC"/>
          <xsd:enumeration value="JBS Swift &amp; Co - JBS"/>
          <xsd:enumeration value="KY Cable Telecomm. Assn - KCTA"/>
          <xsd:enumeration value="KY Industrial Utility Customers - KIUC"/>
          <xsd:enumeration value="Kentucky League of Cities - KLC"/>
          <xsd:enumeration value="Kroger"/>
          <xsd:enumeration value="Kroger/Wal-Mart"/>
          <xsd:enumeration value="KY School Boards Assn - KSBA"/>
          <xsd:enumeration value="Lexington-Fayette Urban County Govt - LFUCG"/>
          <xsd:enumeration value="Louisville Metro Government - METRO"/>
          <xsd:enumeration value="Metro. Housing Coalition - MHC"/>
          <xsd:enumeration value="Sierra Club - SC"/>
          <xsd:enumeration value="U.S. Dept. of Defense -  US DOD"/>
          <xsd:enumeration value="Wal-Mart"/>
        </xsd:restriction>
      </xsd:simpleType>
    </xsd:element>
    <xsd:element name="Round" ma:index="8" nillable="true" ma:displayName="Data Request Round" ma:format="Dropdown" ma:internalName="Round" ma:readOnly="false">
      <xsd:simpleType>
        <xsd:restriction base="dms:Choice">
          <xsd:enumeration value="On-Site Requests"/>
          <xsd:enumeration value="DR01"/>
          <xsd:enumeration value="DR01 Attachments"/>
          <xsd:enumeration value="DR01 eFiled/Filed"/>
          <xsd:enumeration value="DR02"/>
          <xsd:enumeration value="DR02 Attachments"/>
          <xsd:enumeration value="DR02 eFiled/Filed"/>
          <xsd:enumeration value="DR03"/>
          <xsd:enumeration value="DR03 Attachments"/>
          <xsd:enumeration value="DR03 eFiled/Filed"/>
          <xsd:enumeration value="DR04"/>
          <xsd:enumeration value="DR04 Attachments"/>
          <xsd:enumeration value="DR04 eFiled/Filed"/>
          <xsd:enumeration value="DR05"/>
          <xsd:enumeration value="DR05 Attachments"/>
          <xsd:enumeration value="DR05 eFiled/Filed"/>
          <xsd:enumeration value="DR06"/>
          <xsd:enumeration value="DR06 Attachments"/>
          <xsd:enumeration value="DR06 eFiled/Filed"/>
          <xsd:enumeration value="DR07"/>
          <xsd:enumeration value="DR07 Attachments"/>
          <xsd:enumeration value="DR07 eFiled/Filed"/>
          <xsd:enumeration value="DR08"/>
          <xsd:enumeration value="DR08 Attachments"/>
          <xsd:enumeration value="DR08 eFiled/Filed"/>
          <xsd:enumeration value="DR09"/>
          <xsd:enumeration value="DR09 Attachments"/>
          <xsd:enumeration value="DR09 eFiled/Filed"/>
          <xsd:enumeration value="DR10"/>
          <xsd:enumeration value="DR10 Attachments"/>
          <xsd:enumeration value="DR10 eFiled/Filed"/>
          <xsd:enumeration value="DR11"/>
          <xsd:enumeration value="DR11 Attachments"/>
          <xsd:enumeration value="DR11 eFiled/Filed"/>
          <xsd:enumeration value="DR12"/>
          <xsd:enumeration value="DR12 Attachments"/>
          <xsd:enumeration value="DR12 eFiled/Filed"/>
          <xsd:enumeration value="DR13"/>
          <xsd:enumeration value="DR13 Attachments"/>
          <xsd:enumeration value="DR13 eFiled/Filed"/>
          <xsd:enumeration value="Post Hearing DR01"/>
          <xsd:enumeration value="Post Hearing DR01 Attachments"/>
          <xsd:enumeration value="Post Hearing DR01 eFiled/Filed"/>
          <xsd:enumeration value="Post Hearing DR02"/>
          <xsd:enumeration value="Post Hearing DR02 Attachments"/>
          <xsd:enumeration value="Post Hearing DR02 eFiled/Filed"/>
          <xsd:enumeration value="PSC DR02/Intervenors DR01"/>
          <xsd:enumeration value="PSC DR03/Intervenors DR02"/>
          <xsd:enumeration value="PSC DR04"/>
          <xsd:enumeration value="PSC DR05/Intervenors DR03"/>
          <xsd:enumeration value="PSC DR06"/>
        </xsd:restriction>
      </xsd:simpleType>
    </xsd:element>
    <xsd:element name="Data_x0020_Request_x0020_Question_x0020_No_x002e_" ma:index="9" nillable="true" ma:displayName="Data Request Question No." ma:format="Dropdown" ma:internalName="Data_x0020_Request_x0020_Question_x0020_No_x002e_" ma:readOnly="false">
      <xsd:simpleType>
        <xsd:restriction base="dms:Choice">
          <xsd:enumeration value="001"/>
          <xsd:enumeration value="002"/>
          <xsd:enumeration value="003"/>
          <xsd:enumeration value="004"/>
          <xsd:enumeration value="005"/>
          <xsd:enumeration value="006"/>
          <xsd:enumeration value="007"/>
          <xsd:enumeration value="008"/>
          <xsd:enumeration value="009"/>
          <xsd:enumeration value="010"/>
          <xsd:enumeration value="011"/>
          <xsd:enumeration value="012"/>
          <xsd:enumeration value="013"/>
          <xsd:enumeration value="014"/>
          <xsd:enumeration value="015"/>
          <xsd:enumeration value="016"/>
          <xsd:enumeration value="017"/>
          <xsd:enumeration value="018"/>
          <xsd:enumeration value="019"/>
          <xsd:enumeration value="020"/>
          <xsd:enumeration value="021"/>
          <xsd:enumeration value="022"/>
          <xsd:enumeration value="023"/>
          <xsd:enumeration value="024"/>
          <xsd:enumeration value="025"/>
          <xsd:enumeration value="026"/>
          <xsd:enumeration value="027"/>
          <xsd:enumeration value="028"/>
          <xsd:enumeration value="029"/>
          <xsd:enumeration value="030"/>
          <xsd:enumeration value="031"/>
          <xsd:enumeration value="032"/>
          <xsd:enumeration value="033"/>
          <xsd:enumeration value="034"/>
          <xsd:enumeration value="035"/>
          <xsd:enumeration value="036"/>
          <xsd:enumeration value="037"/>
          <xsd:enumeration value="038"/>
          <xsd:enumeration value="039"/>
          <xsd:enumeration value="040"/>
          <xsd:enumeration value="041"/>
          <xsd:enumeration value="042"/>
          <xsd:enumeration value="043"/>
          <xsd:enumeration value="044"/>
          <xsd:enumeration value="045"/>
          <xsd:enumeration value="046"/>
          <xsd:enumeration value="047"/>
          <xsd:enumeration value="048"/>
          <xsd:enumeration value="049"/>
          <xsd:enumeration value="050"/>
          <xsd:enumeration value="051"/>
          <xsd:enumeration value="052"/>
          <xsd:enumeration value="053"/>
          <xsd:enumeration value="054"/>
          <xsd:enumeration value="055"/>
          <xsd:enumeration value="056"/>
          <xsd:enumeration value="057"/>
          <xsd:enumeration value="058"/>
          <xsd:enumeration value="059"/>
          <xsd:enumeration value="060"/>
          <xsd:enumeration value="061"/>
          <xsd:enumeration value="062"/>
          <xsd:enumeration value="063"/>
          <xsd:enumeration value="064"/>
          <xsd:enumeration value="065"/>
          <xsd:enumeration value="066"/>
          <xsd:enumeration value="067"/>
          <xsd:enumeration value="068"/>
          <xsd:enumeration value="069"/>
          <xsd:enumeration value="070"/>
          <xsd:enumeration value="071"/>
          <xsd:enumeration value="072"/>
          <xsd:enumeration value="073"/>
          <xsd:enumeration value="074"/>
          <xsd:enumeration value="075"/>
          <xsd:enumeration value="076"/>
          <xsd:enumeration value="077"/>
          <xsd:enumeration value="078"/>
          <xsd:enumeration value="079"/>
          <xsd:enumeration value="080"/>
          <xsd:enumeration value="081"/>
          <xsd:enumeration value="082"/>
          <xsd:enumeration value="083"/>
          <xsd:enumeration value="084"/>
          <xsd:enumeration value="085"/>
          <xsd:enumeration value="086"/>
          <xsd:enumeration value="087"/>
          <xsd:enumeration value="088"/>
          <xsd:enumeration value="089"/>
          <xsd:enumeration value="090"/>
          <xsd:enumeration value="091"/>
          <xsd:enumeration value="092"/>
          <xsd:enumeration value="093"/>
          <xsd:enumeration value="094"/>
          <xsd:enumeration value="095"/>
          <xsd:enumeration value="096"/>
          <xsd:enumeration value="097"/>
          <xsd:enumeration value="098"/>
          <xsd:enumeration value="099"/>
          <xsd:enumeration value="100"/>
          <xsd:enumeration value="101"/>
          <xsd:enumeration value="102"/>
          <xsd:enumeration value="103"/>
          <xsd:enumeration value="104"/>
          <xsd:enumeration value="105"/>
          <xsd:enumeration value="106"/>
          <xsd:enumeration value="107"/>
          <xsd:enumeration value="108"/>
          <xsd:enumeration value="109"/>
          <xsd:enumeration value="110"/>
          <xsd:enumeration value="111"/>
          <xsd:enumeration value="112"/>
          <xsd:enumeration value="113"/>
          <xsd:enumeration value="114"/>
          <xsd:enumeration value="115"/>
          <xsd:enumeration value="116"/>
          <xsd:enumeration value="117"/>
          <xsd:enumeration value="118"/>
          <xsd:enumeration value="119"/>
          <xsd:enumeration value="120"/>
          <xsd:enumeration value="121"/>
          <xsd:enumeration value="122"/>
          <xsd:enumeration value="123"/>
          <xsd:enumeration value="124"/>
          <xsd:enumeration value="125"/>
          <xsd:enumeration value="126"/>
          <xsd:enumeration value="127"/>
          <xsd:enumeration value="128"/>
          <xsd:enumeration value="129"/>
          <xsd:enumeration value="130"/>
          <xsd:enumeration value="131"/>
          <xsd:enumeration value="132"/>
          <xsd:enumeration value="133"/>
          <xsd:enumeration value="134"/>
          <xsd:enumeration value="135"/>
          <xsd:enumeration value="136"/>
          <xsd:enumeration value="137"/>
          <xsd:enumeration value="138"/>
          <xsd:enumeration value="139"/>
          <xsd:enumeration value="140"/>
          <xsd:enumeration value="141"/>
          <xsd:enumeration value="142"/>
          <xsd:enumeration value="143"/>
          <xsd:enumeration value="144"/>
          <xsd:enumeration value="145"/>
          <xsd:enumeration value="146"/>
          <xsd:enumeration value="147"/>
          <xsd:enumeration value="148"/>
          <xsd:enumeration value="149"/>
          <xsd:enumeration value="150"/>
          <xsd:enumeration value="151"/>
          <xsd:enumeration value="152"/>
          <xsd:enumeration value="153"/>
          <xsd:enumeration value="154"/>
          <xsd:enumeration value="155"/>
          <xsd:enumeration value="156"/>
          <xsd:enumeration value="157"/>
          <xsd:enumeration value="158"/>
          <xsd:enumeration value="159"/>
          <xsd:enumeration value="160"/>
          <xsd:enumeration value="161"/>
          <xsd:enumeration value="162"/>
          <xsd:enumeration value="163"/>
          <xsd:enumeration value="164"/>
          <xsd:enumeration value="165"/>
          <xsd:enumeration value="166"/>
          <xsd:enumeration value="167"/>
          <xsd:enumeration value="168"/>
          <xsd:enumeration value="169"/>
          <xsd:enumeration value="170"/>
          <xsd:enumeration value="171"/>
          <xsd:enumeration value="172"/>
          <xsd:enumeration value="173"/>
          <xsd:enumeration value="174"/>
          <xsd:enumeration value="175"/>
          <xsd:enumeration value="176"/>
          <xsd:enumeration value="177"/>
          <xsd:enumeration value="178"/>
          <xsd:enumeration value="179"/>
          <xsd:enumeration value="180"/>
          <xsd:enumeration value="181"/>
          <xsd:enumeration value="182"/>
          <xsd:enumeration value="183"/>
          <xsd:enumeration value="184"/>
          <xsd:enumeration value="185"/>
          <xsd:enumeration value="186"/>
          <xsd:enumeration value="187"/>
          <xsd:enumeration value="188"/>
          <xsd:enumeration value="189"/>
          <xsd:enumeration value="190"/>
          <xsd:enumeration value="191"/>
          <xsd:enumeration value="192"/>
          <xsd:enumeration value="193"/>
          <xsd:enumeration value="194"/>
          <xsd:enumeration value="195"/>
          <xsd:enumeration value="196"/>
          <xsd:enumeration value="197"/>
          <xsd:enumeration value="198"/>
          <xsd:enumeration value="199"/>
          <xsd:enumeration value="200"/>
          <xsd:enumeration value="201"/>
          <xsd:enumeration value="202"/>
          <xsd:enumeration value="203"/>
          <xsd:enumeration value="204"/>
          <xsd:enumeration value="205"/>
          <xsd:enumeration value="206"/>
          <xsd:enumeration value="207"/>
          <xsd:enumeration value="208"/>
          <xsd:enumeration value="209"/>
          <xsd:enumeration value="210"/>
          <xsd:enumeration value="211"/>
          <xsd:enumeration value="212"/>
          <xsd:enumeration value="213"/>
          <xsd:enumeration value="214"/>
          <xsd:enumeration value="215"/>
          <xsd:enumeration value="216"/>
          <xsd:enumeration value="217"/>
          <xsd:enumeration value="218"/>
          <xsd:enumeration value="219"/>
          <xsd:enumeration value="220"/>
          <xsd:enumeration value="221"/>
          <xsd:enumeration value="222"/>
          <xsd:enumeration value="223"/>
          <xsd:enumeration value="224"/>
          <xsd:enumeration value="225"/>
          <xsd:enumeration value="226"/>
          <xsd:enumeration value="227"/>
          <xsd:enumeration value="228"/>
          <xsd:enumeration value="229"/>
          <xsd:enumeration value="230"/>
          <xsd:enumeration value="231"/>
          <xsd:enumeration value="232"/>
          <xsd:enumeration value="233"/>
          <xsd:enumeration value="234"/>
          <xsd:enumeration value="235"/>
          <xsd:enumeration value="236"/>
          <xsd:enumeration value="237"/>
          <xsd:enumeration value="238"/>
          <xsd:enumeration value="239"/>
          <xsd:enumeration value="240"/>
          <xsd:enumeration value="241"/>
          <xsd:enumeration value="242"/>
          <xsd:enumeration value="243"/>
          <xsd:enumeration value="244"/>
          <xsd:enumeration value="245"/>
          <xsd:enumeration value="246"/>
          <xsd:enumeration value="247"/>
          <xsd:enumeration value="248"/>
          <xsd:enumeration value="249"/>
          <xsd:enumeration value="250"/>
          <xsd:enumeration value="251"/>
          <xsd:enumeration value="252"/>
          <xsd:enumeration value="253"/>
          <xsd:enumeration value="254"/>
          <xsd:enumeration value="255"/>
          <xsd:enumeration value="256"/>
          <xsd:enumeration value="257"/>
          <xsd:enumeration value="258"/>
          <xsd:enumeration value="259"/>
          <xsd:enumeration value="260"/>
          <xsd:enumeration value="261"/>
          <xsd:enumeration value="262"/>
          <xsd:enumeration value="263"/>
          <xsd:enumeration value="264"/>
          <xsd:enumeration value="265"/>
          <xsd:enumeration value="266"/>
          <xsd:enumeration value="267"/>
          <xsd:enumeration value="268"/>
          <xsd:enumeration value="269"/>
          <xsd:enumeration value="270"/>
          <xsd:enumeration value="271"/>
          <xsd:enumeration value="272"/>
          <xsd:enumeration value="273"/>
          <xsd:enumeration value="274"/>
          <xsd:enumeration value="275"/>
          <xsd:enumeration value="276"/>
          <xsd:enumeration value="277"/>
          <xsd:enumeration value="278"/>
          <xsd:enumeration value="279"/>
          <xsd:enumeration value="280"/>
          <xsd:enumeration value="281"/>
          <xsd:enumeration value="282"/>
          <xsd:enumeration value="283"/>
          <xsd:enumeration value="284"/>
          <xsd:enumeration value="285"/>
          <xsd:enumeration value="286"/>
          <xsd:enumeration value="287"/>
          <xsd:enumeration value="288"/>
          <xsd:enumeration value="289"/>
          <xsd:enumeration value="290"/>
          <xsd:enumeration value="291"/>
          <xsd:enumeration value="292"/>
          <xsd:enumeration value="293"/>
          <xsd:enumeration value="294"/>
          <xsd:enumeration value="295"/>
          <xsd:enumeration value="296"/>
          <xsd:enumeration value="297"/>
          <xsd:enumeration value="298"/>
          <xsd:enumeration value="299"/>
          <xsd:enumeration value="300"/>
          <xsd:enumeration value="301"/>
          <xsd:enumeration value="302"/>
          <xsd:enumeration value="303"/>
          <xsd:enumeration value="304"/>
          <xsd:enumeration value="305"/>
          <xsd:enumeration value="306"/>
          <xsd:enumeration value="307"/>
          <xsd:enumeration value="308"/>
          <xsd:enumeration value="309"/>
          <xsd:enumeration value="310"/>
          <xsd:enumeration value="311"/>
          <xsd:enumeration value="312"/>
          <xsd:enumeration value="313"/>
          <xsd:enumeration value="314"/>
          <xsd:enumeration value="315"/>
          <xsd:enumeration value="316"/>
          <xsd:enumeration value="317"/>
          <xsd:enumeration value="318"/>
          <xsd:enumeration value="319"/>
          <xsd:enumeration value="320"/>
          <xsd:enumeration value="321"/>
          <xsd:enumeration value="322"/>
          <xsd:enumeration value="323"/>
          <xsd:enumeration value="324"/>
          <xsd:enumeration value="325"/>
          <xsd:enumeration value="326"/>
          <xsd:enumeration value="327"/>
          <xsd:enumeration value="328"/>
          <xsd:enumeration value="329"/>
          <xsd:enumeration value="330"/>
          <xsd:enumeration value="331"/>
          <xsd:enumeration value="332"/>
          <xsd:enumeration value="333"/>
          <xsd:enumeration value="334"/>
          <xsd:enumeration value="335"/>
          <xsd:enumeration value="336"/>
          <xsd:enumeration value="337"/>
          <xsd:enumeration value="338"/>
          <xsd:enumeration value="339"/>
          <xsd:enumeration value="340"/>
          <xsd:enumeration value="341"/>
          <xsd:enumeration value="342"/>
          <xsd:enumeration value="343"/>
          <xsd:enumeration value="344"/>
          <xsd:enumeration value="345"/>
          <xsd:enumeration value="346"/>
          <xsd:enumeration value="347"/>
          <xsd:enumeration value="348"/>
          <xsd:enumeration value="349"/>
          <xsd:enumeration value="350"/>
          <xsd:enumeration value="351"/>
          <xsd:enumeration value="352"/>
          <xsd:enumeration value="353"/>
          <xsd:enumeration value="354"/>
          <xsd:enumeration value="355"/>
          <xsd:enumeration value="356"/>
          <xsd:enumeration value="357"/>
          <xsd:enumeration value="358"/>
          <xsd:enumeration value="359"/>
          <xsd:enumeration value="360"/>
          <xsd:enumeration value="361"/>
          <xsd:enumeration value="362"/>
          <xsd:enumeration value="363"/>
          <xsd:enumeration value="364"/>
          <xsd:enumeration value="365"/>
          <xsd:enumeration value="366"/>
          <xsd:enumeration value="367"/>
          <xsd:enumeration value="368"/>
          <xsd:enumeration value="369"/>
          <xsd:enumeration value="370"/>
          <xsd:enumeration value="371"/>
          <xsd:enumeration value="372"/>
          <xsd:enumeration value="373"/>
          <xsd:enumeration value="374"/>
          <xsd:enumeration value="375"/>
          <xsd:enumeration value="376"/>
          <xsd:enumeration value="377"/>
          <xsd:enumeration value="378"/>
          <xsd:enumeration value="379"/>
          <xsd:enumeration value="380"/>
          <xsd:enumeration value="381"/>
          <xsd:enumeration value="382"/>
          <xsd:enumeration value="383"/>
          <xsd:enumeration value="384"/>
          <xsd:enumeration value="385"/>
          <xsd:enumeration value="386"/>
          <xsd:enumeration value="387"/>
          <xsd:enumeration value="388"/>
          <xsd:enumeration value="389"/>
          <xsd:enumeration value="390"/>
          <xsd:enumeration value="391"/>
          <xsd:enumeration value="392"/>
          <xsd:enumeration value="393"/>
          <xsd:enumeration value="394"/>
          <xsd:enumeration value="395"/>
          <xsd:enumeration value="396"/>
          <xsd:enumeration value="397"/>
          <xsd:enumeration value="398"/>
          <xsd:enumeration value="399"/>
          <xsd:enumeration value="400"/>
          <xsd:enumeration value="401"/>
          <xsd:enumeration value="402"/>
          <xsd:enumeration value="403"/>
          <xsd:enumeration value="404"/>
          <xsd:enumeration value="405"/>
          <xsd:enumeration value="406"/>
          <xsd:enumeration value="407"/>
          <xsd:enumeration value="408"/>
          <xsd:enumeration value="409"/>
          <xsd:enumeration value="410"/>
          <xsd:enumeration value="411"/>
          <xsd:enumeration value="412"/>
          <xsd:enumeration value="413"/>
          <xsd:enumeration value="414"/>
          <xsd:enumeration value="415"/>
          <xsd:enumeration value="416"/>
          <xsd:enumeration value="417"/>
          <xsd:enumeration value="418"/>
          <xsd:enumeration value="419"/>
          <xsd:enumeration value="420"/>
          <xsd:enumeration value="421"/>
          <xsd:enumeration value="422"/>
          <xsd:enumeration value="423"/>
          <xsd:enumeration value="424"/>
          <xsd:enumeration value="425"/>
          <xsd:enumeration value="426"/>
          <xsd:enumeration value="427"/>
          <xsd:enumeration value="428"/>
          <xsd:enumeration value="429"/>
          <xsd:enumeration value="430"/>
          <xsd:enumeration value="431"/>
          <xsd:enumeration value="432"/>
          <xsd:enumeration value="433"/>
          <xsd:enumeration value="434"/>
          <xsd:enumeration value="435"/>
          <xsd:enumeration value="436"/>
          <xsd:enumeration value="437"/>
          <xsd:enumeration value="438"/>
          <xsd:enumeration value="439"/>
          <xsd:enumeration value="440"/>
          <xsd:enumeration value="441"/>
        </xsd:restriction>
      </xsd:simpleType>
    </xsd:element>
    <xsd:element name="Tariff_x0020_Dev_x0020_Doc_x0020_Type" ma:index="10" nillable="true" ma:displayName="Tariff Dev Doc Type" ma:format="Dropdown" ma:internalName="Tariff_x0020_Dev_x0020_Doc_x0020_Type">
      <xsd:simpleType>
        <xsd:restriction base="dms:Choice">
          <xsd:enumeration value="Support"/>
          <xsd:enumeration value="Customer Communications"/>
        </xsd:restriction>
      </xsd:simpleType>
    </xsd:element>
    <xsd:element name="Filed_x0020_Documents" ma:index="11" nillable="true" ma:displayName="Filed Documents (Internal Use Only)" ma:format="Dropdown" ma:internalName="Filed_x0020_Documents" ma:readOnly="false">
      <xsd:simpleType>
        <xsd:restriction base="dms:Choice">
          <xsd:enumeration value="Application/Filing Requirements/Testimony"/>
          <xsd:enumeration value="PSC DR 01"/>
          <xsd:enumeration value="PSC DR 02/Intervenor DR 01"/>
          <xsd:enumeration value="PSC DR 03/Intervenor DR 02"/>
          <xsd:enumeration value="PSC DR 04"/>
          <xsd:enumeration value="PSC DR 05"/>
          <xsd:enumeration value="PSC DR 06"/>
          <xsd:enumeration value="PSC Post Hearing DR01"/>
          <xsd:enumeration value="PSC Post Hearing DR02"/>
          <xsd:enumeration value="VSCC DR01"/>
          <xsd:enumeration value="VSCC DR02"/>
          <xsd:enumeration value="VSCC DR03"/>
          <xsd:enumeration value="VSCC DR04"/>
          <xsd:enumeration value="VSCC DR05"/>
          <xsd:enumeration value="VSCC DR06"/>
          <xsd:enumeration value="VSCC DR07"/>
          <xsd:enumeration value="VSCC DR08"/>
          <xsd:enumeration value="VSCC DR09"/>
          <xsd:enumeration value="VSCC DR10"/>
          <xsd:enumeration value="VSCC DR11"/>
          <xsd:enumeration value="VSCC DR12"/>
          <xsd:enumeration value="VSCC DR13"/>
          <xsd:enumeration value="Rebuttal Testimony"/>
          <xsd:enumeration value="Settlement Agreement"/>
          <xsd:enumeration value="Stipulation Testimony"/>
          <xsd:enumeration value="Post Hearing Brief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mpany xmlns="54fcda00-7b58-44a7-b108-8bd10a8a08ba">
      <Value>LGE</Value>
    </Company>
    <Tariff_x0020_Dev_x0020_Doc_x0020_Type xmlns="54fcda00-7b58-44a7-b108-8bd10a8a08ba" xsi:nil="true"/>
    <Filing_x0020_Requirement xmlns="54fcda00-7b58-44a7-b108-8bd10a8a08ba" xsi:nil="true"/>
    <Round xmlns="54fcda00-7b58-44a7-b108-8bd10a8a08ba">Post Hearing DR01 Attachments</Round>
    <Data_x0020_Request_x0020_Question_x0020_No_x002e_ xmlns="54fcda00-7b58-44a7-b108-8bd10a8a08ba">012</Data_x0020_Request_x0020_Question_x0020_No_x002e_>
    <Year xmlns="54fcda00-7b58-44a7-b108-8bd10a8a08ba">2018</Year>
    <Document_x0020_Type xmlns="54fcda00-7b58-44a7-b108-8bd10a8a08ba">Data Requests</Document_x0020_Type>
    <Witness_x0020_Testimony xmlns="54fcda00-7b58-44a7-b108-8bd10a8a08ba">Seelye, Steve (The Prime Group)</Witness_x0020_Testimony>
    <Intervemprs xmlns="54fcda00-7b58-44a7-b108-8bd10a8a08ba">KY Public Service Commission - PSC</Intervemprs>
    <Filed_x0020_Documents xmlns="54fcda00-7b58-44a7-b108-8bd10a8a08ba" xsi:nil="true"/>
  </documentManagement>
</p:properties>
</file>

<file path=customXml/itemProps1.xml><?xml version="1.0" encoding="utf-8"?>
<ds:datastoreItem xmlns:ds="http://schemas.openxmlformats.org/officeDocument/2006/customXml" ds:itemID="{4A22BC11-CAF4-4A30-ADB8-74D6C62EB44B}"/>
</file>

<file path=customXml/itemProps2.xml><?xml version="1.0" encoding="utf-8"?>
<ds:datastoreItem xmlns:ds="http://schemas.openxmlformats.org/officeDocument/2006/customXml" ds:itemID="{8D06327B-7D89-4B38-BCB5-14B5530FBA0A}"/>
</file>

<file path=customXml/itemProps3.xml><?xml version="1.0" encoding="utf-8"?>
<ds:datastoreItem xmlns:ds="http://schemas.openxmlformats.org/officeDocument/2006/customXml" ds:itemID="{F4110448-610C-461E-897E-4ECFCDA435D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WSS-6 p1 Solar Shr Levelized</vt:lpstr>
      <vt:lpstr>WSS-6 p 2 Solar Shr Levelized</vt:lpstr>
      <vt:lpstr>'WSS-6 p 2 Solar Shr Levelized'!Print_Area</vt:lpstr>
      <vt:lpstr>'WSS-6 p1 Solar Shr Levelized'!Print_Area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2018-09-27T20:27:34Z</dcterms:created>
  <dcterms:modified xsi:type="dcterms:W3CDTF">2019-03-14T13:24:10Z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0x0101002D0103853DF7894DB347713A7250CD66</vt:lpwstr>
  </property>
</Properties>
</file>