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projects.sp.lgeenergy.int/sites/RegFilings/Rate Case Documents/"/>
    </mc:Choice>
  </mc:AlternateContent>
  <bookViews>
    <workbookView xWindow="0" yWindow="0" windowWidth="24000" windowHeight="9735"/>
  </bookViews>
  <sheets>
    <sheet name="Regulatory Liabilities" sheetId="1" r:id="rId1"/>
  </sheets>
  <definedNames>
    <definedName name="_xlnm.Print_Area" localSheetId="0">'Regulatory Liabilities'!$A$1:$O$21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O15" i="1" l="1"/>
  <c r="O14" i="1"/>
  <c r="O13" i="1"/>
  <c r="O12" i="1"/>
  <c r="O11" i="1"/>
  <c r="O10" i="1"/>
  <c r="O9" i="1"/>
  <c r="O8" i="1"/>
  <c r="O7" i="1"/>
  <c r="O16" i="1" l="1"/>
  <c r="O19" i="1" l="1"/>
  <c r="O18" i="1"/>
</calcChain>
</file>

<file path=xl/sharedStrings.xml><?xml version="1.0" encoding="utf-8"?>
<sst xmlns="http://schemas.openxmlformats.org/spreadsheetml/2006/main" count="29" uniqueCount="29">
  <si>
    <t>Regulatory Liabilities</t>
  </si>
  <si>
    <t>Monthly and 13-Month Average</t>
  </si>
  <si>
    <t xml:space="preserve">Electric </t>
  </si>
  <si>
    <t>Gas</t>
  </si>
  <si>
    <t>TOTAL COMPANY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</si>
  <si>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</si>
  <si>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</si>
  <si>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</si>
  <si>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</si>
  <si>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</si>
  <si>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</si>
  <si>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</si>
  <si>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</si>
  <si>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</si>
  <si>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</si>
  <si>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</si>
  <si>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</si>
  <si>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</si>
  <si>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13 MONTH AVERAGE</t>
  </si>
  <si>
    <t xml:space="preserve">                 254.19 - Reg Liability Current GLT</t>
  </si>
  <si>
    <t xml:space="preserve">                 254.28 - Other Reg Liab LT 2011 Summer Storm - Electric</t>
  </si>
  <si>
    <t xml:space="preserve">                 254.31 - Reg Liability - Refined Coal - Kentucky</t>
  </si>
  <si>
    <t xml:space="preserve">                 254.43 - Other Reg Liab Cur OST</t>
  </si>
  <si>
    <t xml:space="preserve">                 254.6 - Other Reg Liab Cur FAC</t>
  </si>
  <si>
    <t xml:space="preserve">                 254.7 - Other Reg Liab Cur ECR</t>
  </si>
  <si>
    <t xml:space="preserve">                 254.8 - Other Reg Liab Cur DSM</t>
  </si>
  <si>
    <t>Total</t>
  </si>
  <si>
    <t xml:space="preserve">                 254.3 - REGULATORY LIAB FORWARD STARTING SWAPS NOV 2013 </t>
  </si>
  <si>
    <t xml:space="preserve">                 254.9 - Other Reg Liab LT Def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</si>
</sst>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10" fontId="3" fillId="0" borderId="0" xfId="2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 wrapText="1"/>
    </xf>
    <xf numFmtId="49" fontId="4" fillId="0" borderId="1" xfId="3" applyNumberFormat="1" applyFont="1" applyFill="1" applyBorder="1" applyAlignment="1">
      <alignment horizontal="center" wrapText="1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0" fillId="0" borderId="0" xfId="0" applyNumberFormat="1"/>
    <xf numFmtId="165" fontId="0" fillId="0" borderId="0" xfId="1" applyNumberFormat="1" applyFont="1"/>
    <xf numFmtId="165" fontId="0" fillId="0" borderId="0" xfId="1" applyNumberFormat="1" applyFont="1" applyAlignment="1">
      <alignment horizontal="right"/>
    </xf>
    <xf numFmtId="165" fontId="0" fillId="0" borderId="0" xfId="1" applyNumberFormat="1" applyFont="1" applyAlignment="1">
      <alignment horizontal="left"/>
    </xf>
    <xf numFmtId="165" fontId="0" fillId="0" borderId="1" xfId="1" applyNumberFormat="1" applyFont="1" applyBorder="1" applyAlignment="1">
      <alignment horizontal="right"/>
    </xf>
  </cellXfs>
  <cellStyles count="4">
    <cellStyle name="Comma" xfId="1" builtinId="3"/>
    <cellStyle name="Normal" xfId="0" builtinId="0"/>
    <cellStyle name="Normal 46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zoomScale="85" zoomScaleNormal="85" workbookViewId="0">
      <selection activeCell="B3" sqref="B3:C4"/>
    </sheetView>
  </sheetViews>
  <sheetFormatPr defaultRowHeight="15" x14ac:dyDescent="0.25"/>
  <cols>
    <col min="1" max="1" width="68.85546875" bestFit="1" customWidth="1"/>
    <col min="2" max="14" width="16.28515625" bestFit="1" customWidth="1"/>
    <col min="15" max="15" width="19" bestFit="1" customWidth="1"/>
  </cols>
  <sheetData>
    <row r="1" spans="1:15" x14ac:dyDescent="0.25">
      <c r="A1" s="1" t="s">
        <v>0</v>
      </c>
    </row>
    <row r="2" spans="1:15" x14ac:dyDescent="0.25">
      <c r="A2" s="1" t="s">
        <v>1</v>
      </c>
    </row>
    <row r="3" spans="1:15" x14ac:dyDescent="0.25">
      <c r="A3" s="1"/>
      <c r="B3" s="2"/>
      <c r="C3" s="3"/>
    </row>
    <row r="4" spans="1:15" x14ac:dyDescent="0.25">
      <c r="B4" s="4"/>
      <c r="C4" s="3"/>
    </row>
    <row r="6" spans="1:15" ht="30" x14ac:dyDescent="0.25">
      <c r="A6" s="1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  <c r="M6" s="5" t="s">
        <v>16</v>
      </c>
      <c r="N6" s="5" t="s">
        <v>17</v>
      </c>
      <c r="O6" s="6" t="s">
        <v>18</v>
      </c>
    </row>
    <row r="7" spans="1:15" x14ac:dyDescent="0.25">
      <c r="A7" s="7" t="s">
        <v>28</v>
      </c>
      <c r="B7" s="8">
        <v>558569101.35037601</v>
      </c>
      <c r="C7" s="8">
        <v>558569101.35037601</v>
      </c>
      <c r="D7" s="8">
        <v>555895855.93749201</v>
      </c>
      <c r="E7" s="8">
        <v>555895855.93749201</v>
      </c>
      <c r="F7" s="8">
        <v>555895855.93749201</v>
      </c>
      <c r="G7" s="8">
        <v>552091666.63525605</v>
      </c>
      <c r="H7" s="8">
        <v>552091666.63525605</v>
      </c>
      <c r="I7" s="8">
        <v>552091666.63525605</v>
      </c>
      <c r="J7" s="8">
        <v>548287477.33301997</v>
      </c>
      <c r="K7" s="8">
        <v>548287477.33301997</v>
      </c>
      <c r="L7" s="8">
        <v>548287477.33301997</v>
      </c>
      <c r="M7" s="8">
        <v>544254843.997293</v>
      </c>
      <c r="N7" s="8">
        <v>543051537.41090608</v>
      </c>
      <c r="O7" s="8">
        <f>AVERAGE(B7:N7)</f>
        <v>551789967.98663509</v>
      </c>
    </row>
    <row r="8" spans="1:15" x14ac:dyDescent="0.25">
      <c r="A8" s="13" t="s">
        <v>19</v>
      </c>
      <c r="B8" s="12">
        <v>395558.299999999</v>
      </c>
      <c r="C8" s="12">
        <v>197779.12999999899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f t="shared" ref="O8:O15" si="0">AVERAGE(B8:N8)</f>
        <v>45641.340769230614</v>
      </c>
    </row>
    <row r="9" spans="1:15" x14ac:dyDescent="0.25">
      <c r="A9" s="13" t="s">
        <v>20</v>
      </c>
      <c r="B9" s="12">
        <v>671010.30000000005</v>
      </c>
      <c r="C9" s="12">
        <v>645202.21000000008</v>
      </c>
      <c r="D9" s="12">
        <v>619394.12</v>
      </c>
      <c r="E9" s="12">
        <v>593586.03</v>
      </c>
      <c r="F9" s="12">
        <v>567777.93999999994</v>
      </c>
      <c r="G9" s="12">
        <v>541969.85</v>
      </c>
      <c r="H9" s="12">
        <v>516161.75999999995</v>
      </c>
      <c r="I9" s="12">
        <v>490353.67000000004</v>
      </c>
      <c r="J9" s="12">
        <v>464545.57999999996</v>
      </c>
      <c r="K9" s="12">
        <v>438737.49</v>
      </c>
      <c r="L9" s="12">
        <v>412929.39999999997</v>
      </c>
      <c r="M9" s="12">
        <v>387121.31</v>
      </c>
      <c r="N9" s="12">
        <v>361313.22</v>
      </c>
      <c r="O9" s="12">
        <f t="shared" si="0"/>
        <v>516161.76</v>
      </c>
    </row>
    <row r="10" spans="1:15" x14ac:dyDescent="0.25">
      <c r="A10" s="13" t="s">
        <v>27</v>
      </c>
      <c r="B10" s="12">
        <v>35205099.556683898</v>
      </c>
      <c r="C10" s="12">
        <v>35083360.820753604</v>
      </c>
      <c r="D10" s="12">
        <v>34965549.140821099</v>
      </c>
      <c r="E10" s="12">
        <v>34843810.404890798</v>
      </c>
      <c r="F10" s="12">
        <v>34722071.668960601</v>
      </c>
      <c r="G10" s="12">
        <v>34604259.989028096</v>
      </c>
      <c r="H10" s="12">
        <v>34482521.253097802</v>
      </c>
      <c r="I10" s="12">
        <v>34364709.573165305</v>
      </c>
      <c r="J10" s="12">
        <v>34242970.837234996</v>
      </c>
      <c r="K10" s="12">
        <v>34121232.101304799</v>
      </c>
      <c r="L10" s="12">
        <v>34007347.477370001</v>
      </c>
      <c r="M10" s="12">
        <v>33885608.741439797</v>
      </c>
      <c r="N10" s="12">
        <v>33767797.0615073</v>
      </c>
      <c r="O10" s="12">
        <f t="shared" si="0"/>
        <v>34484333.740481392</v>
      </c>
    </row>
    <row r="11" spans="1:15" x14ac:dyDescent="0.25">
      <c r="A11" s="13" t="s">
        <v>21</v>
      </c>
      <c r="B11" s="12">
        <v>848584.76999999897</v>
      </c>
      <c r="C11" s="12">
        <v>834096.57999999903</v>
      </c>
      <c r="D11" s="12">
        <v>819608.33999999892</v>
      </c>
      <c r="E11" s="12">
        <v>805120.14999999898</v>
      </c>
      <c r="F11" s="12">
        <v>790631.95999999903</v>
      </c>
      <c r="G11" s="12">
        <v>776143.76999999897</v>
      </c>
      <c r="H11" s="12">
        <v>761655.57999999891</v>
      </c>
      <c r="I11" s="12">
        <v>747167.38999999908</v>
      </c>
      <c r="J11" s="12">
        <v>732679.19999999902</v>
      </c>
      <c r="K11" s="12">
        <v>718191.00999999896</v>
      </c>
      <c r="L11" s="12">
        <v>703702.8199999989</v>
      </c>
      <c r="M11" s="12">
        <v>689214.62999999907</v>
      </c>
      <c r="N11" s="12">
        <v>674726.43999999901</v>
      </c>
      <c r="O11" s="12">
        <f t="shared" si="0"/>
        <v>761655.58769230673</v>
      </c>
    </row>
    <row r="12" spans="1:15" x14ac:dyDescent="0.25">
      <c r="A12" s="13" t="s">
        <v>22</v>
      </c>
      <c r="B12" s="12">
        <v>-2.7000623958883802E-10</v>
      </c>
      <c r="C12" s="12">
        <v>-2.5579538487363602E-10</v>
      </c>
      <c r="D12" s="12">
        <v>-2.5579538487363602E-10</v>
      </c>
      <c r="E12" s="12">
        <v>-2.5579538487363602E-10</v>
      </c>
      <c r="F12" s="12">
        <v>-2.7000623958883802E-10</v>
      </c>
      <c r="G12" s="12">
        <v>-2.7000623958883802E-10</v>
      </c>
      <c r="H12" s="12">
        <v>-2.7000623958883802E-10</v>
      </c>
      <c r="I12" s="12">
        <v>-2.7045032879868798E-10</v>
      </c>
      <c r="J12" s="12">
        <v>40615.493873234496</v>
      </c>
      <c r="K12" s="12">
        <v>53004.088168658905</v>
      </c>
      <c r="L12" s="12">
        <v>19381.033069200003</v>
      </c>
      <c r="M12" s="12">
        <v>-2.9132252166164097E-10</v>
      </c>
      <c r="N12" s="12">
        <v>-2.7711166694643902E-10</v>
      </c>
      <c r="O12" s="12">
        <f t="shared" si="0"/>
        <v>8692.3550085454408</v>
      </c>
    </row>
    <row r="13" spans="1:15" x14ac:dyDescent="0.25">
      <c r="A13" s="13" t="s">
        <v>23</v>
      </c>
      <c r="B13" s="12">
        <v>1366583.91649296</v>
      </c>
      <c r="C13" s="12">
        <v>688727.89527186996</v>
      </c>
      <c r="D13" s="12">
        <v>812844.27488146699</v>
      </c>
      <c r="E13" s="12">
        <v>565116.45739164308</v>
      </c>
      <c r="F13" s="12">
        <v>-5.6843418860808005E-10</v>
      </c>
      <c r="G13" s="12">
        <v>592185.22117133799</v>
      </c>
      <c r="H13" s="12">
        <v>1249253.9364695202</v>
      </c>
      <c r="I13" s="12">
        <v>1157655.1917522398</v>
      </c>
      <c r="J13" s="12">
        <v>816547.58137644106</v>
      </c>
      <c r="K13" s="12">
        <v>246584.90168969001</v>
      </c>
      <c r="L13" s="12">
        <v>126928.41569935299</v>
      </c>
      <c r="M13" s="12">
        <v>114161.54867154399</v>
      </c>
      <c r="N13" s="12">
        <v>846527.83322855306</v>
      </c>
      <c r="O13" s="12">
        <f t="shared" si="0"/>
        <v>660239.78262281674</v>
      </c>
    </row>
    <row r="14" spans="1:15" x14ac:dyDescent="0.25">
      <c r="A14" s="13" t="s">
        <v>24</v>
      </c>
      <c r="B14" s="12">
        <v>7545832.1024193503</v>
      </c>
      <c r="C14" s="12">
        <v>5035373.1764025399</v>
      </c>
      <c r="D14" s="12">
        <v>5159733.7341698501</v>
      </c>
      <c r="E14" s="12">
        <v>7258305.6274214899</v>
      </c>
      <c r="F14" s="12">
        <v>8249489.146456141</v>
      </c>
      <c r="G14" s="12">
        <v>6735098.8343294105</v>
      </c>
      <c r="H14" s="12">
        <v>4533559.3076995099</v>
      </c>
      <c r="I14" s="12">
        <v>4018429.98966499</v>
      </c>
      <c r="J14" s="12">
        <v>4764254.1874908106</v>
      </c>
      <c r="K14" s="12">
        <v>5330690.1103445301</v>
      </c>
      <c r="L14" s="12">
        <v>4631199.2157452395</v>
      </c>
      <c r="M14" s="12">
        <v>5004555.5085747801</v>
      </c>
      <c r="N14" s="12">
        <v>3406948.3620315702</v>
      </c>
      <c r="O14" s="12">
        <f t="shared" si="0"/>
        <v>5513343.7925192462</v>
      </c>
    </row>
    <row r="15" spans="1:15" x14ac:dyDescent="0.25">
      <c r="A15" s="13" t="s">
        <v>25</v>
      </c>
      <c r="B15" s="12">
        <v>152983.4</v>
      </c>
      <c r="C15" s="12">
        <v>76491.680000000008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4">
        <f t="shared" si="0"/>
        <v>17651.92923076923</v>
      </c>
    </row>
    <row r="16" spans="1:15" x14ac:dyDescent="0.25">
      <c r="A16" s="9" t="s">
        <v>26</v>
      </c>
      <c r="O16" s="10">
        <f>SUM(O7:O15)</f>
        <v>593797688.27495933</v>
      </c>
    </row>
    <row r="17" spans="2:15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x14ac:dyDescent="0.2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2" t="s">
        <v>2</v>
      </c>
      <c r="N18" s="3">
        <v>0.80330000000000001</v>
      </c>
      <c r="O18" s="11">
        <f>+O16*N18</f>
        <v>476997682.99127483</v>
      </c>
    </row>
    <row r="19" spans="2:15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4" t="s">
        <v>3</v>
      </c>
      <c r="N19" s="3">
        <f>1-N18</f>
        <v>0.19669999999999999</v>
      </c>
      <c r="O19" s="11">
        <f>+O16*N19</f>
        <v>116800005.28368449</v>
      </c>
    </row>
    <row r="20" spans="2:15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2:15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</sheetData>
  <pageMargins left="0.7" right="0.7" top="0.75" bottom="0.75" header="0.3" footer="0.3"/>
  <pageSetup scale="41" fitToHeight="0" orientation="landscape" horizontalDpi="1200" verticalDpi="1200" r:id="rId1"/>
  <headerFooter>
    <oddFooter>&amp;R&amp;"Times New Roman,Bold"&amp;12Case No. 2018-00295
Attachment to Response to KIUC-2 Question No. 22
Page 1 of 1
Arbough/Garrett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022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>Garrett, Christopher M.</Witness_x0020_Testimony>
    <Intervemprs xmlns="54fcda00-7b58-44a7-b108-8bd10a8a08ba">KY Industrial Utility Customers - KIUC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F4C381CE-C809-43B5-8A3F-B5DB989CBF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146F62-98CF-4B9C-8ADD-E55909EED9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6BDF1A-001C-4003-ACAD-B62057368377}">
  <ds:schemaRefs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Regulatory Liabilities</vt:lpstr>
      <vt:lpstr>'Regulatory Liabilities'!Print_Area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McCombs, Drew</dc:creator>
  <cp:lastModifiedBy>Susan Neal</cp:lastModifiedBy>
  <cp:lastPrinted>2018-12-21T20:02:41Z</cp:lastPrinted>
  <dcterms:created xsi:type="dcterms:W3CDTF">2018-12-17T22:39:07Z</dcterms:created>
  <dcterms:modified xsi:type="dcterms:W3CDTF">2018-12-21T20:11:41Z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