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8 LGE-KU\LGE\KSBA_2018-00295 Responses\Response to Staff\"/>
    </mc:Choice>
  </mc:AlternateContent>
  <xr:revisionPtr revIDLastSave="0" documentId="13_ncr:1_{046C7D4E-0AF7-48D9-9190-BCE3A3BF9A87}" xr6:coauthVersionLast="40" xr6:coauthVersionMax="40" xr10:uidLastSave="{00000000-0000-0000-0000-000000000000}"/>
  <bookViews>
    <workbookView xWindow="-120" yWindow="-120" windowWidth="24240" windowHeight="13140" xr2:uid="{B6A69096-2B43-4029-9974-8DDCDAC93FCE}"/>
  </bookViews>
  <sheets>
    <sheet name="LG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2" l="1"/>
  <c r="M20" i="2"/>
  <c r="M9" i="2"/>
  <c r="G39" i="2" l="1"/>
  <c r="G36" i="2"/>
  <c r="G20" i="2"/>
  <c r="G18" i="2"/>
  <c r="G9" i="2"/>
  <c r="I45" i="2" l="1"/>
  <c r="G45" i="2"/>
  <c r="B45" i="2"/>
  <c r="D45" i="2"/>
  <c r="L20" i="2" l="1"/>
  <c r="K20" i="2"/>
  <c r="J20" i="2"/>
  <c r="I20" i="2"/>
  <c r="H20" i="2"/>
  <c r="C20" i="2"/>
  <c r="D20" i="2"/>
  <c r="E20" i="2"/>
  <c r="F20" i="2"/>
  <c r="B20" i="2"/>
  <c r="L39" i="2" l="1"/>
  <c r="K39" i="2"/>
  <c r="J39" i="2"/>
  <c r="I39" i="2"/>
  <c r="H39" i="2"/>
  <c r="G28" i="2" l="1"/>
  <c r="G26" i="2"/>
  <c r="B30" i="2" l="1"/>
  <c r="B39" i="2" s="1"/>
  <c r="C30" i="2"/>
  <c r="C39" i="2" s="1"/>
  <c r="D30" i="2"/>
  <c r="D39" i="2" s="1"/>
  <c r="E30" i="2"/>
  <c r="E39" i="2" s="1"/>
  <c r="F30" i="2"/>
  <c r="F39" i="2" l="1"/>
  <c r="G30" i="2"/>
  <c r="M14" i="2"/>
  <c r="L11" i="2"/>
  <c r="M11" i="2" s="1"/>
  <c r="K11" i="2"/>
  <c r="J11" i="2"/>
  <c r="I11" i="2"/>
  <c r="H11" i="2"/>
  <c r="F11" i="2"/>
  <c r="E11" i="2"/>
  <c r="D11" i="2"/>
  <c r="C11" i="2"/>
  <c r="B11" i="2"/>
  <c r="M7" i="2"/>
  <c r="G7" i="2"/>
  <c r="G11" i="2" l="1"/>
</calcChain>
</file>

<file path=xl/sharedStrings.xml><?xml version="1.0" encoding="utf-8"?>
<sst xmlns="http://schemas.openxmlformats.org/spreadsheetml/2006/main" count="35" uniqueCount="24">
  <si>
    <t>PS Increase ov SPS</t>
  </si>
  <si>
    <t>TODS Increase ov STOD</t>
  </si>
  <si>
    <t>TODS Increase</t>
  </si>
  <si>
    <t>SPS</t>
  </si>
  <si>
    <t>PS Current</t>
  </si>
  <si>
    <t>STOD</t>
  </si>
  <si>
    <t>TODS Current</t>
  </si>
  <si>
    <t>PS Proposed</t>
  </si>
  <si>
    <t>TODS Proposed</t>
  </si>
  <si>
    <t>PS #1</t>
  </si>
  <si>
    <t>PS #2</t>
  </si>
  <si>
    <t>TODS # 1</t>
  </si>
  <si>
    <t>LGE</t>
  </si>
  <si>
    <t xml:space="preserve">   Sub Total</t>
  </si>
  <si>
    <t>SPS #1</t>
  </si>
  <si>
    <t>SPS #2</t>
  </si>
  <si>
    <t>PS Prop Increase ov Current</t>
  </si>
  <si>
    <t>PS Prop Increase ov SPS</t>
  </si>
  <si>
    <t>%  Increase</t>
  </si>
  <si>
    <t>Private</t>
  </si>
  <si>
    <t>Totals</t>
  </si>
  <si>
    <t>Class</t>
  </si>
  <si>
    <t>Staff 4 b.</t>
  </si>
  <si>
    <t>Staff # 4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</si>
</sst>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9" fontId="0" fillId="0" borderId="0" xfId="1" applyFont="1"/>
    <xf numFmtId="166" fontId="0" fillId="0" borderId="0" xfId="0" applyNumberFormat="1" applyFill="1" applyBorder="1"/>
    <xf numFmtId="167" fontId="0" fillId="0" borderId="0" xfId="2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166" fontId="3" fillId="0" borderId="0" xfId="0" applyNumberFormat="1" applyFont="1" applyFill="1" applyBorder="1"/>
    <xf numFmtId="166" fontId="0" fillId="0" borderId="1" xfId="0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0" fillId="3" borderId="0" xfId="0" applyFill="1"/>
    <xf numFmtId="166" fontId="0" fillId="3" borderId="0" xfId="0" applyNumberFormat="1" applyFill="1"/>
    <xf numFmtId="166" fontId="0" fillId="0" borderId="0" xfId="0" applyNumberFormat="1" applyFill="1"/>
    <xf numFmtId="165" fontId="0" fillId="0" borderId="0" xfId="1" applyNumberFormat="1" applyFont="1" applyFill="1"/>
    <xf numFmtId="0" fontId="2" fillId="0" borderId="0" xfId="0" applyFont="1" applyFill="1" applyAlignme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F396-5CF9-4F12-93A6-9F4B60F5387F}">
  <sheetPr>
    <pageSetUpPr fitToPage="1"/>
  </sheetPr>
  <dimension ref="A2:Q46"/>
  <sheetViews>
    <sheetView tabSelected="1" zoomScaleNormal="100" workbookViewId="0">
      <pane xSplit="1" ySplit="4" topLeftCell="B29" activePane="bottomRight" state="frozen"/>
      <selection activeCell="O9" sqref="O9"/>
      <selection pane="topRight" activeCell="O9" sqref="O9"/>
      <selection pane="bottomLeft" activeCell="O9" sqref="O9"/>
      <selection pane="bottomRight" activeCell="G36" sqref="G36"/>
    </sheetView>
  </sheetViews>
  <sheetFormatPr defaultRowHeight="15" x14ac:dyDescent="0.25"/>
  <cols>
    <col min="1" max="1" width="9.85546875" customWidth="1"/>
    <col min="2" max="2" width="12.42578125" customWidth="1"/>
    <col min="3" max="3" width="13.140625" customWidth="1"/>
    <col min="4" max="4" width="11.7109375" customWidth="1"/>
    <col min="5" max="5" width="12.42578125" customWidth="1"/>
    <col min="6" max="6" width="12.28515625" customWidth="1"/>
    <col min="7" max="7" width="11.7109375" customWidth="1"/>
    <col min="8" max="8" width="11.140625" customWidth="1"/>
    <col min="9" max="10" width="11.85546875" customWidth="1"/>
    <col min="11" max="11" width="11.42578125" customWidth="1"/>
    <col min="12" max="12" width="11.5703125" customWidth="1"/>
    <col min="13" max="13" width="9.42578125" bestFit="1" customWidth="1"/>
    <col min="14" max="14" width="11.28515625" customWidth="1"/>
    <col min="15" max="15" width="12.140625" customWidth="1"/>
    <col min="16" max="16" width="10.42578125" customWidth="1"/>
    <col min="17" max="17" width="8.42578125" customWidth="1"/>
  </cols>
  <sheetData>
    <row r="2" spans="1:17" ht="18.75" x14ac:dyDescent="0.3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</row>
    <row r="3" spans="1:17" x14ac:dyDescent="0.25">
      <c r="D3" s="1"/>
      <c r="E3" s="1"/>
      <c r="F3" s="1"/>
      <c r="G3" s="1"/>
      <c r="J3" s="1"/>
      <c r="K3" s="1"/>
      <c r="L3" s="1"/>
      <c r="M3" s="1"/>
      <c r="N3" s="1"/>
    </row>
    <row r="4" spans="1:17" ht="48.75" customHeight="1" x14ac:dyDescent="0.25">
      <c r="B4" s="1" t="s">
        <v>3</v>
      </c>
      <c r="C4" s="1" t="s">
        <v>4</v>
      </c>
      <c r="D4" s="1" t="s">
        <v>0</v>
      </c>
      <c r="E4" s="1" t="s">
        <v>7</v>
      </c>
      <c r="F4" s="1" t="s">
        <v>16</v>
      </c>
      <c r="G4" s="9" t="s">
        <v>18</v>
      </c>
      <c r="H4" s="1" t="s">
        <v>5</v>
      </c>
      <c r="I4" s="1" t="s">
        <v>6</v>
      </c>
      <c r="J4" s="1" t="s">
        <v>1</v>
      </c>
      <c r="K4" s="1" t="s">
        <v>8</v>
      </c>
      <c r="L4" s="1" t="s">
        <v>2</v>
      </c>
      <c r="M4" s="9" t="s">
        <v>18</v>
      </c>
      <c r="N4" s="9"/>
      <c r="O4" s="9"/>
      <c r="P4" s="1"/>
      <c r="Q4" s="9"/>
    </row>
    <row r="6" spans="1:17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x14ac:dyDescent="0.25">
      <c r="A7" t="s">
        <v>9</v>
      </c>
      <c r="B7" s="4">
        <v>4800266.5563899996</v>
      </c>
      <c r="C7" s="4">
        <v>5367761.2254300006</v>
      </c>
      <c r="D7" s="4">
        <v>567494.6690400003</v>
      </c>
      <c r="E7" s="4">
        <v>5826831.2773200003</v>
      </c>
      <c r="F7" s="4">
        <v>459070.05188999954</v>
      </c>
      <c r="G7" s="3">
        <f>F7/C7</f>
        <v>8.5523560495786466E-2</v>
      </c>
      <c r="H7" s="4">
        <v>1869449.7345000003</v>
      </c>
      <c r="I7" s="4">
        <v>1965683.6169</v>
      </c>
      <c r="J7" s="4">
        <v>96233.8823999999</v>
      </c>
      <c r="K7" s="4">
        <v>2177340.5621500001</v>
      </c>
      <c r="L7" s="4">
        <v>211656.94525000005</v>
      </c>
      <c r="M7" s="3">
        <f>L7/I7</f>
        <v>0.10767599802444081</v>
      </c>
      <c r="N7" s="4"/>
      <c r="O7" s="4"/>
      <c r="P7" s="4"/>
    </row>
    <row r="8" spans="1:17" x14ac:dyDescent="0.25">
      <c r="B8" s="4"/>
      <c r="C8" s="4"/>
      <c r="D8" s="4"/>
      <c r="E8" s="4"/>
      <c r="F8" s="4"/>
      <c r="G8" s="3"/>
      <c r="H8" s="4"/>
      <c r="I8" s="4"/>
      <c r="J8" s="4"/>
      <c r="K8" s="4"/>
      <c r="L8" s="4"/>
      <c r="M8" s="5"/>
      <c r="N8" s="4"/>
      <c r="O8" s="4"/>
      <c r="P8" s="4"/>
    </row>
    <row r="9" spans="1:17" x14ac:dyDescent="0.25">
      <c r="A9" t="s">
        <v>10</v>
      </c>
      <c r="B9" s="6">
        <v>4171528.7591599999</v>
      </c>
      <c r="C9" s="6">
        <v>4665949.6839199988</v>
      </c>
      <c r="D9" s="6">
        <v>494420.92475999997</v>
      </c>
      <c r="E9" s="6">
        <v>5061359.8380799992</v>
      </c>
      <c r="F9" s="6">
        <v>395410.15415999963</v>
      </c>
      <c r="G9" s="3">
        <f>F9/C9</f>
        <v>8.4743767281220267E-2</v>
      </c>
      <c r="H9" s="10">
        <v>754802.27399999998</v>
      </c>
      <c r="I9" s="10">
        <v>793190.23080000002</v>
      </c>
      <c r="J9" s="10">
        <v>38387.956799999905</v>
      </c>
      <c r="K9" s="10">
        <v>870523.63379999995</v>
      </c>
      <c r="L9" s="10">
        <v>77333.402999999991</v>
      </c>
      <c r="M9" s="3">
        <f>L9/I9</f>
        <v>9.7496665991464185E-2</v>
      </c>
      <c r="N9" s="4"/>
      <c r="O9" s="4"/>
      <c r="P9" s="4"/>
    </row>
    <row r="10" spans="1:17" ht="15.75" thickBot="1" x14ac:dyDescent="0.3">
      <c r="B10" s="4"/>
      <c r="C10" s="4"/>
      <c r="D10" s="4"/>
      <c r="E10" s="4"/>
      <c r="F10" s="4"/>
      <c r="G10" s="3"/>
      <c r="H10" s="4"/>
      <c r="I10" s="4"/>
      <c r="J10" s="4"/>
      <c r="K10" s="4"/>
      <c r="L10" s="4"/>
      <c r="M10" s="5"/>
      <c r="N10" s="4"/>
      <c r="O10" s="4"/>
      <c r="P10" s="4"/>
    </row>
    <row r="11" spans="1:17" ht="15.75" thickTop="1" x14ac:dyDescent="0.25">
      <c r="A11" t="s">
        <v>13</v>
      </c>
      <c r="B11" s="11">
        <f>SUM(B7:B10)</f>
        <v>8971795.3155499995</v>
      </c>
      <c r="C11" s="11">
        <f>SUM(C7:C10)</f>
        <v>10033710.90935</v>
      </c>
      <c r="D11" s="11">
        <f>SUM(D7:D10)</f>
        <v>1061915.5938000004</v>
      </c>
      <c r="E11" s="11">
        <f>SUM(E7:E10)</f>
        <v>10888191.1154</v>
      </c>
      <c r="F11" s="11">
        <f>SUM(F7:F10)</f>
        <v>854480.20604999922</v>
      </c>
      <c r="G11" s="12">
        <f>F11/C11</f>
        <v>8.5160935347832714E-2</v>
      </c>
      <c r="H11" s="11">
        <f>SUM(H7:H10)</f>
        <v>2624252.0085000005</v>
      </c>
      <c r="I11" s="11">
        <f>SUM(I7:I10)</f>
        <v>2758873.8476999998</v>
      </c>
      <c r="J11" s="11">
        <f>SUM(J7:J10)</f>
        <v>134621.83919999981</v>
      </c>
      <c r="K11" s="11">
        <f>SUM(K7:K10)</f>
        <v>3047864.1959500001</v>
      </c>
      <c r="L11" s="11">
        <f>SUM(L7:L10)</f>
        <v>288990.34825000004</v>
      </c>
      <c r="M11" s="12">
        <f>L11/I11</f>
        <v>0.10474938841111697</v>
      </c>
      <c r="N11" s="4"/>
      <c r="O11" s="4"/>
      <c r="P11" s="4"/>
    </row>
    <row r="12" spans="1:17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x14ac:dyDescent="0.25">
      <c r="A14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3"/>
      <c r="H14" s="4">
        <v>613484.98800000001</v>
      </c>
      <c r="I14" s="4">
        <v>645617.70239999995</v>
      </c>
      <c r="J14" s="4">
        <v>32132.714399999997</v>
      </c>
      <c r="K14" s="4">
        <v>718594.40260000003</v>
      </c>
      <c r="L14" s="4">
        <v>72976.700199999934</v>
      </c>
      <c r="M14" s="3">
        <f>L14/I14</f>
        <v>0.11303392073779658</v>
      </c>
      <c r="N14" s="4"/>
      <c r="O14" s="4"/>
      <c r="P14" s="4"/>
    </row>
    <row r="15" spans="1:17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x14ac:dyDescent="0.25">
      <c r="A16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7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7" x14ac:dyDescent="0.25">
      <c r="A18" t="s">
        <v>9</v>
      </c>
      <c r="B18" s="7">
        <v>643599.4439999999</v>
      </c>
      <c r="C18" s="7">
        <v>721657.33349999995</v>
      </c>
      <c r="D18" s="7">
        <v>78057.889500000107</v>
      </c>
      <c r="E18" s="7">
        <v>784102.19350000005</v>
      </c>
      <c r="F18" s="7">
        <v>62444.859999999855</v>
      </c>
      <c r="G18" s="3">
        <f>F18/C18</f>
        <v>8.6529793436928834E-2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/>
    </row>
    <row r="19" spans="1:17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 x14ac:dyDescent="0.25">
      <c r="A20" t="s">
        <v>20</v>
      </c>
      <c r="B20" s="4">
        <f>B11+B14+B18</f>
        <v>9615394.7595499996</v>
      </c>
      <c r="C20" s="4">
        <f t="shared" ref="C20:L20" si="0">C11+C14+C18</f>
        <v>10755368.24285</v>
      </c>
      <c r="D20" s="4">
        <f t="shared" si="0"/>
        <v>1139973.4833000004</v>
      </c>
      <c r="E20" s="4">
        <f t="shared" si="0"/>
        <v>11672293.308899999</v>
      </c>
      <c r="F20" s="4">
        <f t="shared" si="0"/>
        <v>916925.06604999909</v>
      </c>
      <c r="G20" s="3">
        <f>F20/C20</f>
        <v>8.5252782177826086E-2</v>
      </c>
      <c r="H20" s="4">
        <f t="shared" si="0"/>
        <v>3237736.9965000004</v>
      </c>
      <c r="I20" s="4">
        <f t="shared" si="0"/>
        <v>3404491.5500999996</v>
      </c>
      <c r="J20" s="4">
        <f t="shared" si="0"/>
        <v>166754.55359999981</v>
      </c>
      <c r="K20" s="4">
        <f t="shared" si="0"/>
        <v>3766458.5985500002</v>
      </c>
      <c r="L20" s="4">
        <f t="shared" si="0"/>
        <v>361967.04845</v>
      </c>
      <c r="M20" s="3">
        <f>L20/I20</f>
        <v>0.10632044260452578</v>
      </c>
      <c r="N20" s="6"/>
      <c r="O20" s="6"/>
      <c r="P20" s="4"/>
      <c r="Q20" s="3"/>
    </row>
    <row r="21" spans="1:17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  <c r="O21" s="6"/>
      <c r="P21" s="4"/>
      <c r="Q21" s="3"/>
    </row>
    <row r="22" spans="1:17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"/>
      <c r="O22" s="6"/>
      <c r="P22" s="16"/>
      <c r="Q22" s="17"/>
    </row>
    <row r="23" spans="1:17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6"/>
      <c r="P23" s="4"/>
      <c r="Q23" s="3"/>
    </row>
    <row r="24" spans="1:17" ht="45" x14ac:dyDescent="0.25">
      <c r="F24" s="1" t="s">
        <v>17</v>
      </c>
    </row>
    <row r="25" spans="1:17" x14ac:dyDescent="0.25">
      <c r="N25" s="2"/>
      <c r="O25" s="2"/>
      <c r="P25" s="2"/>
      <c r="Q25" s="3"/>
    </row>
    <row r="26" spans="1:17" x14ac:dyDescent="0.25">
      <c r="A26" t="s">
        <v>14</v>
      </c>
      <c r="B26" s="7">
        <v>3955958.3508000001</v>
      </c>
      <c r="C26" s="7">
        <v>4428104.4575999994</v>
      </c>
      <c r="D26" s="7">
        <v>472146.10680000007</v>
      </c>
      <c r="E26" s="7">
        <v>4805861.556400001</v>
      </c>
      <c r="F26" s="7">
        <v>849903.20559999975</v>
      </c>
      <c r="G26" s="3">
        <f>F26/B26</f>
        <v>0.21484129261070878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3" t="e">
        <v>#DIV/0!</v>
      </c>
    </row>
    <row r="27" spans="1:17" x14ac:dyDescent="0.25">
      <c r="G27" s="3"/>
    </row>
    <row r="28" spans="1:17" x14ac:dyDescent="0.25">
      <c r="A28" t="s">
        <v>15</v>
      </c>
      <c r="B28" s="7">
        <v>1777781.0821900005</v>
      </c>
      <c r="C28" s="7">
        <v>1990137.41653</v>
      </c>
      <c r="D28" s="7">
        <v>212356.33434000006</v>
      </c>
      <c r="E28" s="7">
        <v>2160119.0662199999</v>
      </c>
      <c r="F28" s="7">
        <v>382337.98402999988</v>
      </c>
      <c r="G28" s="3">
        <f>F28/B28</f>
        <v>0.21506471626923157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3" t="e">
        <v>#DIV/0!</v>
      </c>
    </row>
    <row r="29" spans="1:17" ht="15.75" thickBot="1" x14ac:dyDescent="0.3"/>
    <row r="30" spans="1:17" ht="15.75" thickTop="1" x14ac:dyDescent="0.25">
      <c r="A30" t="s">
        <v>13</v>
      </c>
      <c r="B30" s="13">
        <f t="shared" ref="B30:F30" si="1">SUM(B26:B29)</f>
        <v>5733739.4329900006</v>
      </c>
      <c r="C30" s="13">
        <f t="shared" si="1"/>
        <v>6418241.8741299994</v>
      </c>
      <c r="D30" s="13">
        <f t="shared" si="1"/>
        <v>684502.44114000013</v>
      </c>
      <c r="E30" s="13">
        <f t="shared" si="1"/>
        <v>6965980.6226200014</v>
      </c>
      <c r="F30" s="13">
        <f t="shared" si="1"/>
        <v>1232241.1896299997</v>
      </c>
      <c r="G30" s="12">
        <f>F30/B30</f>
        <v>0.2149105664865236</v>
      </c>
    </row>
    <row r="32" spans="1:17" x14ac:dyDescent="0.25">
      <c r="A32" t="s">
        <v>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/>
      <c r="H32" s="7">
        <v>525986.08499999996</v>
      </c>
      <c r="I32" s="7">
        <v>553847.31539999996</v>
      </c>
      <c r="J32" s="7">
        <v>27861.230399999986</v>
      </c>
      <c r="K32" s="7">
        <v>617578.9155</v>
      </c>
      <c r="L32" s="7">
        <v>91592.830499999953</v>
      </c>
      <c r="M32" s="3">
        <v>0.1741354631083063</v>
      </c>
    </row>
    <row r="34" spans="1:13" x14ac:dyDescent="0.25">
      <c r="A34" t="s">
        <v>19</v>
      </c>
    </row>
    <row r="36" spans="1:13" x14ac:dyDescent="0.25">
      <c r="A36" t="s">
        <v>9</v>
      </c>
      <c r="B36" s="7">
        <v>643599.4439999999</v>
      </c>
      <c r="C36" s="7">
        <v>721657.33349999995</v>
      </c>
      <c r="D36" s="7">
        <v>78057.889500000107</v>
      </c>
      <c r="E36" s="7">
        <v>784102.19350000005</v>
      </c>
      <c r="F36" s="7">
        <v>62444.859999999855</v>
      </c>
      <c r="G36" s="3">
        <f>F36/B36</f>
        <v>9.7024415701639208E-2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 t="e">
        <v>#DIV/0!</v>
      </c>
    </row>
    <row r="39" spans="1:13" x14ac:dyDescent="0.25">
      <c r="A39" t="s">
        <v>20</v>
      </c>
      <c r="B39" s="8">
        <f>B30+B32+B36</f>
        <v>6377338.8769900007</v>
      </c>
      <c r="C39" s="8">
        <f>C30+C32+C36</f>
        <v>7139899.2076299991</v>
      </c>
      <c r="D39" s="8">
        <f>D30+D32+D36</f>
        <v>762560.33064000029</v>
      </c>
      <c r="E39" s="8">
        <f>E30+E32+E36</f>
        <v>7750082.8161200015</v>
      </c>
      <c r="F39" s="8">
        <f>F30+F32+F36</f>
        <v>1294686.0496299996</v>
      </c>
      <c r="G39" s="3">
        <f>F39/B39</f>
        <v>0.20301352564175956</v>
      </c>
      <c r="H39" s="8">
        <f>H30+H32+H36</f>
        <v>525986.08499999996</v>
      </c>
      <c r="I39" s="8">
        <f>I30+I32+I36</f>
        <v>553847.31539999996</v>
      </c>
      <c r="J39" s="8">
        <f>J30+J32+J36</f>
        <v>27861.230399999986</v>
      </c>
      <c r="K39" s="8">
        <f>K30+K32+K36</f>
        <v>617578.9155</v>
      </c>
      <c r="L39" s="8">
        <f>L30+L32+L36</f>
        <v>91592.830499999953</v>
      </c>
      <c r="M39" s="3">
        <f>L39/I39</f>
        <v>0.1653755971243622</v>
      </c>
    </row>
    <row r="42" spans="1:13" x14ac:dyDescent="0.25">
      <c r="A42" t="s">
        <v>23</v>
      </c>
      <c r="F42" t="s">
        <v>22</v>
      </c>
    </row>
    <row r="43" spans="1:13" x14ac:dyDescent="0.25">
      <c r="B43" s="19" t="s">
        <v>3</v>
      </c>
      <c r="C43" s="19"/>
      <c r="D43" s="19" t="s">
        <v>5</v>
      </c>
      <c r="G43" s="19" t="s">
        <v>3</v>
      </c>
      <c r="H43" s="19"/>
      <c r="I43" s="19" t="s">
        <v>5</v>
      </c>
    </row>
    <row r="45" spans="1:13" x14ac:dyDescent="0.25">
      <c r="A45" t="s">
        <v>21</v>
      </c>
      <c r="B45" s="4">
        <f>B20</f>
        <v>9615394.7595499996</v>
      </c>
      <c r="C45" s="4"/>
      <c r="D45" s="4">
        <f>H20</f>
        <v>3237736.9965000004</v>
      </c>
      <c r="G45" s="2">
        <f>D20</f>
        <v>1139973.4833000004</v>
      </c>
      <c r="I45" s="4">
        <f>J20</f>
        <v>166754.55359999981</v>
      </c>
    </row>
    <row r="46" spans="1:13" x14ac:dyDescent="0.25">
      <c r="B46" s="4"/>
      <c r="C46" s="4"/>
      <c r="D46" s="4"/>
    </row>
  </sheetData>
  <mergeCells count="1">
    <mergeCell ref="A2:M2"/>
  </mergeCells>
  <printOptions horizontalCentered="1" verticalCentered="1"/>
  <pageMargins left="0.7" right="0.7" top="0.75" bottom="0.75" header="0.3" footer="0.3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Willhite</dc:creator>
  <cp:lastModifiedBy>Ron Willhite</cp:lastModifiedBy>
  <cp:lastPrinted>2019-02-11T18:03:06Z</cp:lastPrinted>
  <dcterms:created xsi:type="dcterms:W3CDTF">2019-01-27T01:37:06Z</dcterms:created>
  <dcterms:modified xsi:type="dcterms:W3CDTF">2019-02-11T18:03:24Z</dcterms:modified>
</cp:coreProperties>
</file>