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WORK\KIUC\KU &amp; LGE\2018-00294 &amp; 00295 (2018 Rate Case)\Discovery\KIUC DISCOVERY RESPONSES 1ST SET\"/>
    </mc:Choice>
  </mc:AlternateContent>
  <xr:revisionPtr revIDLastSave="0" documentId="8_{EC3D82F7-3103-4D09-AE14-C85759E8FA2A}" xr6:coauthVersionLast="36" xr6:coauthVersionMax="36" xr10:uidLastSave="{00000000-0000-0000-0000-000000000000}"/>
  <bookViews>
    <workbookView xWindow="0" yWindow="0" windowWidth="25200" windowHeight="11775" activeTab="1" xr2:uid="{00000000-000D-0000-FFFF-FFFF00000000}"/>
  </bookViews>
  <sheets>
    <sheet name="RTS-FLS" sheetId="1" r:id="rId1"/>
    <sheet name="Paper Mill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" localSheetId="1">[1]EGSplit!#REF!</definedName>
    <definedName name="\">[1]EGSplit!#REF!</definedName>
    <definedName name="\\" localSheetId="1" hidden="1">#REF!</definedName>
    <definedName name="\\" hidden="1">#REF!</definedName>
    <definedName name="\\\" localSheetId="1" hidden="1">#REF!</definedName>
    <definedName name="\\\" hidden="1">#REF!</definedName>
    <definedName name="\\\\" localSheetId="1" hidden="1">#REF!</definedName>
    <definedName name="\\\\" hidden="1">#REF!</definedName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M" localSheetId="1">#REF!</definedName>
    <definedName name="\M">#REF!</definedName>
    <definedName name="\P" localSheetId="1">[2]dbase!#REF!</definedName>
    <definedName name="\P">[2]dbase!#REF!</definedName>
    <definedName name="\R" localSheetId="1">#REF!</definedName>
    <definedName name="\R">#REF!</definedName>
    <definedName name="\S" localSheetId="1">[2]dbase!#REF!</definedName>
    <definedName name="\S">[2]dbase!#REF!</definedName>
    <definedName name="\T" localSheetId="1">#REF!</definedName>
    <definedName name="\T">#REF!</definedName>
    <definedName name="\Y" localSheetId="1">[3]d20!#REF!</definedName>
    <definedName name="\Y">[3]d20!#REF!</definedName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123Graph_C" localSheetId="1" hidden="1">#REF!</definedName>
    <definedName name="__123Graph_C" hidden="1">#REF!</definedName>
    <definedName name="__123Graph_D" localSheetId="1" hidden="1">#REF!</definedName>
    <definedName name="__123Graph_D" hidden="1">#REF!</definedName>
    <definedName name="__123Graph_E" localSheetId="1" hidden="1">#REF!</definedName>
    <definedName name="__123Graph_E" hidden="1">#REF!</definedName>
    <definedName name="__123Graph_F" localSheetId="1" hidden="1">#REF!</definedName>
    <definedName name="__123Graph_F" hidden="1">#REF!</definedName>
    <definedName name="__123Graph_X" localSheetId="1" hidden="1">#REF!</definedName>
    <definedName name="__123Graph_X" hidden="1">#REF!</definedName>
    <definedName name="_10NON_UTILITY" localSheetId="1">#REF!</definedName>
    <definedName name="_10NON_UTILITY">#REF!</definedName>
    <definedName name="_12MonResults_KWH_Total">'[4]12MonResults'!$K$4:$K$1467</definedName>
    <definedName name="_12MonResults_Rate">'[4]12MonResults'!$C$4:$C$1467</definedName>
    <definedName name="_1GAS_FINANCING" localSheetId="1">#REF!</definedName>
    <definedName name="_1GAS_FINANCING">#REF!</definedName>
    <definedName name="_may1" localSheetId="1">#REF!</definedName>
    <definedName name="_may1">#REF!</definedName>
    <definedName name="_Order1" hidden="1">0</definedName>
    <definedName name="_Order2" hidden="1">0</definedName>
    <definedName name="_P" localSheetId="1">#REF!</definedName>
    <definedName name="_P">#REF!</definedName>
    <definedName name="_PG1" localSheetId="1">#REF!</definedName>
    <definedName name="_PG1">#REF!</definedName>
    <definedName name="_PG2" localSheetId="1">#REF!</definedName>
    <definedName name="_PG2">#REF!</definedName>
    <definedName name="A" localSheetId="1">#REF!</definedName>
    <definedName name="A">#REF!</definedName>
    <definedName name="ACTUAL">"'Vol_Revs'!R5C3:R5C14"</definedName>
    <definedName name="ADJSUTW3" localSheetId="1">#REF!</definedName>
    <definedName name="ADJSUTW3">#REF!</definedName>
    <definedName name="ADJUSRN" localSheetId="1">#REF!</definedName>
    <definedName name="ADJUSRN">#REF!</definedName>
    <definedName name="Adjust2" localSheetId="1">#REF!</definedName>
    <definedName name="Adjust2">#REF!</definedName>
    <definedName name="ADJUSTA" localSheetId="1">#REF!</definedName>
    <definedName name="ADJUSTA">#REF!</definedName>
    <definedName name="ADJUSTAA" localSheetId="1">#REF!</definedName>
    <definedName name="ADJUSTAA">#REF!</definedName>
    <definedName name="ADJUSTB" localSheetId="1">#REF!</definedName>
    <definedName name="ADJUSTB">#REF!</definedName>
    <definedName name="ADJUSTC" localSheetId="1">#REF!</definedName>
    <definedName name="ADJUSTC">#REF!</definedName>
    <definedName name="ADJUSTD1" localSheetId="1">#REF!</definedName>
    <definedName name="ADJUSTD1">#REF!</definedName>
    <definedName name="ADJUSTD2" localSheetId="1">#REF!</definedName>
    <definedName name="ADJUSTD2">#REF!</definedName>
    <definedName name="ADJUSTD3" localSheetId="1">#REF!</definedName>
    <definedName name="ADJUSTD3">#REF!</definedName>
    <definedName name="ADJUSTD4" localSheetId="1">#REF!</definedName>
    <definedName name="ADJUSTD4">#REF!</definedName>
    <definedName name="ADJUSTG1" localSheetId="1">#REF!</definedName>
    <definedName name="ADJUSTG1">#REF!</definedName>
    <definedName name="ADJUSTG2" localSheetId="1">#REF!</definedName>
    <definedName name="ADJUSTG2">#REF!</definedName>
    <definedName name="ADJUSTG3" localSheetId="1">#REF!</definedName>
    <definedName name="ADJUSTG3">#REF!</definedName>
    <definedName name="ADJUSTG4" localSheetId="1">#REF!</definedName>
    <definedName name="ADJUSTG4">#REF!</definedName>
    <definedName name="ADJUSTH" localSheetId="1">#REF!</definedName>
    <definedName name="ADJUSTH">#REF!</definedName>
    <definedName name="ADJUSTI" localSheetId="1">#REF!</definedName>
    <definedName name="ADJUSTI">#REF!</definedName>
    <definedName name="ADJUSTK" localSheetId="1">#REF!</definedName>
    <definedName name="ADJUSTK">#REF!</definedName>
    <definedName name="ADJUSTM" localSheetId="1">#REF!</definedName>
    <definedName name="ADJUSTM">#REF!</definedName>
    <definedName name="ADJUSTN" localSheetId="1">#REF!</definedName>
    <definedName name="ADJUSTN">#REF!</definedName>
    <definedName name="ADJUSTO" localSheetId="1">#REF!</definedName>
    <definedName name="ADJUSTO">#REF!</definedName>
    <definedName name="ADJUSTP" localSheetId="1">#REF!</definedName>
    <definedName name="ADJUSTP">#REF!</definedName>
    <definedName name="ADJUSTQ" localSheetId="1">#REF!</definedName>
    <definedName name="ADJUSTQ">#REF!</definedName>
    <definedName name="ADJUSTR" localSheetId="1">#REF!</definedName>
    <definedName name="ADJUSTR">#REF!</definedName>
    <definedName name="ADJUSTS" localSheetId="1">#REF!</definedName>
    <definedName name="ADJUSTS">#REF!</definedName>
    <definedName name="ADJUSTT" localSheetId="1">#REF!</definedName>
    <definedName name="ADJUSTT">#REF!</definedName>
    <definedName name="ADJUSTW1" localSheetId="1">#REF!</definedName>
    <definedName name="ADJUSTW1">#REF!</definedName>
    <definedName name="ADJUSTW2" localSheetId="1">#REF!</definedName>
    <definedName name="ADJUSTW2">#REF!</definedName>
    <definedName name="ADJUSTX" localSheetId="1">#REF!</definedName>
    <definedName name="ADJUSTX">#REF!</definedName>
    <definedName name="ADJUSTY" localSheetId="1">#REF!</definedName>
    <definedName name="ADJUSTY">#REF!</definedName>
    <definedName name="ALERT2" localSheetId="1">#REF!</definedName>
    <definedName name="ALERT2">#REF!</definedName>
    <definedName name="Annual_Sales_KU" localSheetId="1">'[5]LGE Sales'!#REF!</definedName>
    <definedName name="Annual_Sales_KU">'[5]LGE Sales'!#REF!</definedName>
    <definedName name="assets" localSheetId="1">#REF!</definedName>
    <definedName name="assets">#REF!</definedName>
    <definedName name="B" localSheetId="1">#REF!</definedName>
    <definedName name="B">#REF!</definedName>
    <definedName name="Billed_Revenues_Dollars" localSheetId="1">#REF!</definedName>
    <definedName name="Billed_Revenues_Dollars">#REF!</definedName>
    <definedName name="Billed_Sales__KWh" localSheetId="1">#REF!</definedName>
    <definedName name="Billed_Sales__KWh">#REF!</definedName>
    <definedName name="BudCol01">[6]BudgetDatabase!$J$5:$J$443</definedName>
    <definedName name="BudCol02">[6]BudgetDatabase!$K$5:$K$443</definedName>
    <definedName name="BudCol03">[6]BudgetDatabase!$L$5:$L$443</definedName>
    <definedName name="BudCol04">[6]BudgetDatabase!$M$5:$M$443</definedName>
    <definedName name="BudCol05">[6]BudgetDatabase!$N$5:$N$443</definedName>
    <definedName name="BudCol06">[6]BudgetDatabase!$O$5:$O$443</definedName>
    <definedName name="BudCol07">[6]BudgetDatabase!$P$5:$P$443</definedName>
    <definedName name="BudCol08">[6]BudgetDatabase!$Q$5:$Q$443</definedName>
    <definedName name="BudCol09">[6]BudgetDatabase!$R$5:$R$443</definedName>
    <definedName name="BudCol10">[6]BudgetDatabase!$S$5:$S$443</definedName>
    <definedName name="BudCol11">[6]BudgetDatabase!$T$5:$T$443</definedName>
    <definedName name="BudCol12">[6]BudgetDatabase!$U$5:$U$443</definedName>
    <definedName name="BudCol13">[6]BudgetDatabase!$V$5:$V$443</definedName>
    <definedName name="BudCol14">[6]BudgetDatabase!$W$5:$W$443</definedName>
    <definedName name="BudCol15">[6]BudgetDatabase!$X$5:$X$443</definedName>
    <definedName name="BudCol16">[6]BudgetDatabase!$Y$5:$Y$443</definedName>
    <definedName name="BudCol17">[6]BudgetDatabase!$Z$5:$Z$443</definedName>
    <definedName name="BudCol18">[6]BudgetDatabase!$AA$5:$AA$443</definedName>
    <definedName name="BudCol19">[6]BudgetDatabase!$AB$5:$AB$443</definedName>
    <definedName name="BudCol20">[6]BudgetDatabase!$AC$5:$AC$443</definedName>
    <definedName name="BudCol21">[6]BudgetDatabase!$AD$5:$AD$443</definedName>
    <definedName name="BudCol22">[6]BudgetDatabase!$AE$5:$AE$443</definedName>
    <definedName name="BudCol23">[6]BudgetDatabase!$AF$5:$AF$443</definedName>
    <definedName name="BudCol24">[6]BudgetDatabase!$AG$5:$AG$443</definedName>
    <definedName name="BudCol25">[6]BudgetDatabase!$AH$5:$AH$443</definedName>
    <definedName name="BudColTmp">[6]BudgetDatabase!$AJ$5:$AJ$443</definedName>
    <definedName name="C_" localSheetId="1">#REF!</definedName>
    <definedName name="C_">#REF!</definedName>
    <definedName name="Choices_Wrapper">[7]!Choices_Wrapper</definedName>
    <definedName name="CM" localSheetId="1">#REF!</definedName>
    <definedName name="CM">#REF!</definedName>
    <definedName name="Coal_Annual_KU" localSheetId="1">'[5]LGE Coal'!#REF!</definedName>
    <definedName name="Coal_Annual_KU">'[5]LGE Coal'!#REF!</definedName>
    <definedName name="coal_hide_ku_01" localSheetId="1">'[5]LGE Coal'!#REF!</definedName>
    <definedName name="coal_hide_ku_01">'[5]LGE Coal'!#REF!</definedName>
    <definedName name="coal_hide_lge_01" localSheetId="1">'[5]LGE Coal'!#REF!</definedName>
    <definedName name="coal_hide_lge_01">'[5]LGE Coal'!#REF!</definedName>
    <definedName name="coal_ku_01" localSheetId="1">'[5]LGE Coal'!#REF!</definedName>
    <definedName name="coal_ku_01">'[5]LGE Coal'!#REF!</definedName>
    <definedName name="ColumnAttributes1" localSheetId="1">#REF!</definedName>
    <definedName name="ColumnAttributes1">#REF!</definedName>
    <definedName name="ColumnHeadings1" localSheetId="1">#REF!</definedName>
    <definedName name="ColumnHeadings1">#REF!</definedName>
    <definedName name="Comp">[7]!Comp</definedName>
    <definedName name="ConsEarnings" localSheetId="1">#REF!</definedName>
    <definedName name="ConsEarnings">#REF!</definedName>
    <definedName name="CONSOLIDATED" localSheetId="1">#REF!</definedName>
    <definedName name="CONSOLIDATED">#REF!</definedName>
    <definedName name="CORPORATE" localSheetId="1">#REF!</definedName>
    <definedName name="CORPORATE">#REF!</definedName>
    <definedName name="counter" localSheetId="1">#REF!</definedName>
    <definedName name="counter">#REF!</definedName>
    <definedName name="CREDIT" localSheetId="1">#REF!</definedName>
    <definedName name="CREDIT">#REF!</definedName>
    <definedName name="CurReptgMo">[6]Input!$K$19</definedName>
    <definedName name="CurReptgYr">[6]Input!$K$21</definedName>
    <definedName name="D" localSheetId="1">#REF!</definedName>
    <definedName name="D">#REF!</definedName>
    <definedName name="data" localSheetId="1">#REF!</definedName>
    <definedName name="data">#REF!</definedName>
    <definedName name="data1" localSheetId="1">'[8]1'!#REF!</definedName>
    <definedName name="data1">'[8]1'!#REF!</definedName>
    <definedName name="DateTimeNow">[6]Input!$AE$12</definedName>
    <definedName name="DEBIT" localSheetId="1">#REF!</definedName>
    <definedName name="DEBIT">#REF!</definedName>
    <definedName name="Detail" localSheetId="1">#REF!</definedName>
    <definedName name="Detail">#REF!</definedName>
    <definedName name="ELEC_NET_OP_INC" localSheetId="1">#REF!</definedName>
    <definedName name="ELEC_NET_OP_INC">#REF!</definedName>
    <definedName name="ELIMS" localSheetId="1">#REF!</definedName>
    <definedName name="ELIMS">#REF!</definedName>
    <definedName name="EXHIB1A" localSheetId="1">'[9]#REF'!#REF!</definedName>
    <definedName name="EXHIB1A">'[9]#REF'!#REF!</definedName>
    <definedName name="EXHIB1B" localSheetId="1">#REF!</definedName>
    <definedName name="EXHIB1B">#REF!</definedName>
    <definedName name="EXHIB1C" localSheetId="1">#REF!</definedName>
    <definedName name="EXHIB1C">#REF!</definedName>
    <definedName name="EXHIB2B" localSheetId="1">'[10]Ex 2'!#REF!</definedName>
    <definedName name="EXHIB2B">'[10]Ex 2'!#REF!</definedName>
    <definedName name="EXHIB3" localSheetId="1">#REF!</definedName>
    <definedName name="EXHIB3">#REF!</definedName>
    <definedName name="EXHIB6" localSheetId="1">'[10]not used Ex 4'!#REF!</definedName>
    <definedName name="EXHIB6">'[10]not used Ex 4'!#REF!</definedName>
    <definedName name="F" localSheetId="1">#REF!</definedName>
    <definedName name="F">#REF!</definedName>
    <definedName name="Fac_2000" localSheetId="1">'[5]LGE Base Fuel &amp; FAC'!#REF!</definedName>
    <definedName name="Fac_2000">'[5]LGE Base Fuel &amp; FAC'!#REF!</definedName>
    <definedName name="fac_annual_ku" localSheetId="1">'[5]LGE Base Fuel &amp; FAC'!#REF!</definedName>
    <definedName name="fac_annual_ku">'[5]LGE Base Fuel &amp; FAC'!#REF!</definedName>
    <definedName name="fac_hide_ku_01" localSheetId="1">'[5]LGE Base Fuel &amp; FAC'!#REF!</definedName>
    <definedName name="fac_hide_ku_01">'[5]LGE Base Fuel &amp; FAC'!#REF!</definedName>
    <definedName name="fac_hide_lge_01" localSheetId="1">'[5]LGE Base Fuel &amp; FAC'!#REF!</definedName>
    <definedName name="fac_hide_lge_01">'[5]LGE Base Fuel &amp; FAC'!#REF!</definedName>
    <definedName name="fac_ku_01" localSheetId="1">'[5]LGE Base Fuel &amp; FAC'!#REF!</definedName>
    <definedName name="fac_ku_01">'[5]LGE Base Fuel &amp; FAC'!#REF!</definedName>
    <definedName name="FOOTER" localSheetId="1">#REF!</definedName>
    <definedName name="FOOTER">#REF!</definedName>
    <definedName name="FORECAST">"'IFPSReport'!R5C3:R5C14"</definedName>
    <definedName name="fuelcost" localSheetId="1">#REF!</definedName>
    <definedName name="fuelcost">#REF!</definedName>
    <definedName name="Gas_Annual_NetRev" localSheetId="1">#REF!</definedName>
    <definedName name="Gas_Annual_NetRev">#REF!</definedName>
    <definedName name="Gas_Annual_Revenue" localSheetId="1">#REF!</definedName>
    <definedName name="Gas_Annual_Revenue">#REF!</definedName>
    <definedName name="gas_data" localSheetId="1">#REF!</definedName>
    <definedName name="gas_data">#REF!</definedName>
    <definedName name="Gas_Monthly_NetRevenue" localSheetId="1">#REF!</definedName>
    <definedName name="Gas_Monthly_NetRevenue">#REF!</definedName>
    <definedName name="GAS_NET_OP_INC" localSheetId="1">#REF!</definedName>
    <definedName name="GAS_NET_OP_INC">#REF!</definedName>
    <definedName name="Gas_Sales_Revenues" localSheetId="1">#REF!</definedName>
    <definedName name="Gas_Sales_Revenues">#REF!</definedName>
    <definedName name="GenEx_Annual_KU" localSheetId="1">'[5]LGE Cost of Sales'!#REF!</definedName>
    <definedName name="GenEx_Annual_KU">'[5]LGE Cost of Sales'!#REF!</definedName>
    <definedName name="genex_hide_ku_01" localSheetId="1">'[5]LGE Cost of Sales'!#REF!</definedName>
    <definedName name="genex_hide_ku_01">'[5]LGE Cost of Sales'!#REF!</definedName>
    <definedName name="genex_hide_lge_01" localSheetId="1">'[5]LGE Cost of Sales'!#REF!</definedName>
    <definedName name="genex_hide_lge_01">'[5]LGE Cost of Sales'!#REF!</definedName>
    <definedName name="genex_ku_01" localSheetId="1">'[5]LGE Cost of Sales'!#REF!</definedName>
    <definedName name="genex_ku_01">'[5]LGE Cost of Sales'!#REF!</definedName>
    <definedName name="H" localSheetId="1">#REF!</definedName>
    <definedName name="H">#REF!</definedName>
    <definedName name="Home_KU" localSheetId="1">#REF!</definedName>
    <definedName name="Home_KU">#REF!</definedName>
    <definedName name="INPUT1" localSheetId="1">#REF!</definedName>
    <definedName name="INPUT1">#REF!</definedName>
    <definedName name="INPUT2" localSheetId="1">#REF!</definedName>
    <definedName name="INPUT2">#REF!</definedName>
    <definedName name="INPUTCOL" localSheetId="1">#REF!</definedName>
    <definedName name="INPUTCOL">#REF!</definedName>
    <definedName name="INPUTROW" localSheetId="1">#REF!</definedName>
    <definedName name="INPUTROW">#REF!</definedName>
    <definedName name="InputSec01">[6]Input!$M$30</definedName>
    <definedName name="InputSec02">[6]Input!$M$40:$M$75</definedName>
    <definedName name="InputSec03">[6]Input!$K$87:$Q$89</definedName>
    <definedName name="InputSec04">[6]Input!$O$100:$Q$100</definedName>
    <definedName name="InputSec05A">[6]Input!$O$110:$Q$110</definedName>
    <definedName name="InputSec05B">[6]Input!$O$116:$Q$122</definedName>
    <definedName name="InputSec06">[6]Input!$M$133:$O$142</definedName>
    <definedName name="InputSec07">[6]Input!$O$151:$O$181</definedName>
    <definedName name="InputSec08A">[6]Input!$O$259:$O$283</definedName>
    <definedName name="InputSec08B">[6]Input!$G$296:$Q$296</definedName>
    <definedName name="InputSec08C">[6]Input!$I$306:$K$306</definedName>
    <definedName name="InputSec09A">[6]Input!$K$316:$Q$318</definedName>
    <definedName name="InputSec09B">[6]Input!$K$328:$M$330</definedName>
    <definedName name="InputSec10A">[6]Input!$K$345:$O$349</definedName>
    <definedName name="InputSec10B">[6]Input!$K$355:$O$355</definedName>
    <definedName name="InputSec10C">[6]Input!$K$362:$O$364</definedName>
    <definedName name="InputSec10D">[6]Input!$K$370:$O$370</definedName>
    <definedName name="InputSec11">[6]Input!$M$383:$O$391</definedName>
    <definedName name="InputSec12A">[6]Input!$M$406:$M$418</definedName>
    <definedName name="InputSec12B">[6]Input!$M$424</definedName>
    <definedName name="InputSec13">[6]Input!$M$433:$O$433</definedName>
    <definedName name="KUELIMBAL" localSheetId="1">#REF!</definedName>
    <definedName name="KUELIMBAL">#REF!</definedName>
    <definedName name="KUELIMCASH" localSheetId="1">#REF!</definedName>
    <definedName name="KUELIMCASH">#REF!</definedName>
    <definedName name="KUPWRGENIS" localSheetId="1">#REF!</definedName>
    <definedName name="KUPWRGENIS">#REF!</definedName>
    <definedName name="KWHCol01">[6]KWHDistDatabase!$I$5:$I$425</definedName>
    <definedName name="KWHCol02">[6]KWHDistDatabase!$J$5:$J$425</definedName>
    <definedName name="KWHCol03">[6]KWHDistDatabase!$K$5:$K$425</definedName>
    <definedName name="KWHCol04">[6]KWHDistDatabase!$L$5:$L$425</definedName>
    <definedName name="KWHCol05">[6]KWHDistDatabase!$M$5:$M$425</definedName>
    <definedName name="KWHCol06">[6]KWHDistDatabase!$N$5:$N$425</definedName>
    <definedName name="KWHCol07">[6]KWHDistDatabase!$O$5:$O$425</definedName>
    <definedName name="KWHCol08">[6]KWHDistDatabase!$P$5:$P$425</definedName>
    <definedName name="KWHCol09">[6]KWHDistDatabase!$Q$5:$Q$425</definedName>
    <definedName name="KWHCol10">[6]KWHDistDatabase!$R$5:$R$425</definedName>
    <definedName name="KWHCol11">[6]KWHDistDatabase!$S$5:$S$425</definedName>
    <definedName name="KWHCol12">[6]KWHDistDatabase!$T$5:$T$425</definedName>
    <definedName name="KWHCol13">[6]KWHDistDatabase!$U$5:$U$425</definedName>
    <definedName name="KWHCol14">[6]KWHDistDatabase!$V$5:$V$425</definedName>
    <definedName name="KWHCol15">[6]KWHDistDatabase!$W$5:$W$425</definedName>
    <definedName name="KWHCol16">[6]KWHDistDatabase!$X$5:$X$425</definedName>
    <definedName name="KWHCol17">[6]KWHDistDatabase!$Y$5:$Y$425</definedName>
    <definedName name="KWHCol18">[6]KWHDistDatabase!$Z$5:$Z$425</definedName>
    <definedName name="KWHCol19">[6]KWHDistDatabase!$AA$5:$AA$425</definedName>
    <definedName name="KWHCol20">[6]KWHDistDatabase!$AB$5:$AB$425</definedName>
    <definedName name="KWHCol21">[6]KWHDistDatabase!$AC$5:$AC$425</definedName>
    <definedName name="KWHCol22">[6]KWHDistDatabase!$AD$5:$AD$425</definedName>
    <definedName name="KWHCol23">[6]KWHDistDatabase!$AE$5:$AE$425</definedName>
    <definedName name="KWHCol24">[6]KWHDistDatabase!$AF$5:$AF$425</definedName>
    <definedName name="KWHCol25">[6]KWHDistDatabase!$AG$5:$AG$425</definedName>
    <definedName name="KWHColTmp">[6]KWHDistDatabase!$AI$5:$AI$425</definedName>
    <definedName name="LEC" localSheetId="1">#REF!</definedName>
    <definedName name="LEC">#REF!</definedName>
    <definedName name="LECBAL" localSheetId="1">#REF!</definedName>
    <definedName name="LECBAL">#REF!</definedName>
    <definedName name="LECCASH" localSheetId="1">#REF!</definedName>
    <definedName name="LECCASH">#REF!</definedName>
    <definedName name="LES" localSheetId="1">#REF!</definedName>
    <definedName name="LES">#REF!</definedName>
    <definedName name="LGE" localSheetId="1">#REF!</definedName>
    <definedName name="LGE">#REF!</definedName>
    <definedName name="LNGCL" localSheetId="1">#REF!</definedName>
    <definedName name="LNGCL">#REF!</definedName>
    <definedName name="Losses_by_State" localSheetId="1">#REF!</definedName>
    <definedName name="Losses_by_State">#REF!</definedName>
    <definedName name="LOUPHONECOBAL" localSheetId="1">#REF!</definedName>
    <definedName name="LOUPHONECOBAL">#REF!</definedName>
    <definedName name="LOUPHONECOCASH" localSheetId="1">#REF!</definedName>
    <definedName name="LOUPHONECOCASH">#REF!</definedName>
    <definedName name="LOUPHONECOIS" localSheetId="1">#REF!</definedName>
    <definedName name="LOUPHONECOIS">#REF!</definedName>
    <definedName name="LPI" localSheetId="1">#REF!</definedName>
    <definedName name="LPI">#REF!</definedName>
    <definedName name="MAIN" localSheetId="1">#REF!</definedName>
    <definedName name="MAIN">#REF!</definedName>
    <definedName name="MESG1" localSheetId="1">#REF!</definedName>
    <definedName name="MESG1">#REF!</definedName>
    <definedName name="MESG2" localSheetId="1">#REF!</definedName>
    <definedName name="MESG2">#REF!</definedName>
    <definedName name="MONTH_NAME" localSheetId="1">#REF!</definedName>
    <definedName name="MONTH_NAME">#REF!</definedName>
    <definedName name="MONTHCOUNT" localSheetId="1">#REF!</definedName>
    <definedName name="MONTHCOUNT">#REF!</definedName>
    <definedName name="NATURAL" localSheetId="1">#REF!</definedName>
    <definedName name="NATURAL">#REF!</definedName>
    <definedName name="NET_OP_INC" localSheetId="1">#REF!</definedName>
    <definedName name="NET_OP_INC">#REF!</definedName>
    <definedName name="Net_Revenues" localSheetId="1">#REF!</definedName>
    <definedName name="Net_Revenues">#REF!</definedName>
    <definedName name="Net_Unbilled_KWh" localSheetId="1">#REF!</definedName>
    <definedName name="Net_Unbilled_KWh">#REF!</definedName>
    <definedName name="Net_Unbilled_Revenue_Dollars" localSheetId="1">#REF!</definedName>
    <definedName name="Net_Unbilled_Revenue_Dollars">#REF!</definedName>
    <definedName name="netrev_hide_ku_01" localSheetId="1">'[5]LGE Gross Margin-Inc.Stmt'!#REF!</definedName>
    <definedName name="netrev_hide_ku_01">'[5]LGE Gross Margin-Inc.Stmt'!#REF!</definedName>
    <definedName name="netrev_hide_lge_01" localSheetId="1">'[5]LGE Gross Margin-Inc.Stmt'!#REF!</definedName>
    <definedName name="netrev_hide_lge_01">'[5]LGE Gross Margin-Inc.Stmt'!#REF!</definedName>
    <definedName name="netrev_ku_01" localSheetId="1">'[5]LGE Gross Margin-Inc.Stmt'!#REF!</definedName>
    <definedName name="netrev_ku_01">'[5]LGE Gross Margin-Inc.Stmt'!#REF!</definedName>
    <definedName name="NetRevenue_Annual_KU" localSheetId="1">'[5]LGE Gross Margin-Inc.Stmt'!#REF!</definedName>
    <definedName name="NetRevenue_Annual_KU">'[5]LGE Gross Margin-Inc.Stmt'!#REF!</definedName>
    <definedName name="NetRevenues" localSheetId="1">#REF!</definedName>
    <definedName name="NetRevenues">#REF!</definedName>
    <definedName name="NextReptgMo">[6]Input!$AE$19</definedName>
    <definedName name="NextReptgYr">[6]Input!$AE$21</definedName>
    <definedName name="Operating_Revenue_Dollars" localSheetId="1">#REF!</definedName>
    <definedName name="Operating_Revenue_Dollars">#REF!</definedName>
    <definedName name="Operating_Sales__KWh" localSheetId="1">#REF!</definedName>
    <definedName name="Operating_Sales__KWh">#REF!</definedName>
    <definedName name="PAGE" localSheetId="1">#REF!</definedName>
    <definedName name="PAGE">#REF!</definedName>
    <definedName name="PAGE10" localSheetId="1">#REF!</definedName>
    <definedName name="PAGE10">#REF!</definedName>
    <definedName name="PAGE1B" localSheetId="1">[3]d20!#REF!</definedName>
    <definedName name="PAGE1B">[3]d20!#REF!</definedName>
    <definedName name="PAGE7" localSheetId="1">#REF!</definedName>
    <definedName name="PAGE7">#REF!</definedName>
    <definedName name="page8" localSheetId="1">#REF!</definedName>
    <definedName name="page8">#REF!</definedName>
    <definedName name="PAGE9" localSheetId="1">#REF!</definedName>
    <definedName name="PAGE9">#REF!</definedName>
    <definedName name="PgFERC_449" localSheetId="1">#REF!</definedName>
    <definedName name="PgFERC_449">#REF!</definedName>
    <definedName name="Plan" localSheetId="1">#REF!</definedName>
    <definedName name="Plan">#REF!</definedName>
    <definedName name="_xlnm.Print_Area" localSheetId="1">'Paper Mill'!$A$1:$H$38</definedName>
    <definedName name="PRINT1" localSheetId="1">#REF!</definedName>
    <definedName name="PRINT1">#REF!</definedName>
    <definedName name="PWRGENBAL" localSheetId="1">#REF!</definedName>
    <definedName name="PWRGENBAL">#REF!</definedName>
    <definedName name="PWRGENCASH" localSheetId="1">#REF!</definedName>
    <definedName name="PWRGENCASH">#REF!</definedName>
    <definedName name="QtrbyMonth" localSheetId="1">#REF!</definedName>
    <definedName name="QtrbyMonth">#REF!</definedName>
    <definedName name="RangeRptgMo">[11]Main!$K$11</definedName>
    <definedName name="RangeRptgYr">[12]Main!$G$5</definedName>
    <definedName name="REPORT" localSheetId="1">#REF!</definedName>
    <definedName name="REPORT">#REF!</definedName>
    <definedName name="ReportTitle1" localSheetId="1">#REF!</definedName>
    <definedName name="ReportTitle1">#REF!</definedName>
    <definedName name="require_hide_ku_01" localSheetId="1">'[5]LGE Require &amp; Source'!#REF!</definedName>
    <definedName name="require_hide_ku_01">'[5]LGE Require &amp; Source'!#REF!</definedName>
    <definedName name="require_hide_lge_01" localSheetId="1">'[5]LGE Require &amp; Source'!#REF!</definedName>
    <definedName name="require_hide_lge_01">'[5]LGE Require &amp; Source'!#REF!</definedName>
    <definedName name="require_ku_01" localSheetId="1">'[5]LGE Require &amp; Source'!#REF!</definedName>
    <definedName name="require_ku_01">'[5]LGE Require &amp; Source'!#REF!</definedName>
    <definedName name="Requirements_Annual_KU" localSheetId="1">'[5]LGE Require &amp; Source'!#REF!</definedName>
    <definedName name="Requirements_Annual_KU">'[5]LGE Require &amp; Source'!#REF!</definedName>
    <definedName name="Requirements_Data" localSheetId="1">'[5]LGE Require &amp; Source'!#REF!</definedName>
    <definedName name="Requirements_Data">'[5]LGE Require &amp; Source'!#REF!</definedName>
    <definedName name="Requirements_KU" localSheetId="1">'[5]LGE Require &amp; Source'!#REF!</definedName>
    <definedName name="Requirements_KU">'[5]LGE Require &amp; Source'!#REF!</definedName>
    <definedName name="RevCol01" localSheetId="1">#REF!</definedName>
    <definedName name="RevCol01">#REF!</definedName>
    <definedName name="RevCol01A" localSheetId="1">#REF!</definedName>
    <definedName name="RevCol01A">#REF!</definedName>
    <definedName name="RevCol01B" localSheetId="1">#REF!</definedName>
    <definedName name="RevCol01B">#REF!</definedName>
    <definedName name="RevCol02" localSheetId="1">#REF!</definedName>
    <definedName name="RevCol02">#REF!</definedName>
    <definedName name="RevCol02A" localSheetId="1">#REF!</definedName>
    <definedName name="RevCol02A">#REF!</definedName>
    <definedName name="RevCol02B" localSheetId="1">#REF!</definedName>
    <definedName name="RevCol02B">#REF!</definedName>
    <definedName name="RevCol03" localSheetId="1">#REF!</definedName>
    <definedName name="RevCol03">#REF!</definedName>
    <definedName name="RevCol04" localSheetId="1">#REF!</definedName>
    <definedName name="RevCol04">#REF!</definedName>
    <definedName name="RevCol05" localSheetId="1">#REF!</definedName>
    <definedName name="RevCol05">#REF!</definedName>
    <definedName name="RevCol06" localSheetId="1">#REF!</definedName>
    <definedName name="RevCol06">#REF!</definedName>
    <definedName name="RevCol07" localSheetId="1">#REF!</definedName>
    <definedName name="RevCol07">#REF!</definedName>
    <definedName name="RevCol08" localSheetId="1">#REF!</definedName>
    <definedName name="RevCol08">#REF!</definedName>
    <definedName name="RevCol09" localSheetId="1">#REF!</definedName>
    <definedName name="RevCol09">#REF!</definedName>
    <definedName name="RevCol10" localSheetId="1">#REF!</definedName>
    <definedName name="RevCol10">#REF!</definedName>
    <definedName name="RevCol11" localSheetId="1">#REF!</definedName>
    <definedName name="RevCol11">#REF!</definedName>
    <definedName name="RevCol12" localSheetId="1">#REF!</definedName>
    <definedName name="RevCol12">#REF!</definedName>
    <definedName name="RevCol13" localSheetId="1">#REF!</definedName>
    <definedName name="RevCol13">#REF!</definedName>
    <definedName name="RevCol14" localSheetId="1">#REF!</definedName>
    <definedName name="RevCol14">#REF!</definedName>
    <definedName name="RevCol15" localSheetId="1">#REF!</definedName>
    <definedName name="RevCol15">#REF!</definedName>
    <definedName name="RevCol16" localSheetId="1">#REF!</definedName>
    <definedName name="RevCol16">#REF!</definedName>
    <definedName name="RevCol17" localSheetId="1">#REF!</definedName>
    <definedName name="RevCol17">#REF!</definedName>
    <definedName name="RevCol18" localSheetId="1">#REF!</definedName>
    <definedName name="RevCol18">#REF!</definedName>
    <definedName name="RevCol19" localSheetId="1">#REF!</definedName>
    <definedName name="RevCol19">#REF!</definedName>
    <definedName name="RevCol20" localSheetId="1">#REF!</definedName>
    <definedName name="RevCol20">#REF!</definedName>
    <definedName name="RevCol21" localSheetId="1">#REF!</definedName>
    <definedName name="RevCol21">#REF!</definedName>
    <definedName name="RevCol22" localSheetId="1">#REF!</definedName>
    <definedName name="RevCol22">#REF!</definedName>
    <definedName name="RevCol23" localSheetId="1">#REF!</definedName>
    <definedName name="RevCol23">#REF!</definedName>
    <definedName name="RevCol24" localSheetId="1">#REF!</definedName>
    <definedName name="RevCol24">#REF!</definedName>
    <definedName name="RevCol25" localSheetId="1">#REF!</definedName>
    <definedName name="RevCol25">#REF!</definedName>
    <definedName name="RevCol26" localSheetId="1">#REF!</definedName>
    <definedName name="RevCol26">#REF!</definedName>
    <definedName name="RevCol27" localSheetId="1">#REF!</definedName>
    <definedName name="RevCol27">#REF!</definedName>
    <definedName name="RevCol28" localSheetId="1">#REF!</definedName>
    <definedName name="RevCol28">#REF!</definedName>
    <definedName name="RevCol29" localSheetId="1">#REF!</definedName>
    <definedName name="RevCol29">#REF!</definedName>
    <definedName name="RevCol30" localSheetId="1">#REF!</definedName>
    <definedName name="RevCol30">#REF!</definedName>
    <definedName name="RevCol31" localSheetId="1">#REF!</definedName>
    <definedName name="RevCol31">#REF!</definedName>
    <definedName name="RevCol32" localSheetId="1">#REF!</definedName>
    <definedName name="RevCol32">#REF!</definedName>
    <definedName name="RevCol33" localSheetId="1">#REF!</definedName>
    <definedName name="RevCol33">#REF!</definedName>
    <definedName name="RevCol34" localSheetId="1">#REF!</definedName>
    <definedName name="RevCol34">#REF!</definedName>
    <definedName name="RevCol35" localSheetId="1">#REF!</definedName>
    <definedName name="RevCol35">#REF!</definedName>
    <definedName name="RevCol36" localSheetId="1">#REF!</definedName>
    <definedName name="RevCol36">#REF!</definedName>
    <definedName name="RevCol37" localSheetId="1">#REF!</definedName>
    <definedName name="RevCol37">#REF!</definedName>
    <definedName name="RevColTmp" localSheetId="1">#REF!</definedName>
    <definedName name="RevColTmp">#REF!</definedName>
    <definedName name="RevColTmpA" localSheetId="1">#REF!</definedName>
    <definedName name="RevColTmpA">#REF!</definedName>
    <definedName name="RevColTmpB" localSheetId="1">#REF!</definedName>
    <definedName name="RevColTmpB">#REF!</definedName>
    <definedName name="revenues_hide_ku_01" localSheetId="1">'[5]KU Other Electric Revenues'!#REF!</definedName>
    <definedName name="revenues_hide_ku_01">'[5]KU Other Electric Revenues'!#REF!</definedName>
    <definedName name="revenues_ku_01" localSheetId="1">'[5]KU Other Electric Revenues'!#REF!</definedName>
    <definedName name="revenues_ku_01">'[5]KU Other Electric Revenues'!#REF!</definedName>
    <definedName name="RowDetails1" localSheetId="1">#REF!</definedName>
    <definedName name="RowDetails1">#REF!</definedName>
    <definedName name="RPTCOL" localSheetId="1">#REF!</definedName>
    <definedName name="RPTCOL">#REF!</definedName>
    <definedName name="RPTROW" localSheetId="1">#REF!</definedName>
    <definedName name="RPTROW">#REF!</definedName>
    <definedName name="Sales" localSheetId="1">'[5]LGE Sales'!#REF!</definedName>
    <definedName name="Sales">'[5]LGE Sales'!#REF!</definedName>
    <definedName name="sales_hide_ku_01" localSheetId="1">'[5]LGE Sales'!#REF!</definedName>
    <definedName name="sales_hide_ku_01">'[5]LGE Sales'!#REF!</definedName>
    <definedName name="sales_ku_01" localSheetId="1">'[5]LGE Sales'!#REF!</definedName>
    <definedName name="sales_ku_01">'[5]LGE Sales'!#REF!</definedName>
    <definedName name="sales_title_ku" localSheetId="1">'[5]LGE Sales'!#REF!</definedName>
    <definedName name="sales_title_ku">'[5]LGE Sales'!#REF!</definedName>
    <definedName name="SCHEDZ" localSheetId="1">#REF!</definedName>
    <definedName name="SCHEDZ">#REF!</definedName>
    <definedName name="shoot" localSheetId="1">#REF!</definedName>
    <definedName name="shoot">#REF!</definedName>
    <definedName name="START" localSheetId="1">#REF!</definedName>
    <definedName name="START">#REF!</definedName>
    <definedName name="START2" localSheetId="1">#REF!</definedName>
    <definedName name="START2">#REF!</definedName>
    <definedName name="START3" localSheetId="1">#REF!</definedName>
    <definedName name="START3">#REF!</definedName>
    <definedName name="Support" localSheetId="1">#REF!</definedName>
    <definedName name="Support">#REF!</definedName>
    <definedName name="SUPPORT5" localSheetId="1">#REF!</definedName>
    <definedName name="SUPPORT5">#REF!</definedName>
    <definedName name="SUPPORT6" localSheetId="1">#REF!</definedName>
    <definedName name="SUPPORT6">#REF!</definedName>
    <definedName name="TAX_RATE" localSheetId="1">'[9]#REF'!#REF!</definedName>
    <definedName name="TAX_RATE">'[9]#REF'!#REF!</definedName>
    <definedName name="TempReptgMo">[6]Input!$AG$19</definedName>
    <definedName name="TempReptgYr">[6]Input!$AG$21</definedName>
    <definedName name="TenyrNIAC" localSheetId="1">#REF!</definedName>
    <definedName name="TenyrNIAC">#REF!</definedName>
    <definedName name="TenyrRev" localSheetId="1">#REF!</definedName>
    <definedName name="TenyrRev">#REF!</definedName>
    <definedName name="test">[7]!test</definedName>
    <definedName name="Title" localSheetId="1">#REF!</definedName>
    <definedName name="Title">#REF!</definedName>
    <definedName name="Title_Choice" localSheetId="1">#REF!</definedName>
    <definedName name="Title_Choice">#REF!</definedName>
    <definedName name="Titles" localSheetId="1">#REF!</definedName>
    <definedName name="Titles">#REF!</definedName>
    <definedName name="Titles_KU" localSheetId="1">#REF!</definedName>
    <definedName name="Titles_KU">#REF!</definedName>
    <definedName name="ttt" localSheetId="1">#REF!</definedName>
    <definedName name="ttt">#REF!</definedName>
    <definedName name="UpdateDate">[6]Input!$M$12</definedName>
    <definedName name="UpdateTime">[6]Input!$O$12</definedName>
    <definedName name="Variance" localSheetId="1">#REF!</definedName>
    <definedName name="Variance">#REF!</definedName>
    <definedName name="VIEW1" localSheetId="1">#REF!</definedName>
    <definedName name="VIEW1">#REF!</definedName>
    <definedName name="vol_rev_annual_ku" localSheetId="1">'[5]LGE Retail Margin'!#REF!</definedName>
    <definedName name="vol_rev_annual_ku">'[5]LGE Retail Margin'!#REF!</definedName>
    <definedName name="vol_rev_hide_ku_monthly" localSheetId="1">'[5]LGE Retail Margin'!#REF!</definedName>
    <definedName name="vol_rev_hide_ku_monthly">'[5]LGE Retail Margin'!#REF!</definedName>
    <definedName name="vol_rev_hide_lge_01" localSheetId="1">'[5]LGE Retail Margin'!#REF!</definedName>
    <definedName name="vol_rev_hide_lge_01">'[5]LGE Retail Margin'!#REF!</definedName>
    <definedName name="vol_rev_ku_monthly" localSheetId="1">'[5]LGE Retail Margin'!#REF!</definedName>
    <definedName name="vol_rev_ku_monthly">'[5]LGE Retail Margin'!#REF!</definedName>
    <definedName name="YTD" localSheetId="1">#REF!</definedName>
    <definedName name="YTD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5" l="1"/>
  <c r="J31" i="5" s="1"/>
  <c r="J30" i="5"/>
  <c r="G30" i="5"/>
  <c r="J29" i="5"/>
  <c r="G28" i="5"/>
  <c r="J28" i="5" s="1"/>
  <c r="G24" i="5"/>
  <c r="G32" i="5" s="1"/>
  <c r="J32" i="5" s="1"/>
  <c r="J21" i="5"/>
  <c r="J18" i="5"/>
  <c r="D14" i="5"/>
  <c r="D16" i="5" s="1"/>
  <c r="J12" i="5"/>
  <c r="E12" i="5"/>
  <c r="G12" i="5" s="1"/>
  <c r="C11" i="5"/>
  <c r="J11" i="5" s="1"/>
  <c r="G10" i="5"/>
  <c r="D15" i="5" l="1"/>
  <c r="G16" i="5"/>
  <c r="J16" i="5"/>
  <c r="J24" i="5"/>
  <c r="G14" i="5"/>
  <c r="J14" i="5"/>
  <c r="J15" i="5" l="1"/>
  <c r="J20" i="5" s="1"/>
  <c r="J22" i="5" s="1"/>
  <c r="J26" i="5" s="1"/>
  <c r="J34" i="5" s="1"/>
  <c r="G15" i="5"/>
  <c r="G20" i="5" s="1"/>
  <c r="G22" i="5" s="1"/>
  <c r="G26" i="5" s="1"/>
  <c r="G34" i="5" s="1"/>
  <c r="J36" i="5" l="1"/>
  <c r="J37" i="5" s="1"/>
  <c r="G78" i="1" l="1"/>
  <c r="J78" i="1" s="1"/>
  <c r="J77" i="1"/>
  <c r="J76" i="1"/>
  <c r="J75" i="1"/>
  <c r="J74" i="1"/>
  <c r="J70" i="1"/>
  <c r="J67" i="1"/>
  <c r="J64" i="1"/>
  <c r="G64" i="1"/>
  <c r="J63" i="1"/>
  <c r="G63" i="1"/>
  <c r="J62" i="1"/>
  <c r="G62" i="1"/>
  <c r="I60" i="1"/>
  <c r="J60" i="1" s="1"/>
  <c r="G60" i="1"/>
  <c r="G66" i="1" s="1"/>
  <c r="G68" i="1" s="1"/>
  <c r="G72" i="1" s="1"/>
  <c r="G80" i="1" s="1"/>
  <c r="C59" i="1"/>
  <c r="J59" i="1" s="1"/>
  <c r="J66" i="1" s="1"/>
  <c r="J68" i="1" s="1"/>
  <c r="J72" i="1" s="1"/>
  <c r="J80" i="1" s="1"/>
  <c r="J82" i="1" s="1"/>
  <c r="J83" i="1" s="1"/>
  <c r="G58" i="1"/>
  <c r="J55" i="1"/>
  <c r="G55" i="1"/>
  <c r="J54" i="1"/>
  <c r="G54" i="1"/>
  <c r="J53" i="1"/>
  <c r="G53" i="1"/>
  <c r="I51" i="1"/>
  <c r="J51" i="1" s="1"/>
  <c r="G51" i="1"/>
  <c r="C50" i="1"/>
  <c r="J50" i="1" s="1"/>
  <c r="G49" i="1"/>
  <c r="G32" i="1"/>
  <c r="J32" i="1" s="1"/>
  <c r="J31" i="1"/>
  <c r="J30" i="1"/>
  <c r="J29" i="1"/>
  <c r="J28" i="1"/>
  <c r="J24" i="1"/>
  <c r="J21" i="1"/>
  <c r="J18" i="1"/>
  <c r="J16" i="1"/>
  <c r="G16" i="1"/>
  <c r="J15" i="1"/>
  <c r="G15" i="1"/>
  <c r="J14" i="1"/>
  <c r="G14" i="1"/>
  <c r="J12" i="1"/>
  <c r="G12" i="1"/>
  <c r="C11" i="1"/>
  <c r="J11" i="1" s="1"/>
  <c r="G10" i="1"/>
  <c r="G20" i="1" l="1"/>
  <c r="G22" i="1" s="1"/>
  <c r="G26" i="1" s="1"/>
  <c r="G34" i="1" s="1"/>
  <c r="J20" i="1"/>
  <c r="J22" i="1" s="1"/>
  <c r="J26" i="1" s="1"/>
  <c r="J34" i="1" s="1"/>
  <c r="J36" i="1" l="1"/>
  <c r="J37" i="1" s="1"/>
</calcChain>
</file>

<file path=xl/sharedStrings.xml><?xml version="1.0" encoding="utf-8"?>
<sst xmlns="http://schemas.openxmlformats.org/spreadsheetml/2006/main" count="133" uniqueCount="46">
  <si>
    <t>DATA:  ____ BASE PERIOD  __X__  FORECAST PERIOD</t>
  </si>
  <si>
    <t>Schedule M-2.3</t>
  </si>
  <si>
    <t>TYPE OF FILING: __X__ ORIGINAL  _____ UPDATED  _____ REVISED</t>
  </si>
  <si>
    <t>Page 11 of 25</t>
  </si>
  <si>
    <t>WORK PAPER REFERENCE NO(S):</t>
  </si>
  <si>
    <t>Witness:  W. S. SEELYE</t>
  </si>
  <si>
    <t>Present Rates</t>
  </si>
  <si>
    <t xml:space="preserve">Calculated </t>
  </si>
  <si>
    <t>Billing Periods</t>
  </si>
  <si>
    <t>Demand, kVA</t>
  </si>
  <si>
    <t>Total</t>
  </si>
  <si>
    <t xml:space="preserve">Unit </t>
  </si>
  <si>
    <t xml:space="preserve">Revenue at </t>
  </si>
  <si>
    <t>Proposed</t>
  </si>
  <si>
    <t>kWh</t>
  </si>
  <si>
    <t>Charges</t>
  </si>
  <si>
    <t>Rates</t>
  </si>
  <si>
    <t>Proposed Rates</t>
  </si>
  <si>
    <t>RETAIL TRANSMISSION SERVICE RATE RTS</t>
  </si>
  <si>
    <t>Basic Service Charge, Monthly</t>
  </si>
  <si>
    <t>Basic Service Charge, Daily</t>
  </si>
  <si>
    <t>Energy Charge</t>
  </si>
  <si>
    <t>Demand kVA Base</t>
  </si>
  <si>
    <t>Demand kVA Intermediate</t>
  </si>
  <si>
    <t>Demand kVA Peak</t>
  </si>
  <si>
    <t>Economic Development Rider</t>
  </si>
  <si>
    <t>Total Calculated at Base Rates</t>
  </si>
  <si>
    <t>Correction Factor</t>
  </si>
  <si>
    <t>Total After Application of Correction Factor</t>
  </si>
  <si>
    <t>Adjustment to Reflect Removal of Base ECR Revenue</t>
  </si>
  <si>
    <t>Total Base Revenues Net of ECR</t>
  </si>
  <si>
    <t>FAC Mechanism Revenue</t>
  </si>
  <si>
    <t>DSM Mechanism Revenue</t>
  </si>
  <si>
    <t>ECR Mechanism Revenue</t>
  </si>
  <si>
    <t>OSS Mechanism Revenue</t>
  </si>
  <si>
    <t>ECR Base Revenue</t>
  </si>
  <si>
    <t>Total Base Revenues Inclusive of Base ECR</t>
  </si>
  <si>
    <t>Proposed Increase</t>
  </si>
  <si>
    <t>Percentage Increase</t>
  </si>
  <si>
    <t>Page 12 of 25</t>
  </si>
  <si>
    <t>FLUCTUATING LOAD SERVICE RATE FLS</t>
  </si>
  <si>
    <t>Primary Delivery</t>
  </si>
  <si>
    <t>Demand Base</t>
  </si>
  <si>
    <t>Demand Intermediate</t>
  </si>
  <si>
    <t>Demand Peak</t>
  </si>
  <si>
    <t>Transmission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</si>
</sst>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General_)"/>
    <numFmt numFmtId="166" formatCode="_(* #,##0_);_(* \(#,##0\);_(* &quot;-&quot;??_);_(@_)"/>
    <numFmt numFmtId="167" formatCode="_(* #,##0_);_(* \(#,##0\);_(* &quot;0&quot;_);_(@_)"/>
    <numFmt numFmtId="168" formatCode="_(&quot;$&quot;* #,##0_);_(&quot;$&quot;* \(#,##0\);_(&quot;$&quot;* &quot;0&quot;_);_(@_)"/>
    <numFmt numFmtId="169" formatCode="_(&quot;$&quot;* #,##0_);_(&quot;$&quot;* \(#,##0\);_(&quot;$&quot;* &quot;-&quot;??_);_(@_)"/>
    <numFmt numFmtId="170" formatCode="_(&quot;$&quot;* #,##0.00000_);_(&quot;$&quot;* \(#,##0.00000\);_(&quot;$&quot;* &quot;-&quot;??_);_(@_)"/>
    <numFmt numFmtId="171" formatCode="_(&quot;$&quot;* #,##0.00000_);_(&quot;$&quot;* \(#,##0.00000\);_(&quot;$&quot;* &quot;0&quot;_);_(@_)"/>
    <numFmt numFmtId="172" formatCode="0.000000"/>
  </numFmts>
  <fonts count="1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b/>
      <sz val="10"/>
      <color theme="1"/>
      <name val="Calibri"/>
      <family val="2"/>
      <scheme val="minor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 val="doubleAccounting"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4" fillId="0" borderId="0"/>
    <xf numFmtId="164" fontId="6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/>
    <xf numFmtId="9" fontId="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7">
    <xf numFmtId="0" fontId="0" fillId="0" borderId="0" xfId="0"/>
    <xf numFmtId="43" fontId="3" fillId="0" borderId="0" xfId="1" applyFont="1" applyBorder="1" applyAlignment="1">
      <alignment horizontal="left"/>
    </xf>
    <xf numFmtId="41" fontId="5" fillId="0" borderId="0" xfId="3" applyFont="1" applyFill="1" applyBorder="1"/>
    <xf numFmtId="0" fontId="3" fillId="0" borderId="0" xfId="0" quotePrefix="1" applyFont="1" applyAlignment="1">
      <alignment horizontal="right"/>
    </xf>
    <xf numFmtId="41" fontId="3" fillId="0" borderId="0" xfId="3" applyFont="1" applyBorder="1" applyAlignment="1">
      <alignment horizontal="left"/>
    </xf>
    <xf numFmtId="0" fontId="3" fillId="0" borderId="0" xfId="0" applyFont="1" applyAlignment="1">
      <alignment horizontal="right"/>
    </xf>
    <xf numFmtId="41" fontId="5" fillId="0" borderId="0" xfId="3" applyFont="1" applyBorder="1" applyAlignment="1">
      <alignment horizontal="left"/>
    </xf>
    <xf numFmtId="165" fontId="7" fillId="0" borderId="1" xfId="4" applyNumberFormat="1" applyFont="1" applyFill="1" applyBorder="1" applyProtection="1"/>
    <xf numFmtId="41" fontId="3" fillId="0" borderId="1" xfId="3" quotePrefix="1" applyFont="1" applyFill="1" applyBorder="1" applyAlignment="1">
      <alignment horizontal="center"/>
    </xf>
    <xf numFmtId="41" fontId="5" fillId="0" borderId="1" xfId="3" applyFont="1" applyFill="1" applyBorder="1" applyAlignment="1">
      <alignment horizontal="center"/>
    </xf>
    <xf numFmtId="164" fontId="5" fillId="0" borderId="1" xfId="4" quotePrefix="1" applyFont="1" applyBorder="1" applyAlignment="1">
      <alignment horizontal="center"/>
    </xf>
    <xf numFmtId="166" fontId="5" fillId="0" borderId="1" xfId="5" applyNumberFormat="1" applyFont="1" applyFill="1" applyBorder="1" applyAlignment="1">
      <alignment horizontal="center"/>
    </xf>
    <xf numFmtId="165" fontId="7" fillId="0" borderId="0" xfId="4" applyNumberFormat="1" applyFont="1" applyFill="1" applyBorder="1" applyProtection="1"/>
    <xf numFmtId="41" fontId="5" fillId="0" borderId="0" xfId="3" applyFont="1" applyFill="1" applyBorder="1" applyAlignment="1">
      <alignment horizontal="center"/>
    </xf>
    <xf numFmtId="164" fontId="5" fillId="0" borderId="0" xfId="4" applyFont="1" applyBorder="1" applyAlignment="1">
      <alignment horizontal="center"/>
    </xf>
    <xf numFmtId="166" fontId="5" fillId="0" borderId="0" xfId="5" applyNumberFormat="1" applyFont="1" applyFill="1" applyBorder="1" applyAlignment="1">
      <alignment horizontal="center"/>
    </xf>
    <xf numFmtId="165" fontId="7" fillId="0" borderId="2" xfId="4" applyNumberFormat="1" applyFont="1" applyFill="1" applyBorder="1" applyProtection="1"/>
    <xf numFmtId="41" fontId="5" fillId="0" borderId="2" xfId="3" applyFont="1" applyFill="1" applyBorder="1"/>
    <xf numFmtId="41" fontId="5" fillId="0" borderId="2" xfId="3" quotePrefix="1" applyFont="1" applyFill="1" applyBorder="1" applyAlignment="1">
      <alignment horizontal="center"/>
    </xf>
    <xf numFmtId="41" fontId="5" fillId="0" borderId="2" xfId="3" applyFont="1" applyFill="1" applyBorder="1" applyAlignment="1">
      <alignment horizontal="center"/>
    </xf>
    <xf numFmtId="164" fontId="5" fillId="0" borderId="2" xfId="4" applyFont="1" applyBorder="1" applyAlignment="1">
      <alignment horizontal="center"/>
    </xf>
    <xf numFmtId="166" fontId="5" fillId="0" borderId="2" xfId="5" applyNumberFormat="1" applyFont="1" applyFill="1" applyBorder="1" applyAlignment="1">
      <alignment horizontal="center"/>
    </xf>
    <xf numFmtId="166" fontId="5" fillId="0" borderId="0" xfId="4" applyNumberFormat="1" applyFont="1" applyFill="1" applyBorder="1"/>
    <xf numFmtId="164" fontId="3" fillId="0" borderId="0" xfId="4" quotePrefix="1" applyFont="1" applyFill="1" applyBorder="1" applyAlignment="1">
      <alignment horizontal="left"/>
    </xf>
    <xf numFmtId="166" fontId="3" fillId="0" borderId="0" xfId="5" applyNumberFormat="1" applyFont="1" applyFill="1" applyBorder="1" applyAlignment="1">
      <alignment horizontal="left"/>
    </xf>
    <xf numFmtId="41" fontId="5" fillId="0" borderId="0" xfId="3" quotePrefix="1" applyFont="1" applyFill="1" applyBorder="1" applyAlignment="1"/>
    <xf numFmtId="167" fontId="5" fillId="0" borderId="0" xfId="3" applyNumberFormat="1" applyFont="1" applyFill="1" applyBorder="1"/>
    <xf numFmtId="44" fontId="5" fillId="0" borderId="0" xfId="2" applyFont="1" applyFill="1" applyBorder="1"/>
    <xf numFmtId="168" fontId="5" fillId="0" borderId="0" xfId="6" applyNumberFormat="1" applyFont="1" applyFill="1" applyBorder="1"/>
    <xf numFmtId="44" fontId="5" fillId="0" borderId="0" xfId="6" applyFont="1" applyFill="1" applyBorder="1" applyProtection="1">
      <protection locked="0"/>
    </xf>
    <xf numFmtId="169" fontId="5" fillId="0" borderId="0" xfId="6" applyNumberFormat="1" applyFont="1" applyFill="1" applyBorder="1"/>
    <xf numFmtId="44" fontId="5" fillId="0" borderId="0" xfId="2" applyFont="1" applyFill="1" applyBorder="1" applyProtection="1">
      <protection locked="0"/>
    </xf>
    <xf numFmtId="41" fontId="5" fillId="0" borderId="0" xfId="3" applyFont="1" applyFill="1" applyBorder="1" applyAlignment="1"/>
    <xf numFmtId="170" fontId="5" fillId="0" borderId="0" xfId="2" applyNumberFormat="1" applyFont="1" applyFill="1" applyBorder="1"/>
    <xf numFmtId="171" fontId="5" fillId="0" borderId="0" xfId="6" applyNumberFormat="1" applyFont="1" applyFill="1" applyBorder="1" applyProtection="1">
      <protection locked="0"/>
    </xf>
    <xf numFmtId="170" fontId="5" fillId="0" borderId="0" xfId="6" applyNumberFormat="1" applyFont="1" applyFill="1" applyBorder="1" applyProtection="1">
      <protection locked="0"/>
    </xf>
    <xf numFmtId="164" fontId="5" fillId="0" borderId="0" xfId="4" applyFont="1" applyFill="1" applyBorder="1"/>
    <xf numFmtId="41" fontId="5" fillId="0" borderId="0" xfId="3" quotePrefix="1" applyFont="1" applyFill="1" applyBorder="1" applyAlignment="1">
      <alignment horizontal="right"/>
    </xf>
    <xf numFmtId="41" fontId="5" fillId="0" borderId="0" xfId="7" applyFont="1" applyFill="1" applyBorder="1"/>
    <xf numFmtId="41" fontId="3" fillId="0" borderId="0" xfId="3" applyFont="1" applyFill="1" applyBorder="1" applyAlignment="1"/>
    <xf numFmtId="0" fontId="2" fillId="0" borderId="0" xfId="0" applyFont="1"/>
    <xf numFmtId="168" fontId="3" fillId="0" borderId="0" xfId="2" applyNumberFormat="1" applyFont="1" applyFill="1" applyBorder="1"/>
    <xf numFmtId="172" fontId="8" fillId="0" borderId="0" xfId="4" applyNumberFormat="1" applyFont="1" applyFill="1" applyBorder="1"/>
    <xf numFmtId="41" fontId="3" fillId="0" borderId="0" xfId="3" applyFont="1" applyFill="1" applyBorder="1" applyAlignment="1">
      <alignment horizontal="right"/>
    </xf>
    <xf numFmtId="164" fontId="3" fillId="0" borderId="0" xfId="4" applyFont="1" applyFill="1" applyBorder="1" applyAlignment="1">
      <alignment horizontal="right"/>
    </xf>
    <xf numFmtId="41" fontId="5" fillId="0" borderId="0" xfId="3" quotePrefix="1" applyFont="1" applyFill="1" applyBorder="1" applyAlignment="1">
      <alignment horizontal="left"/>
    </xf>
    <xf numFmtId="41" fontId="3" fillId="0" borderId="0" xfId="3" quotePrefix="1" applyFont="1" applyFill="1" applyBorder="1" applyAlignment="1"/>
    <xf numFmtId="168" fontId="9" fillId="0" borderId="0" xfId="2" applyNumberFormat="1" applyFont="1" applyFill="1" applyBorder="1"/>
    <xf numFmtId="41" fontId="5" fillId="0" borderId="0" xfId="3" applyFont="1" applyFill="1" applyBorder="1" applyAlignment="1">
      <alignment horizontal="left"/>
    </xf>
    <xf numFmtId="41" fontId="3" fillId="0" borderId="0" xfId="3" applyFont="1" applyFill="1" applyBorder="1" applyAlignment="1">
      <alignment horizontal="left"/>
    </xf>
    <xf numFmtId="168" fontId="3" fillId="0" borderId="0" xfId="6" applyNumberFormat="1" applyFont="1" applyFill="1" applyBorder="1"/>
    <xf numFmtId="10" fontId="5" fillId="0" borderId="0" xfId="8" applyNumberFormat="1" applyFont="1" applyFill="1" applyBorder="1"/>
    <xf numFmtId="164" fontId="3" fillId="0" borderId="0" xfId="4" applyFont="1" applyFill="1" applyBorder="1" applyAlignment="1">
      <alignment horizontal="left"/>
    </xf>
    <xf numFmtId="41" fontId="3" fillId="0" borderId="0" xfId="3" applyFont="1" applyFill="1" applyBorder="1"/>
    <xf numFmtId="44" fontId="5" fillId="0" borderId="0" xfId="6" applyNumberFormat="1" applyFont="1" applyFill="1" applyBorder="1" applyProtection="1">
      <protection locked="0"/>
    </xf>
    <xf numFmtId="166" fontId="5" fillId="0" borderId="0" xfId="5" applyNumberFormat="1" applyFont="1" applyFill="1" applyBorder="1"/>
    <xf numFmtId="169" fontId="10" fillId="0" borderId="0" xfId="6" applyNumberFormat="1" applyFont="1" applyFill="1" applyBorder="1"/>
    <xf numFmtId="169" fontId="11" fillId="0" borderId="0" xfId="6" applyNumberFormat="1" applyFont="1" applyFill="1" applyBorder="1"/>
    <xf numFmtId="41" fontId="5" fillId="0" borderId="3" xfId="3" applyFont="1" applyFill="1" applyBorder="1"/>
    <xf numFmtId="41" fontId="5" fillId="0" borderId="9" xfId="3" applyFont="1" applyFill="1" applyBorder="1"/>
    <xf numFmtId="41" fontId="5" fillId="0" borderId="4" xfId="3" applyFont="1" applyFill="1" applyBorder="1"/>
    <xf numFmtId="166" fontId="5" fillId="0" borderId="12" xfId="5" applyNumberFormat="1" applyFont="1" applyFill="1" applyBorder="1" applyAlignment="1">
      <alignment horizontal="center"/>
    </xf>
    <xf numFmtId="166" fontId="5" fillId="0" borderId="6" xfId="5" applyNumberFormat="1" applyFont="1" applyFill="1" applyBorder="1" applyAlignment="1">
      <alignment horizontal="center"/>
    </xf>
    <xf numFmtId="166" fontId="5" fillId="0" borderId="14" xfId="5" applyNumberFormat="1" applyFont="1" applyFill="1" applyBorder="1" applyAlignment="1">
      <alignment horizontal="center"/>
    </xf>
    <xf numFmtId="166" fontId="5" fillId="0" borderId="5" xfId="4" applyNumberFormat="1" applyFont="1" applyFill="1" applyBorder="1"/>
    <xf numFmtId="166" fontId="5" fillId="0" borderId="6" xfId="4" applyNumberFormat="1" applyFont="1" applyFill="1" applyBorder="1"/>
    <xf numFmtId="41" fontId="5" fillId="0" borderId="5" xfId="3" applyFont="1" applyFill="1" applyBorder="1"/>
    <xf numFmtId="41" fontId="5" fillId="0" borderId="6" xfId="3" applyFont="1" applyFill="1" applyBorder="1"/>
    <xf numFmtId="41" fontId="5" fillId="0" borderId="7" xfId="3" applyFont="1" applyFill="1" applyBorder="1"/>
    <xf numFmtId="41" fontId="5" fillId="0" borderId="10" xfId="3" applyFont="1" applyFill="1" applyBorder="1"/>
    <xf numFmtId="41" fontId="5" fillId="0" borderId="8" xfId="3" applyFont="1" applyFill="1" applyBorder="1"/>
    <xf numFmtId="41" fontId="3" fillId="0" borderId="11" xfId="3" quotePrefix="1" applyFont="1" applyFill="1" applyBorder="1" applyAlignment="1">
      <alignment horizontal="center"/>
    </xf>
    <xf numFmtId="41" fontId="5" fillId="0" borderId="5" xfId="3" applyFont="1" applyFill="1" applyBorder="1" applyAlignment="1">
      <alignment horizontal="center"/>
    </xf>
    <xf numFmtId="41" fontId="5" fillId="0" borderId="13" xfId="3" quotePrefix="1" applyFont="1" applyFill="1" applyBorder="1" applyAlignment="1">
      <alignment horizontal="center"/>
    </xf>
    <xf numFmtId="167" fontId="5" fillId="0" borderId="5" xfId="3" applyNumberFormat="1" applyFont="1" applyFill="1" applyBorder="1"/>
    <xf numFmtId="41" fontId="5" fillId="0" borderId="5" xfId="7" applyFont="1" applyFill="1" applyBorder="1"/>
    <xf numFmtId="0" fontId="2" fillId="0" borderId="0" xfId="0" applyFont="1" applyBorder="1"/>
  </cellXfs>
  <cellStyles count="16">
    <cellStyle name="Comma" xfId="1" builtinId="3"/>
    <cellStyle name="Comma 2" xfId="11" xr:uid="{00000000-0005-0000-0000-000001000000}"/>
    <cellStyle name="Comma 3" xfId="5" xr:uid="{00000000-0005-0000-0000-000002000000}"/>
    <cellStyle name="Comma 4" xfId="14" xr:uid="{00000000-0005-0000-0000-000003000000}"/>
    <cellStyle name="Currency" xfId="2" builtinId="4"/>
    <cellStyle name="Currency 2" xfId="10" xr:uid="{00000000-0005-0000-0000-000005000000}"/>
    <cellStyle name="Currency 3" xfId="6" xr:uid="{00000000-0005-0000-0000-000006000000}"/>
    <cellStyle name="Normal" xfId="0" builtinId="0"/>
    <cellStyle name="Normal 2" xfId="9" xr:uid="{00000000-0005-0000-0000-000008000000}"/>
    <cellStyle name="Normal 2 19" xfId="3" xr:uid="{00000000-0005-0000-0000-000009000000}"/>
    <cellStyle name="Normal 2 25" xfId="7" xr:uid="{00000000-0005-0000-0000-00000A000000}"/>
    <cellStyle name="Normal 3" xfId="13" xr:uid="{00000000-0005-0000-0000-00000B000000}"/>
    <cellStyle name="Normal_LGE Filed Test Period Billing Exhibits - SBR Summary" xfId="4" xr:uid="{00000000-0005-0000-0000-00000C000000}"/>
    <cellStyle name="Percent 2" xfId="8" xr:uid="{00000000-0005-0000-0000-00000D000000}"/>
    <cellStyle name="Percent 3" xfId="12" xr:uid="{00000000-0005-0000-0000-00000E000000}"/>
    <cellStyle name="Percent 4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DAVID/PSC/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WINNT/Profiles/e004977/Temporary%20Internet%20Files/OLK2D/Rate%20Case%20LGE%20La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05Plan/Utility%20Plan/Margin/100504%20Version%20of%20GM%202005%20Plan/KU-Whsle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05Plan/Utility%20Plan/Margin/100504%20Version%20of%20GM%202005%20Plan/KU-Whsle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WINDOWS/TEMP/1999/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Financials/LG&amp;E/2008/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AppData/Local/Temp/eM%20Client%20temporary%20files/xsfgun54.yeh/KU%20Forecast%20Period%20Jul17-Jun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06Plan/Utility%20Plan/Supporting%20Schedules/Gross%20Margin/Gross%20Margin%202006-2008%20Pl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Monthly%20Reporting/Tax%20Report/LGE/LGELedger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My%20Documents/BellarExhibi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Sch M-1.1"/>
      <sheetName val="Sch M-1.2"/>
      <sheetName val="Sch M-1.3-pg 14-18"/>
      <sheetName val="Conroy Exhibit P2"/>
      <sheetName val="Yr End Cust Adj"/>
      <sheetName val="Rate Switch"/>
      <sheetName val="Sch M-2.1"/>
      <sheetName val="Sch M-2.2"/>
      <sheetName val="Sch M-2.3 pg 1-2"/>
      <sheetName val="Sch M-1.3-pg2-13"/>
      <sheetName val="Sch M-2.3 pgs 3-15"/>
      <sheetName val="Sch M-2.3.1 pgs 16-20"/>
      <sheetName val="True-ups==&gt;"/>
      <sheetName val="A-F kwh"/>
      <sheetName val="A-F Demand"/>
      <sheetName val="A-F Revenue"/>
      <sheetName val="Sch M-1.3-pg 1"/>
      <sheetName val="Analyses ==&gt;"/>
      <sheetName val="Reconciliation"/>
      <sheetName val="Rate Summary"/>
      <sheetName val="Class Summary"/>
      <sheetName val="ECR Roll In==&gt;"/>
      <sheetName val="Summary"/>
      <sheetName val="Group1"/>
      <sheetName val="Group2"/>
      <sheetName val="ECR Rollin"/>
      <sheetName val="StLtTYRevenueNetOfBaseECR"/>
      <sheetName val="Data==&gt;"/>
      <sheetName val="12MonResults"/>
      <sheetName val="12MonLights"/>
      <sheetName val="FACResults"/>
      <sheetName val="FACLights"/>
      <sheetName val="ECR Adjustments"/>
      <sheetName val="BaseECR"/>
      <sheetName val="BaseECRLights"/>
      <sheetName val="ECRResults"/>
      <sheetName val="ECRLights"/>
      <sheetName val="Sources ==&gt;"/>
      <sheetName val="Rates"/>
      <sheetName val="KY Detail Electric Revenues 2"/>
      <sheetName val="Cal_Energy"/>
      <sheetName val="Billing Demand"/>
      <sheetName val="Customers"/>
      <sheetName val="Rates-Lights"/>
      <sheetName val="12 ME 08.2016 Billed Lights KU"/>
      <sheetName val="1022"/>
      <sheetName val="SBR"/>
      <sheetName val="1055"/>
      <sheetName val="MiscData"/>
      <sheetName val="GranVille"/>
      <sheetName val="KY Detail Electric Revenues"/>
      <sheetName val="Rate Case Constants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">
          <cell r="C4" t="str">
            <v>GS</v>
          </cell>
        </row>
        <row r="5">
          <cell r="C5" t="str">
            <v>PSP</v>
          </cell>
        </row>
        <row r="6">
          <cell r="C6" t="str">
            <v>PSS</v>
          </cell>
        </row>
        <row r="7">
          <cell r="C7" t="str">
            <v>PSS</v>
          </cell>
        </row>
        <row r="8">
          <cell r="C8" t="str">
            <v>PSP</v>
          </cell>
        </row>
        <row r="9">
          <cell r="C9" t="str">
            <v>PSP</v>
          </cell>
        </row>
        <row r="10">
          <cell r="C10" t="str">
            <v>GS</v>
          </cell>
        </row>
        <row r="11">
          <cell r="C11" t="str">
            <v>RS</v>
          </cell>
        </row>
        <row r="12">
          <cell r="C12" t="str">
            <v>RS</v>
          </cell>
        </row>
        <row r="13">
          <cell r="C13" t="str">
            <v>GS</v>
          </cell>
          <cell r="K13">
            <v>79580535.01830551</v>
          </cell>
        </row>
        <row r="14">
          <cell r="C14" t="str">
            <v>GS</v>
          </cell>
        </row>
        <row r="15">
          <cell r="C15" t="str">
            <v>GS3</v>
          </cell>
          <cell r="K15">
            <v>92981338.809229434</v>
          </cell>
        </row>
        <row r="16">
          <cell r="C16" t="str">
            <v>AES</v>
          </cell>
          <cell r="K16">
            <v>728000</v>
          </cell>
        </row>
        <row r="17">
          <cell r="C17" t="str">
            <v>AES</v>
          </cell>
        </row>
        <row r="18">
          <cell r="C18" t="str">
            <v>AES3</v>
          </cell>
          <cell r="K18">
            <v>14787000</v>
          </cell>
        </row>
        <row r="19">
          <cell r="C19" t="str">
            <v>AES3</v>
          </cell>
        </row>
        <row r="20">
          <cell r="C20" t="str">
            <v>AES3</v>
          </cell>
        </row>
        <row r="21">
          <cell r="C21" t="str">
            <v>AES3</v>
          </cell>
        </row>
        <row r="22">
          <cell r="C22" t="str">
            <v>AES3</v>
          </cell>
        </row>
        <row r="23">
          <cell r="C23" t="str">
            <v>AES</v>
          </cell>
        </row>
        <row r="24">
          <cell r="C24" t="str">
            <v>LE</v>
          </cell>
          <cell r="K24">
            <v>20623.858594947502</v>
          </cell>
        </row>
        <row r="25">
          <cell r="C25" t="str">
            <v>LE</v>
          </cell>
        </row>
        <row r="26">
          <cell r="C26" t="str">
            <v>LE</v>
          </cell>
        </row>
        <row r="27">
          <cell r="C27" t="str">
            <v>TE</v>
          </cell>
          <cell r="K27">
            <v>137015.53325663053</v>
          </cell>
        </row>
        <row r="28">
          <cell r="C28" t="str">
            <v>TE</v>
          </cell>
        </row>
        <row r="29">
          <cell r="C29" t="str">
            <v>TE</v>
          </cell>
        </row>
        <row r="30">
          <cell r="C30" t="str">
            <v>RTS</v>
          </cell>
        </row>
        <row r="31">
          <cell r="C31" t="str">
            <v>PSP</v>
          </cell>
        </row>
        <row r="32">
          <cell r="C32" t="str">
            <v>PSS</v>
          </cell>
          <cell r="K32">
            <v>188646754.93011254</v>
          </cell>
        </row>
        <row r="33">
          <cell r="C33" t="str">
            <v>PSP</v>
          </cell>
        </row>
        <row r="34">
          <cell r="C34" t="str">
            <v>PSS</v>
          </cell>
        </row>
        <row r="35">
          <cell r="C35" t="str">
            <v>TODP</v>
          </cell>
          <cell r="K35">
            <v>328030195.22457445</v>
          </cell>
        </row>
        <row r="36">
          <cell r="C36" t="str">
            <v>TODS</v>
          </cell>
        </row>
        <row r="37">
          <cell r="C37" t="str">
            <v>SQF</v>
          </cell>
        </row>
        <row r="38">
          <cell r="C38" t="str">
            <v>SQF</v>
          </cell>
        </row>
        <row r="39">
          <cell r="C39" t="str">
            <v>LQF</v>
          </cell>
        </row>
        <row r="40">
          <cell r="C40" t="str">
            <v>GS</v>
          </cell>
        </row>
        <row r="41">
          <cell r="C41" t="str">
            <v>GS3</v>
          </cell>
        </row>
        <row r="42">
          <cell r="C42" t="str">
            <v>RS</v>
          </cell>
        </row>
        <row r="43">
          <cell r="C43" t="str">
            <v>RS</v>
          </cell>
        </row>
        <row r="44">
          <cell r="C44" t="str">
            <v>CSR</v>
          </cell>
        </row>
        <row r="45">
          <cell r="C45" t="str">
            <v>CSR</v>
          </cell>
        </row>
        <row r="46">
          <cell r="C46" t="str">
            <v>CSR</v>
          </cell>
        </row>
        <row r="47">
          <cell r="C47" t="str">
            <v>CSR</v>
          </cell>
        </row>
        <row r="48">
          <cell r="C48" t="str">
            <v>CSR</v>
          </cell>
        </row>
        <row r="49">
          <cell r="C49" t="str">
            <v>GS</v>
          </cell>
        </row>
        <row r="50">
          <cell r="C50" t="str">
            <v>GS</v>
          </cell>
        </row>
        <row r="51">
          <cell r="C51" t="str">
            <v>GS</v>
          </cell>
        </row>
        <row r="52">
          <cell r="C52" t="str">
            <v>GS</v>
          </cell>
        </row>
        <row r="53">
          <cell r="C53" t="str">
            <v>GS</v>
          </cell>
        </row>
        <row r="54">
          <cell r="C54" t="str">
            <v>GS</v>
          </cell>
        </row>
        <row r="55">
          <cell r="C55" t="str">
            <v>GS</v>
          </cell>
        </row>
        <row r="56">
          <cell r="C56" t="str">
            <v>GS</v>
          </cell>
        </row>
        <row r="57">
          <cell r="C57" t="str">
            <v>GS</v>
          </cell>
        </row>
        <row r="58">
          <cell r="C58" t="str">
            <v>GS</v>
          </cell>
        </row>
        <row r="59">
          <cell r="C59" t="str">
            <v>GS</v>
          </cell>
        </row>
        <row r="60">
          <cell r="C60" t="str">
            <v>GS3</v>
          </cell>
        </row>
        <row r="61">
          <cell r="C61" t="str">
            <v>GS3</v>
          </cell>
        </row>
        <row r="62">
          <cell r="C62" t="str">
            <v>RTS</v>
          </cell>
        </row>
        <row r="63">
          <cell r="C63" t="str">
            <v>RTS</v>
          </cell>
          <cell r="K63">
            <v>128588318.04509391</v>
          </cell>
        </row>
        <row r="64">
          <cell r="C64" t="str">
            <v>PSP</v>
          </cell>
        </row>
        <row r="65">
          <cell r="C65" t="str">
            <v>PSP</v>
          </cell>
        </row>
        <row r="66">
          <cell r="C66" t="str">
            <v>PSS</v>
          </cell>
        </row>
        <row r="67">
          <cell r="C67" t="str">
            <v>PSS</v>
          </cell>
        </row>
        <row r="68">
          <cell r="C68" t="str">
            <v>PSP</v>
          </cell>
        </row>
        <row r="69">
          <cell r="C69" t="str">
            <v>PSP</v>
          </cell>
        </row>
        <row r="70">
          <cell r="C70" t="str">
            <v>PSS</v>
          </cell>
        </row>
        <row r="71">
          <cell r="C71" t="str">
            <v>PSS</v>
          </cell>
        </row>
        <row r="72">
          <cell r="C72" t="str">
            <v>TODP</v>
          </cell>
        </row>
        <row r="73">
          <cell r="C73" t="str">
            <v>TODP</v>
          </cell>
        </row>
        <row r="74">
          <cell r="C74" t="str">
            <v>TODS</v>
          </cell>
        </row>
        <row r="75">
          <cell r="C75" t="str">
            <v>TODS</v>
          </cell>
        </row>
        <row r="76">
          <cell r="C76" t="str">
            <v>GS3</v>
          </cell>
        </row>
        <row r="77">
          <cell r="C77" t="str">
            <v>GS3</v>
          </cell>
        </row>
        <row r="78">
          <cell r="C78" t="str">
            <v>FLS</v>
          </cell>
          <cell r="K78">
            <v>47150802.677865498</v>
          </cell>
        </row>
        <row r="79">
          <cell r="C79" t="str">
            <v>FLS</v>
          </cell>
        </row>
        <row r="85">
          <cell r="C85" t="str">
            <v>RS</v>
          </cell>
        </row>
        <row r="86">
          <cell r="C86" t="str">
            <v>RS</v>
          </cell>
          <cell r="K86">
            <v>736904932.73229086</v>
          </cell>
        </row>
        <row r="87">
          <cell r="C87" t="str">
            <v>RS</v>
          </cell>
        </row>
        <row r="88">
          <cell r="C88" t="str">
            <v>RS</v>
          </cell>
        </row>
        <row r="89">
          <cell r="C89" t="str">
            <v>RTOD-E</v>
          </cell>
          <cell r="K89">
            <v>41632.050309773404</v>
          </cell>
        </row>
        <row r="90">
          <cell r="C90" t="str">
            <v>RTOD-D</v>
          </cell>
        </row>
        <row r="91">
          <cell r="C91" t="str">
            <v>RS</v>
          </cell>
        </row>
        <row r="92">
          <cell r="C92" t="str">
            <v>RS</v>
          </cell>
        </row>
        <row r="93">
          <cell r="C93" t="str">
            <v>RS</v>
          </cell>
        </row>
        <row r="94">
          <cell r="C94" t="str">
            <v>RS</v>
          </cell>
        </row>
        <row r="95">
          <cell r="C95" t="str">
            <v>RTS</v>
          </cell>
        </row>
        <row r="96">
          <cell r="C96" t="str">
            <v>PSP</v>
          </cell>
          <cell r="K96">
            <v>13527018.359776281</v>
          </cell>
        </row>
        <row r="97">
          <cell r="C97" t="str">
            <v>PSS</v>
          </cell>
        </row>
        <row r="98">
          <cell r="C98" t="str">
            <v>TODP</v>
          </cell>
        </row>
        <row r="99">
          <cell r="C99" t="str">
            <v>PSP</v>
          </cell>
        </row>
        <row r="100">
          <cell r="C100" t="str">
            <v>PSS</v>
          </cell>
        </row>
        <row r="101">
          <cell r="C101" t="str">
            <v>TODP</v>
          </cell>
        </row>
        <row r="102">
          <cell r="C102" t="str">
            <v>TODS</v>
          </cell>
          <cell r="K102">
            <v>134464604.23249334</v>
          </cell>
        </row>
        <row r="103">
          <cell r="C103" t="str">
            <v>TOD</v>
          </cell>
        </row>
        <row r="104">
          <cell r="C104" t="str">
            <v>MPT</v>
          </cell>
        </row>
        <row r="105">
          <cell r="C105" t="str">
            <v>MPP</v>
          </cell>
        </row>
        <row r="106">
          <cell r="C106" t="str">
            <v>LTOD</v>
          </cell>
        </row>
        <row r="107">
          <cell r="C107" t="str">
            <v>LTOD</v>
          </cell>
        </row>
        <row r="108">
          <cell r="C108" t="str">
            <v>MPP PF</v>
          </cell>
        </row>
        <row r="109">
          <cell r="C109" t="str">
            <v>MPT PF</v>
          </cell>
        </row>
        <row r="110">
          <cell r="C110" t="str">
            <v>LEV</v>
          </cell>
        </row>
        <row r="111">
          <cell r="C111" t="str">
            <v>GS</v>
          </cell>
        </row>
        <row r="112">
          <cell r="C112" t="str">
            <v>GS</v>
          </cell>
        </row>
        <row r="113">
          <cell r="C113" t="str">
            <v>GS3</v>
          </cell>
        </row>
        <row r="114">
          <cell r="C114" t="str">
            <v>GS3</v>
          </cell>
        </row>
        <row r="115">
          <cell r="C115" t="str">
            <v>LEV</v>
          </cell>
        </row>
        <row r="116">
          <cell r="C116" t="str">
            <v>CSR</v>
          </cell>
        </row>
        <row r="117">
          <cell r="C117" t="str">
            <v>CSR</v>
          </cell>
        </row>
        <row r="118">
          <cell r="C118" t="str">
            <v>CSR</v>
          </cell>
        </row>
        <row r="119">
          <cell r="C119" t="str">
            <v>CSR</v>
          </cell>
        </row>
        <row r="120">
          <cell r="C120" t="str">
            <v>CSR</v>
          </cell>
        </row>
        <row r="121">
          <cell r="C121" t="str">
            <v>CSR</v>
          </cell>
        </row>
        <row r="122">
          <cell r="C122" t="str">
            <v>CSR</v>
          </cell>
        </row>
        <row r="123">
          <cell r="C123" t="str">
            <v>CSR</v>
          </cell>
        </row>
        <row r="124">
          <cell r="C124" t="str">
            <v>LEV</v>
          </cell>
        </row>
        <row r="125">
          <cell r="C125" t="str">
            <v>LEV</v>
          </cell>
        </row>
        <row r="126">
          <cell r="C126" t="str">
            <v>GS</v>
          </cell>
        </row>
        <row r="127">
          <cell r="C127" t="str">
            <v>PSP</v>
          </cell>
        </row>
        <row r="128">
          <cell r="C128" t="str">
            <v>PSS</v>
          </cell>
        </row>
        <row r="129">
          <cell r="C129" t="str">
            <v>PSS</v>
          </cell>
        </row>
        <row r="130">
          <cell r="C130" t="str">
            <v>PSP</v>
          </cell>
        </row>
        <row r="131">
          <cell r="C131" t="str">
            <v>PSP</v>
          </cell>
        </row>
        <row r="132">
          <cell r="C132" t="str">
            <v>GS</v>
          </cell>
        </row>
        <row r="133">
          <cell r="C133" t="str">
            <v>RS</v>
          </cell>
        </row>
        <row r="134">
          <cell r="C134" t="str">
            <v>RS</v>
          </cell>
        </row>
        <row r="135">
          <cell r="C135" t="str">
            <v>GS</v>
          </cell>
          <cell r="K135">
            <v>70635217.661141485</v>
          </cell>
        </row>
        <row r="136">
          <cell r="C136" t="str">
            <v>GS</v>
          </cell>
        </row>
        <row r="137">
          <cell r="C137" t="str">
            <v>GS3</v>
          </cell>
          <cell r="K137">
            <v>81104470.031557083</v>
          </cell>
        </row>
        <row r="138">
          <cell r="C138" t="str">
            <v>AES</v>
          </cell>
          <cell r="K138">
            <v>677000</v>
          </cell>
        </row>
        <row r="139">
          <cell r="C139" t="str">
            <v>AES</v>
          </cell>
        </row>
        <row r="140">
          <cell r="C140" t="str">
            <v>AES3</v>
          </cell>
          <cell r="K140">
            <v>13760000</v>
          </cell>
        </row>
        <row r="141">
          <cell r="C141" t="str">
            <v>AES3</v>
          </cell>
        </row>
        <row r="142">
          <cell r="C142" t="str">
            <v>AES3</v>
          </cell>
        </row>
        <row r="143">
          <cell r="C143" t="str">
            <v>AES3</v>
          </cell>
        </row>
        <row r="144">
          <cell r="C144" t="str">
            <v>AES3</v>
          </cell>
        </row>
        <row r="145">
          <cell r="C145" t="str">
            <v>AES</v>
          </cell>
        </row>
        <row r="146">
          <cell r="C146" t="str">
            <v>LE</v>
          </cell>
          <cell r="K146">
            <v>18323.98268499643</v>
          </cell>
        </row>
        <row r="147">
          <cell r="C147" t="str">
            <v>LE</v>
          </cell>
        </row>
        <row r="148">
          <cell r="C148" t="str">
            <v>LE</v>
          </cell>
        </row>
        <row r="149">
          <cell r="C149" t="str">
            <v>TE</v>
          </cell>
          <cell r="K149">
            <v>125421.64109458604</v>
          </cell>
        </row>
        <row r="150">
          <cell r="C150" t="str">
            <v>TE</v>
          </cell>
        </row>
        <row r="151">
          <cell r="C151" t="str">
            <v>TE</v>
          </cell>
        </row>
        <row r="152">
          <cell r="C152" t="str">
            <v>RTS</v>
          </cell>
        </row>
        <row r="153">
          <cell r="C153" t="str">
            <v>PSP</v>
          </cell>
        </row>
        <row r="154">
          <cell r="C154" t="str">
            <v>PSS</v>
          </cell>
          <cell r="K154">
            <v>167134642.33827847</v>
          </cell>
        </row>
        <row r="155">
          <cell r="C155" t="str">
            <v>PSP</v>
          </cell>
        </row>
        <row r="156">
          <cell r="C156" t="str">
            <v>PSS</v>
          </cell>
        </row>
        <row r="157">
          <cell r="C157" t="str">
            <v>TODP</v>
          </cell>
          <cell r="K157">
            <v>315064916.82046193</v>
          </cell>
        </row>
        <row r="158">
          <cell r="C158" t="str">
            <v>TODS</v>
          </cell>
        </row>
        <row r="159">
          <cell r="C159" t="str">
            <v>SQF</v>
          </cell>
        </row>
        <row r="160">
          <cell r="C160" t="str">
            <v>SQF</v>
          </cell>
        </row>
        <row r="161">
          <cell r="C161" t="str">
            <v>LQF</v>
          </cell>
        </row>
        <row r="162">
          <cell r="C162" t="str">
            <v>GS</v>
          </cell>
        </row>
        <row r="163">
          <cell r="C163" t="str">
            <v>GS3</v>
          </cell>
        </row>
        <row r="164">
          <cell r="C164" t="str">
            <v>RS</v>
          </cell>
        </row>
        <row r="165">
          <cell r="C165" t="str">
            <v>RS</v>
          </cell>
        </row>
        <row r="166">
          <cell r="C166" t="str">
            <v>CSR</v>
          </cell>
        </row>
        <row r="167">
          <cell r="C167" t="str">
            <v>CSR</v>
          </cell>
        </row>
        <row r="168">
          <cell r="C168" t="str">
            <v>CSR</v>
          </cell>
        </row>
        <row r="169">
          <cell r="C169" t="str">
            <v>CSR</v>
          </cell>
        </row>
        <row r="170">
          <cell r="C170" t="str">
            <v>CSR</v>
          </cell>
        </row>
        <row r="171">
          <cell r="C171" t="str">
            <v>GS</v>
          </cell>
        </row>
        <row r="172">
          <cell r="C172" t="str">
            <v>GS</v>
          </cell>
        </row>
        <row r="173">
          <cell r="C173" t="str">
            <v>GS</v>
          </cell>
        </row>
        <row r="174">
          <cell r="C174" t="str">
            <v>GS</v>
          </cell>
        </row>
        <row r="175">
          <cell r="C175" t="str">
            <v>GS</v>
          </cell>
        </row>
        <row r="176">
          <cell r="C176" t="str">
            <v>GS</v>
          </cell>
        </row>
        <row r="177">
          <cell r="C177" t="str">
            <v>GS</v>
          </cell>
        </row>
        <row r="178">
          <cell r="C178" t="str">
            <v>GS</v>
          </cell>
        </row>
        <row r="179">
          <cell r="C179" t="str">
            <v>GS</v>
          </cell>
        </row>
        <row r="180">
          <cell r="C180" t="str">
            <v>GS</v>
          </cell>
        </row>
        <row r="181">
          <cell r="C181" t="str">
            <v>GS</v>
          </cell>
        </row>
        <row r="182">
          <cell r="C182" t="str">
            <v>GS3</v>
          </cell>
        </row>
        <row r="183">
          <cell r="C183" t="str">
            <v>GS3</v>
          </cell>
        </row>
        <row r="184">
          <cell r="C184" t="str">
            <v>RTS</v>
          </cell>
        </row>
        <row r="185">
          <cell r="C185" t="str">
            <v>RTS</v>
          </cell>
          <cell r="K185">
            <v>121343183.00875309</v>
          </cell>
        </row>
        <row r="186">
          <cell r="C186" t="str">
            <v>PSP</v>
          </cell>
        </row>
        <row r="187">
          <cell r="C187" t="str">
            <v>PSP</v>
          </cell>
        </row>
        <row r="188">
          <cell r="C188" t="str">
            <v>PSS</v>
          </cell>
        </row>
        <row r="189">
          <cell r="C189" t="str">
            <v>PSS</v>
          </cell>
        </row>
        <row r="190">
          <cell r="C190" t="str">
            <v>PSP</v>
          </cell>
        </row>
        <row r="191">
          <cell r="C191" t="str">
            <v>PSP</v>
          </cell>
        </row>
        <row r="192">
          <cell r="C192" t="str">
            <v>PSS</v>
          </cell>
        </row>
        <row r="193">
          <cell r="C193" t="str">
            <v>PSS</v>
          </cell>
        </row>
        <row r="194">
          <cell r="C194" t="str">
            <v>TODP</v>
          </cell>
        </row>
        <row r="195">
          <cell r="C195" t="str">
            <v>TODP</v>
          </cell>
        </row>
        <row r="196">
          <cell r="C196" t="str">
            <v>TODS</v>
          </cell>
        </row>
        <row r="197">
          <cell r="C197" t="str">
            <v>TODS</v>
          </cell>
        </row>
        <row r="198">
          <cell r="C198" t="str">
            <v>GS3</v>
          </cell>
        </row>
        <row r="199">
          <cell r="C199" t="str">
            <v>GS3</v>
          </cell>
        </row>
        <row r="200">
          <cell r="C200" t="str">
            <v>FLS</v>
          </cell>
          <cell r="K200">
            <v>44267468.936801001</v>
          </cell>
        </row>
        <row r="201">
          <cell r="C201" t="str">
            <v>FLS</v>
          </cell>
        </row>
        <row r="207">
          <cell r="C207" t="str">
            <v>RS</v>
          </cell>
        </row>
        <row r="208">
          <cell r="C208" t="str">
            <v>RS</v>
          </cell>
          <cell r="K208">
            <v>608819914.74919307</v>
          </cell>
        </row>
        <row r="209">
          <cell r="C209" t="str">
            <v>RS</v>
          </cell>
        </row>
        <row r="210">
          <cell r="C210" t="str">
            <v>RS</v>
          </cell>
        </row>
        <row r="211">
          <cell r="C211" t="str">
            <v>RTOD-E</v>
          </cell>
          <cell r="K211">
            <v>35243.998239997461</v>
          </cell>
        </row>
        <row r="212">
          <cell r="C212" t="str">
            <v>RTOD-D</v>
          </cell>
        </row>
        <row r="213">
          <cell r="C213" t="str">
            <v>RS</v>
          </cell>
        </row>
        <row r="214">
          <cell r="C214" t="str">
            <v>RS</v>
          </cell>
        </row>
        <row r="215">
          <cell r="C215" t="str">
            <v>RS</v>
          </cell>
        </row>
        <row r="216">
          <cell r="C216" t="str">
            <v>RS</v>
          </cell>
        </row>
        <row r="217">
          <cell r="C217" t="str">
            <v>RTS</v>
          </cell>
        </row>
        <row r="218">
          <cell r="C218" t="str">
            <v>PSP</v>
          </cell>
          <cell r="K218">
            <v>12992367.703936562</v>
          </cell>
        </row>
        <row r="219">
          <cell r="C219" t="str">
            <v>PSS</v>
          </cell>
        </row>
        <row r="220">
          <cell r="C220" t="str">
            <v>TODP</v>
          </cell>
        </row>
        <row r="221">
          <cell r="C221" t="str">
            <v>PSP</v>
          </cell>
        </row>
        <row r="222">
          <cell r="C222" t="str">
            <v>PSS</v>
          </cell>
        </row>
        <row r="223">
          <cell r="C223" t="str">
            <v>TODP</v>
          </cell>
        </row>
        <row r="224">
          <cell r="C224" t="str">
            <v>TODS</v>
          </cell>
          <cell r="K224">
            <v>127981543.4462775</v>
          </cell>
        </row>
        <row r="225">
          <cell r="C225" t="str">
            <v>TOD</v>
          </cell>
        </row>
        <row r="226">
          <cell r="C226" t="str">
            <v>MPT</v>
          </cell>
        </row>
        <row r="227">
          <cell r="C227" t="str">
            <v>MPP</v>
          </cell>
        </row>
        <row r="228">
          <cell r="C228" t="str">
            <v>LTOD</v>
          </cell>
        </row>
        <row r="229">
          <cell r="C229" t="str">
            <v>LTOD</v>
          </cell>
        </row>
        <row r="230">
          <cell r="C230" t="str">
            <v>MPP PF</v>
          </cell>
        </row>
        <row r="231">
          <cell r="C231" t="str">
            <v>MPT PF</v>
          </cell>
        </row>
        <row r="232">
          <cell r="C232" t="str">
            <v>LEV</v>
          </cell>
        </row>
        <row r="233">
          <cell r="C233" t="str">
            <v>GS</v>
          </cell>
        </row>
        <row r="234">
          <cell r="C234" t="str">
            <v>GS</v>
          </cell>
        </row>
        <row r="235">
          <cell r="C235" t="str">
            <v>GS3</v>
          </cell>
        </row>
        <row r="236">
          <cell r="C236" t="str">
            <v>GS3</v>
          </cell>
        </row>
        <row r="237">
          <cell r="C237" t="str">
            <v>LEV</v>
          </cell>
        </row>
        <row r="238">
          <cell r="C238" t="str">
            <v>CSR</v>
          </cell>
        </row>
        <row r="239">
          <cell r="C239" t="str">
            <v>CSR</v>
          </cell>
        </row>
        <row r="240">
          <cell r="C240" t="str">
            <v>CSR</v>
          </cell>
        </row>
        <row r="241">
          <cell r="C241" t="str">
            <v>CSR</v>
          </cell>
        </row>
        <row r="242">
          <cell r="C242" t="str">
            <v>CSR</v>
          </cell>
        </row>
        <row r="243">
          <cell r="C243" t="str">
            <v>CSR</v>
          </cell>
        </row>
        <row r="244">
          <cell r="C244" t="str">
            <v>CSR</v>
          </cell>
        </row>
        <row r="245">
          <cell r="C245" t="str">
            <v>CSR</v>
          </cell>
        </row>
        <row r="246">
          <cell r="C246" t="str">
            <v>LEV</v>
          </cell>
        </row>
        <row r="247">
          <cell r="C247" t="str">
            <v>LEV</v>
          </cell>
        </row>
        <row r="248">
          <cell r="C248" t="str">
            <v>GS</v>
          </cell>
        </row>
        <row r="249">
          <cell r="C249" t="str">
            <v>PSP</v>
          </cell>
        </row>
        <row r="250">
          <cell r="C250" t="str">
            <v>PSS</v>
          </cell>
        </row>
        <row r="251">
          <cell r="C251" t="str">
            <v>PSS</v>
          </cell>
        </row>
        <row r="252">
          <cell r="C252" t="str">
            <v>PSP</v>
          </cell>
        </row>
        <row r="253">
          <cell r="C253" t="str">
            <v>PSP</v>
          </cell>
        </row>
        <row r="254">
          <cell r="C254" t="str">
            <v>GS</v>
          </cell>
        </row>
        <row r="255">
          <cell r="C255" t="str">
            <v>RS</v>
          </cell>
        </row>
        <row r="256">
          <cell r="C256" t="str">
            <v>RS</v>
          </cell>
        </row>
        <row r="257">
          <cell r="C257" t="str">
            <v>GS</v>
          </cell>
          <cell r="K257">
            <v>64343601.855323754</v>
          </cell>
        </row>
        <row r="258">
          <cell r="C258" t="str">
            <v>GS</v>
          </cell>
        </row>
        <row r="259">
          <cell r="C259" t="str">
            <v>GS3</v>
          </cell>
          <cell r="K259">
            <v>76016984.558436885</v>
          </cell>
        </row>
        <row r="260">
          <cell r="C260" t="str">
            <v>AES</v>
          </cell>
          <cell r="K260">
            <v>630000</v>
          </cell>
        </row>
        <row r="261">
          <cell r="C261" t="str">
            <v>AES</v>
          </cell>
        </row>
        <row r="262">
          <cell r="C262" t="str">
            <v>AES3</v>
          </cell>
          <cell r="K262">
            <v>12799000</v>
          </cell>
        </row>
        <row r="263">
          <cell r="C263" t="str">
            <v>AES3</v>
          </cell>
        </row>
        <row r="264">
          <cell r="C264" t="str">
            <v>AES3</v>
          </cell>
        </row>
        <row r="265">
          <cell r="C265" t="str">
            <v>AES3</v>
          </cell>
        </row>
        <row r="266">
          <cell r="C266" t="str">
            <v>AES3</v>
          </cell>
        </row>
        <row r="267">
          <cell r="C267" t="str">
            <v>AES</v>
          </cell>
        </row>
        <row r="268">
          <cell r="C268" t="str">
            <v>LE</v>
          </cell>
          <cell r="K268">
            <v>44330.254439454424</v>
          </cell>
        </row>
        <row r="269">
          <cell r="C269" t="str">
            <v>LE</v>
          </cell>
        </row>
        <row r="270">
          <cell r="C270" t="str">
            <v>LE</v>
          </cell>
        </row>
        <row r="271">
          <cell r="C271" t="str">
            <v>TE</v>
          </cell>
          <cell r="K271">
            <v>119881.59547011479</v>
          </cell>
        </row>
        <row r="272">
          <cell r="C272" t="str">
            <v>TE</v>
          </cell>
        </row>
        <row r="273">
          <cell r="C273" t="str">
            <v>TE</v>
          </cell>
        </row>
        <row r="274">
          <cell r="C274" t="str">
            <v>RTS</v>
          </cell>
        </row>
        <row r="275">
          <cell r="C275" t="str">
            <v>PSP</v>
          </cell>
        </row>
        <row r="276">
          <cell r="C276" t="str">
            <v>PSS</v>
          </cell>
          <cell r="K276">
            <v>160672594.44158393</v>
          </cell>
        </row>
        <row r="277">
          <cell r="C277" t="str">
            <v>PSP</v>
          </cell>
        </row>
        <row r="278">
          <cell r="C278" t="str">
            <v>PSS</v>
          </cell>
        </row>
        <row r="279">
          <cell r="C279" t="str">
            <v>TODP</v>
          </cell>
          <cell r="K279">
            <v>313471868.05076802</v>
          </cell>
        </row>
        <row r="280">
          <cell r="C280" t="str">
            <v>TODS</v>
          </cell>
        </row>
        <row r="281">
          <cell r="C281" t="str">
            <v>SQF</v>
          </cell>
        </row>
        <row r="282">
          <cell r="C282" t="str">
            <v>SQF</v>
          </cell>
        </row>
        <row r="283">
          <cell r="C283" t="str">
            <v>LQF</v>
          </cell>
        </row>
        <row r="284">
          <cell r="C284" t="str">
            <v>GS</v>
          </cell>
        </row>
        <row r="285">
          <cell r="C285" t="str">
            <v>GS3</v>
          </cell>
        </row>
        <row r="286">
          <cell r="C286" t="str">
            <v>RS</v>
          </cell>
        </row>
        <row r="287">
          <cell r="C287" t="str">
            <v>RS</v>
          </cell>
        </row>
        <row r="288">
          <cell r="C288" t="str">
            <v>CSR</v>
          </cell>
        </row>
        <row r="289">
          <cell r="C289" t="str">
            <v>CSR</v>
          </cell>
        </row>
        <row r="290">
          <cell r="C290" t="str">
            <v>CSR</v>
          </cell>
        </row>
        <row r="291">
          <cell r="C291" t="str">
            <v>CSR</v>
          </cell>
        </row>
        <row r="292">
          <cell r="C292" t="str">
            <v>CSR</v>
          </cell>
        </row>
        <row r="293">
          <cell r="C293" t="str">
            <v>GS</v>
          </cell>
        </row>
        <row r="294">
          <cell r="C294" t="str">
            <v>GS</v>
          </cell>
        </row>
        <row r="295">
          <cell r="C295" t="str">
            <v>GS</v>
          </cell>
        </row>
        <row r="296">
          <cell r="C296" t="str">
            <v>GS</v>
          </cell>
        </row>
        <row r="297">
          <cell r="C297" t="str">
            <v>GS</v>
          </cell>
        </row>
        <row r="298">
          <cell r="C298" t="str">
            <v>GS</v>
          </cell>
        </row>
        <row r="299">
          <cell r="C299" t="str">
            <v>GS</v>
          </cell>
        </row>
        <row r="300">
          <cell r="C300" t="str">
            <v>GS</v>
          </cell>
        </row>
        <row r="301">
          <cell r="C301" t="str">
            <v>GS</v>
          </cell>
        </row>
        <row r="302">
          <cell r="C302" t="str">
            <v>GS</v>
          </cell>
        </row>
        <row r="303">
          <cell r="C303" t="str">
            <v>GS</v>
          </cell>
        </row>
        <row r="304">
          <cell r="C304" t="str">
            <v>GS3</v>
          </cell>
        </row>
        <row r="305">
          <cell r="C305" t="str">
            <v>GS3</v>
          </cell>
        </row>
        <row r="306">
          <cell r="C306" t="str">
            <v>RTS</v>
          </cell>
        </row>
        <row r="307">
          <cell r="C307" t="str">
            <v>RTS</v>
          </cell>
          <cell r="K307">
            <v>121011121.1262189</v>
          </cell>
        </row>
        <row r="308">
          <cell r="C308" t="str">
            <v>PSP</v>
          </cell>
        </row>
        <row r="309">
          <cell r="C309" t="str">
            <v>PSP</v>
          </cell>
        </row>
        <row r="310">
          <cell r="C310" t="str">
            <v>PSS</v>
          </cell>
        </row>
        <row r="311">
          <cell r="C311" t="str">
            <v>PSS</v>
          </cell>
        </row>
        <row r="312">
          <cell r="C312" t="str">
            <v>PSP</v>
          </cell>
        </row>
        <row r="313">
          <cell r="C313" t="str">
            <v>PSP</v>
          </cell>
        </row>
        <row r="314">
          <cell r="C314" t="str">
            <v>PSS</v>
          </cell>
        </row>
        <row r="315">
          <cell r="C315" t="str">
            <v>PSS</v>
          </cell>
        </row>
        <row r="316">
          <cell r="C316" t="str">
            <v>TODP</v>
          </cell>
        </row>
        <row r="317">
          <cell r="C317" t="str">
            <v>TODP</v>
          </cell>
        </row>
        <row r="318">
          <cell r="C318" t="str">
            <v>TODS</v>
          </cell>
        </row>
        <row r="319">
          <cell r="C319" t="str">
            <v>TODS</v>
          </cell>
        </row>
        <row r="320">
          <cell r="C320" t="str">
            <v>GS3</v>
          </cell>
        </row>
        <row r="321">
          <cell r="C321" t="str">
            <v>GS3</v>
          </cell>
        </row>
        <row r="322">
          <cell r="C322" t="str">
            <v>FLS</v>
          </cell>
          <cell r="K322">
            <v>47487680.049483702</v>
          </cell>
        </row>
        <row r="323">
          <cell r="C323" t="str">
            <v>FLS</v>
          </cell>
        </row>
        <row r="329">
          <cell r="C329" t="str">
            <v>RS</v>
          </cell>
        </row>
        <row r="330">
          <cell r="C330" t="str">
            <v>RS</v>
          </cell>
          <cell r="K330">
            <v>532467112.11362398</v>
          </cell>
        </row>
        <row r="331">
          <cell r="C331" t="str">
            <v>RS</v>
          </cell>
        </row>
        <row r="332">
          <cell r="C332" t="str">
            <v>RS</v>
          </cell>
        </row>
        <row r="333">
          <cell r="C333" t="str">
            <v>RTOD-E</v>
          </cell>
          <cell r="K333">
            <v>31511.213390159683</v>
          </cell>
        </row>
        <row r="334">
          <cell r="C334" t="str">
            <v>RTOD-D</v>
          </cell>
        </row>
        <row r="335">
          <cell r="C335" t="str">
            <v>RS</v>
          </cell>
        </row>
        <row r="336">
          <cell r="C336" t="str">
            <v>RS</v>
          </cell>
        </row>
        <row r="337">
          <cell r="C337" t="str">
            <v>RS</v>
          </cell>
        </row>
        <row r="338">
          <cell r="C338" t="str">
            <v>RS</v>
          </cell>
        </row>
        <row r="339">
          <cell r="C339" t="str">
            <v>RTS</v>
          </cell>
        </row>
        <row r="340">
          <cell r="C340" t="str">
            <v>PSP</v>
          </cell>
          <cell r="K340">
            <v>12926674.971165713</v>
          </cell>
        </row>
        <row r="341">
          <cell r="C341" t="str">
            <v>PSS</v>
          </cell>
        </row>
        <row r="342">
          <cell r="C342" t="str">
            <v>TODP</v>
          </cell>
        </row>
        <row r="343">
          <cell r="C343" t="str">
            <v>PSP</v>
          </cell>
        </row>
        <row r="344">
          <cell r="C344" t="str">
            <v>PSS</v>
          </cell>
        </row>
        <row r="345">
          <cell r="C345" t="str">
            <v>TODP</v>
          </cell>
        </row>
        <row r="346">
          <cell r="C346" t="str">
            <v>TODS</v>
          </cell>
          <cell r="K346">
            <v>126819256.92690147</v>
          </cell>
        </row>
        <row r="347">
          <cell r="C347" t="str">
            <v>TOD</v>
          </cell>
        </row>
        <row r="348">
          <cell r="C348" t="str">
            <v>MPT</v>
          </cell>
        </row>
        <row r="349">
          <cell r="C349" t="str">
            <v>MPP</v>
          </cell>
        </row>
        <row r="350">
          <cell r="C350" t="str">
            <v>LTOD</v>
          </cell>
        </row>
        <row r="351">
          <cell r="C351" t="str">
            <v>LTOD</v>
          </cell>
        </row>
        <row r="352">
          <cell r="C352" t="str">
            <v>MPP PF</v>
          </cell>
        </row>
        <row r="353">
          <cell r="C353" t="str">
            <v>MPT PF</v>
          </cell>
        </row>
        <row r="354">
          <cell r="C354" t="str">
            <v>LEV</v>
          </cell>
        </row>
        <row r="355">
          <cell r="C355" t="str">
            <v>GS</v>
          </cell>
        </row>
        <row r="356">
          <cell r="C356" t="str">
            <v>GS</v>
          </cell>
        </row>
        <row r="357">
          <cell r="C357" t="str">
            <v>GS3</v>
          </cell>
        </row>
        <row r="358">
          <cell r="C358" t="str">
            <v>GS3</v>
          </cell>
        </row>
        <row r="359">
          <cell r="C359" t="str">
            <v>LEV</v>
          </cell>
        </row>
        <row r="360">
          <cell r="C360" t="str">
            <v>CSR</v>
          </cell>
        </row>
        <row r="361">
          <cell r="C361" t="str">
            <v>CSR</v>
          </cell>
        </row>
        <row r="362">
          <cell r="C362" t="str">
            <v>CSR</v>
          </cell>
        </row>
        <row r="363">
          <cell r="C363" t="str">
            <v>CSR</v>
          </cell>
        </row>
        <row r="364">
          <cell r="C364" t="str">
            <v>CSR</v>
          </cell>
        </row>
        <row r="365">
          <cell r="C365" t="str">
            <v>CSR</v>
          </cell>
        </row>
        <row r="366">
          <cell r="C366" t="str">
            <v>CSR</v>
          </cell>
        </row>
        <row r="367">
          <cell r="C367" t="str">
            <v>CSR</v>
          </cell>
        </row>
        <row r="368">
          <cell r="C368" t="str">
            <v>LEV</v>
          </cell>
        </row>
        <row r="369">
          <cell r="C369" t="str">
            <v>LEV</v>
          </cell>
        </row>
        <row r="370">
          <cell r="C370" t="str">
            <v>GS</v>
          </cell>
        </row>
        <row r="371">
          <cell r="C371" t="str">
            <v>PSP</v>
          </cell>
        </row>
        <row r="372">
          <cell r="C372" t="str">
            <v>PSS</v>
          </cell>
        </row>
        <row r="373">
          <cell r="C373" t="str">
            <v>PSS</v>
          </cell>
        </row>
        <row r="374">
          <cell r="C374" t="str">
            <v>PSP</v>
          </cell>
        </row>
        <row r="375">
          <cell r="C375" t="str">
            <v>PSP</v>
          </cell>
        </row>
        <row r="376">
          <cell r="C376" t="str">
            <v>GS</v>
          </cell>
        </row>
        <row r="377">
          <cell r="C377" t="str">
            <v>RS</v>
          </cell>
        </row>
        <row r="378">
          <cell r="C378" t="str">
            <v>RS</v>
          </cell>
        </row>
        <row r="379">
          <cell r="C379" t="str">
            <v>GS</v>
          </cell>
          <cell r="K379">
            <v>52960713.851201646</v>
          </cell>
        </row>
        <row r="380">
          <cell r="C380" t="str">
            <v>GS</v>
          </cell>
        </row>
        <row r="381">
          <cell r="C381" t="str">
            <v>GS3</v>
          </cell>
          <cell r="K381">
            <v>70799801.654426351</v>
          </cell>
        </row>
        <row r="382">
          <cell r="C382" t="str">
            <v>AES</v>
          </cell>
          <cell r="K382">
            <v>551000</v>
          </cell>
        </row>
        <row r="383">
          <cell r="C383" t="str">
            <v>AES</v>
          </cell>
        </row>
        <row r="384">
          <cell r="C384" t="str">
            <v>AES3</v>
          </cell>
          <cell r="K384">
            <v>11204000</v>
          </cell>
        </row>
        <row r="385">
          <cell r="C385" t="str">
            <v>AES3</v>
          </cell>
        </row>
        <row r="386">
          <cell r="C386" t="str">
            <v>AES3</v>
          </cell>
        </row>
        <row r="387">
          <cell r="C387" t="str">
            <v>AES3</v>
          </cell>
        </row>
        <row r="388">
          <cell r="C388" t="str">
            <v>AES3</v>
          </cell>
        </row>
        <row r="389">
          <cell r="C389" t="str">
            <v>AES</v>
          </cell>
        </row>
        <row r="390">
          <cell r="C390" t="str">
            <v>LE</v>
          </cell>
          <cell r="K390">
            <v>37456.172350536974</v>
          </cell>
        </row>
        <row r="391">
          <cell r="C391" t="str">
            <v>LE</v>
          </cell>
        </row>
        <row r="392">
          <cell r="C392" t="str">
            <v>LE</v>
          </cell>
        </row>
        <row r="393">
          <cell r="C393" t="str">
            <v>TE</v>
          </cell>
          <cell r="K393">
            <v>112784.33727769413</v>
          </cell>
        </row>
        <row r="394">
          <cell r="C394" t="str">
            <v>TE</v>
          </cell>
        </row>
        <row r="395">
          <cell r="C395" t="str">
            <v>TE</v>
          </cell>
        </row>
        <row r="396">
          <cell r="C396" t="str">
            <v>RTS</v>
          </cell>
        </row>
        <row r="397">
          <cell r="C397" t="str">
            <v>PSP</v>
          </cell>
        </row>
        <row r="398">
          <cell r="C398" t="str">
            <v>PSS</v>
          </cell>
          <cell r="K398">
            <v>143676479.04327977</v>
          </cell>
        </row>
        <row r="399">
          <cell r="C399" t="str">
            <v>PSP</v>
          </cell>
        </row>
        <row r="400">
          <cell r="C400" t="str">
            <v>PSS</v>
          </cell>
        </row>
        <row r="401">
          <cell r="C401" t="str">
            <v>TODP</v>
          </cell>
          <cell r="K401">
            <v>312658487.11057991</v>
          </cell>
        </row>
        <row r="402">
          <cell r="C402" t="str">
            <v>TODS</v>
          </cell>
        </row>
        <row r="403">
          <cell r="C403" t="str">
            <v>SQF</v>
          </cell>
        </row>
        <row r="404">
          <cell r="C404" t="str">
            <v>SQF</v>
          </cell>
        </row>
        <row r="405">
          <cell r="C405" t="str">
            <v>LQF</v>
          </cell>
        </row>
        <row r="406">
          <cell r="C406" t="str">
            <v>GS</v>
          </cell>
        </row>
        <row r="407">
          <cell r="C407" t="str">
            <v>GS3</v>
          </cell>
        </row>
        <row r="408">
          <cell r="C408" t="str">
            <v>RS</v>
          </cell>
        </row>
        <row r="409">
          <cell r="C409" t="str">
            <v>RS</v>
          </cell>
        </row>
        <row r="410">
          <cell r="C410" t="str">
            <v>CSR</v>
          </cell>
        </row>
        <row r="411">
          <cell r="C411" t="str">
            <v>CSR</v>
          </cell>
        </row>
        <row r="412">
          <cell r="C412" t="str">
            <v>CSR</v>
          </cell>
        </row>
        <row r="413">
          <cell r="C413" t="str">
            <v>CSR</v>
          </cell>
        </row>
        <row r="414">
          <cell r="C414" t="str">
            <v>CSR</v>
          </cell>
        </row>
        <row r="415">
          <cell r="C415" t="str">
            <v>GS</v>
          </cell>
        </row>
        <row r="416">
          <cell r="C416" t="str">
            <v>GS</v>
          </cell>
        </row>
        <row r="417">
          <cell r="C417" t="str">
            <v>GS</v>
          </cell>
        </row>
        <row r="418">
          <cell r="C418" t="str">
            <v>GS</v>
          </cell>
        </row>
        <row r="419">
          <cell r="C419" t="str">
            <v>GS</v>
          </cell>
        </row>
        <row r="420">
          <cell r="C420" t="str">
            <v>GS</v>
          </cell>
        </row>
        <row r="421">
          <cell r="C421" t="str">
            <v>GS</v>
          </cell>
        </row>
        <row r="422">
          <cell r="C422" t="str">
            <v>GS</v>
          </cell>
        </row>
        <row r="423">
          <cell r="C423" t="str">
            <v>GS</v>
          </cell>
        </row>
        <row r="424">
          <cell r="C424" t="str">
            <v>GS</v>
          </cell>
        </row>
        <row r="425">
          <cell r="C425" t="str">
            <v>GS</v>
          </cell>
        </row>
        <row r="426">
          <cell r="C426" t="str">
            <v>GS3</v>
          </cell>
        </row>
        <row r="427">
          <cell r="C427" t="str">
            <v>GS3</v>
          </cell>
        </row>
        <row r="428">
          <cell r="C428" t="str">
            <v>RTS</v>
          </cell>
        </row>
        <row r="429">
          <cell r="C429" t="str">
            <v>RTS</v>
          </cell>
          <cell r="K429">
            <v>118033836.43614669</v>
          </cell>
        </row>
        <row r="430">
          <cell r="C430" t="str">
            <v>PSP</v>
          </cell>
        </row>
        <row r="431">
          <cell r="C431" t="str">
            <v>PSP</v>
          </cell>
        </row>
        <row r="432">
          <cell r="C432" t="str">
            <v>PSS</v>
          </cell>
        </row>
        <row r="433">
          <cell r="C433" t="str">
            <v>PSS</v>
          </cell>
        </row>
        <row r="434">
          <cell r="C434" t="str">
            <v>PSP</v>
          </cell>
        </row>
        <row r="435">
          <cell r="C435" t="str">
            <v>PSP</v>
          </cell>
        </row>
        <row r="436">
          <cell r="C436" t="str">
            <v>PSS</v>
          </cell>
        </row>
        <row r="437">
          <cell r="C437" t="str">
            <v>PSS</v>
          </cell>
        </row>
        <row r="438">
          <cell r="C438" t="str">
            <v>TODP</v>
          </cell>
        </row>
        <row r="439">
          <cell r="C439" t="str">
            <v>TODP</v>
          </cell>
        </row>
        <row r="440">
          <cell r="C440" t="str">
            <v>TODS</v>
          </cell>
        </row>
        <row r="441">
          <cell r="C441" t="str">
            <v>TODS</v>
          </cell>
        </row>
        <row r="442">
          <cell r="C442" t="str">
            <v>GS3</v>
          </cell>
        </row>
        <row r="443">
          <cell r="C443" t="str">
            <v>GS3</v>
          </cell>
        </row>
        <row r="444">
          <cell r="C444" t="str">
            <v>FLS</v>
          </cell>
          <cell r="K444">
            <v>48026205.778607696</v>
          </cell>
        </row>
        <row r="445">
          <cell r="C445" t="str">
            <v>FLS</v>
          </cell>
        </row>
        <row r="451">
          <cell r="C451" t="str">
            <v>RS</v>
          </cell>
        </row>
        <row r="452">
          <cell r="C452" t="str">
            <v>RS</v>
          </cell>
          <cell r="K452">
            <v>367882886.53898299</v>
          </cell>
        </row>
        <row r="453">
          <cell r="C453" t="str">
            <v>RS</v>
          </cell>
        </row>
        <row r="454">
          <cell r="C454" t="str">
            <v>RS</v>
          </cell>
        </row>
        <row r="455">
          <cell r="C455" t="str">
            <v>RTOD-E</v>
          </cell>
          <cell r="K455">
            <v>22289.760695002704</v>
          </cell>
        </row>
        <row r="456">
          <cell r="C456" t="str">
            <v>RTOD-D</v>
          </cell>
        </row>
        <row r="457">
          <cell r="C457" t="str">
            <v>RS</v>
          </cell>
        </row>
        <row r="458">
          <cell r="C458" t="str">
            <v>RS</v>
          </cell>
        </row>
        <row r="459">
          <cell r="C459" t="str">
            <v>RS</v>
          </cell>
        </row>
        <row r="460">
          <cell r="C460" t="str">
            <v>RS</v>
          </cell>
        </row>
        <row r="461">
          <cell r="C461" t="str">
            <v>RTS</v>
          </cell>
        </row>
        <row r="462">
          <cell r="C462" t="str">
            <v>PSP</v>
          </cell>
          <cell r="K462">
            <v>12893133.489096072</v>
          </cell>
        </row>
        <row r="463">
          <cell r="C463" t="str">
            <v>PSS</v>
          </cell>
        </row>
        <row r="464">
          <cell r="C464" t="str">
            <v>TODP</v>
          </cell>
        </row>
        <row r="465">
          <cell r="C465" t="str">
            <v>PSP</v>
          </cell>
        </row>
        <row r="466">
          <cell r="C466" t="str">
            <v>PSS</v>
          </cell>
        </row>
        <row r="467">
          <cell r="C467" t="str">
            <v>TODP</v>
          </cell>
        </row>
        <row r="468">
          <cell r="C468" t="str">
            <v>TODS</v>
          </cell>
          <cell r="K468">
            <v>125611788.52217272</v>
          </cell>
        </row>
        <row r="469">
          <cell r="C469" t="str">
            <v>TOD</v>
          </cell>
        </row>
        <row r="470">
          <cell r="C470" t="str">
            <v>MPT</v>
          </cell>
        </row>
        <row r="471">
          <cell r="C471" t="str">
            <v>MPP</v>
          </cell>
        </row>
        <row r="472">
          <cell r="C472" t="str">
            <v>LTOD</v>
          </cell>
        </row>
        <row r="473">
          <cell r="C473" t="str">
            <v>LTOD</v>
          </cell>
        </row>
        <row r="474">
          <cell r="C474" t="str">
            <v>MPP PF</v>
          </cell>
        </row>
        <row r="475">
          <cell r="C475" t="str">
            <v>MPT PF</v>
          </cell>
        </row>
        <row r="476">
          <cell r="C476" t="str">
            <v>LEV</v>
          </cell>
        </row>
        <row r="477">
          <cell r="C477" t="str">
            <v>GS</v>
          </cell>
        </row>
        <row r="478">
          <cell r="C478" t="str">
            <v>GS</v>
          </cell>
        </row>
        <row r="479">
          <cell r="C479" t="str">
            <v>GS3</v>
          </cell>
        </row>
        <row r="480">
          <cell r="C480" t="str">
            <v>GS3</v>
          </cell>
        </row>
        <row r="481">
          <cell r="C481" t="str">
            <v>LEV</v>
          </cell>
        </row>
        <row r="482">
          <cell r="C482" t="str">
            <v>CSR</v>
          </cell>
        </row>
        <row r="483">
          <cell r="C483" t="str">
            <v>CSR</v>
          </cell>
        </row>
        <row r="484">
          <cell r="C484" t="str">
            <v>CSR</v>
          </cell>
        </row>
        <row r="485">
          <cell r="C485" t="str">
            <v>CSR</v>
          </cell>
        </row>
        <row r="486">
          <cell r="C486" t="str">
            <v>CSR</v>
          </cell>
        </row>
        <row r="487">
          <cell r="C487" t="str">
            <v>CSR</v>
          </cell>
        </row>
        <row r="488">
          <cell r="C488" t="str">
            <v>CSR</v>
          </cell>
        </row>
        <row r="489">
          <cell r="C489" t="str">
            <v>CSR</v>
          </cell>
        </row>
        <row r="490">
          <cell r="C490" t="str">
            <v>LEV</v>
          </cell>
        </row>
        <row r="491">
          <cell r="C491" t="str">
            <v>LEV</v>
          </cell>
        </row>
        <row r="492">
          <cell r="C492" t="str">
            <v>GS</v>
          </cell>
        </row>
        <row r="493">
          <cell r="C493" t="str">
            <v>PSP</v>
          </cell>
        </row>
        <row r="494">
          <cell r="C494" t="str">
            <v>PSS</v>
          </cell>
        </row>
        <row r="495">
          <cell r="C495" t="str">
            <v>PSS</v>
          </cell>
        </row>
        <row r="496">
          <cell r="C496" t="str">
            <v>PSP</v>
          </cell>
        </row>
        <row r="497">
          <cell r="C497" t="str">
            <v>PSP</v>
          </cell>
        </row>
        <row r="498">
          <cell r="C498" t="str">
            <v>GS</v>
          </cell>
        </row>
        <row r="499">
          <cell r="C499" t="str">
            <v>RS</v>
          </cell>
        </row>
        <row r="500">
          <cell r="C500" t="str">
            <v>RS</v>
          </cell>
        </row>
        <row r="501">
          <cell r="C501" t="str">
            <v>GS</v>
          </cell>
          <cell r="K501">
            <v>56152375.485459454</v>
          </cell>
        </row>
        <row r="502">
          <cell r="C502" t="str">
            <v>GS</v>
          </cell>
        </row>
        <row r="503">
          <cell r="C503" t="str">
            <v>GS3</v>
          </cell>
          <cell r="K503">
            <v>82728907.452432171</v>
          </cell>
        </row>
        <row r="504">
          <cell r="C504" t="str">
            <v>AES</v>
          </cell>
          <cell r="K504">
            <v>572000</v>
          </cell>
        </row>
        <row r="505">
          <cell r="C505" t="str">
            <v>AES</v>
          </cell>
        </row>
        <row r="506">
          <cell r="C506" t="str">
            <v>AES3</v>
          </cell>
          <cell r="K506">
            <v>11631000</v>
          </cell>
        </row>
        <row r="507">
          <cell r="C507" t="str">
            <v>AES3</v>
          </cell>
        </row>
        <row r="508">
          <cell r="C508" t="str">
            <v>AES3</v>
          </cell>
        </row>
        <row r="509">
          <cell r="C509" t="str">
            <v>AES3</v>
          </cell>
        </row>
        <row r="510">
          <cell r="C510" t="str">
            <v>AES3</v>
          </cell>
        </row>
        <row r="511">
          <cell r="C511" t="str">
            <v>AES</v>
          </cell>
        </row>
        <row r="512">
          <cell r="C512" t="str">
            <v>LE</v>
          </cell>
          <cell r="K512">
            <v>35496.612992405004</v>
          </cell>
        </row>
        <row r="513">
          <cell r="C513" t="str">
            <v>LE</v>
          </cell>
        </row>
        <row r="514">
          <cell r="C514" t="str">
            <v>LE</v>
          </cell>
        </row>
        <row r="515">
          <cell r="C515" t="str">
            <v>TE</v>
          </cell>
          <cell r="K515">
            <v>118027.83579471071</v>
          </cell>
        </row>
        <row r="516">
          <cell r="C516" t="str">
            <v>TE</v>
          </cell>
        </row>
        <row r="517">
          <cell r="C517" t="str">
            <v>TE</v>
          </cell>
        </row>
        <row r="518">
          <cell r="C518" t="str">
            <v>RTS</v>
          </cell>
        </row>
        <row r="519">
          <cell r="C519" t="str">
            <v>PSP</v>
          </cell>
        </row>
        <row r="520">
          <cell r="C520" t="str">
            <v>PSS</v>
          </cell>
          <cell r="K520">
            <v>168152223.5840404</v>
          </cell>
        </row>
        <row r="521">
          <cell r="C521" t="str">
            <v>PSP</v>
          </cell>
        </row>
        <row r="522">
          <cell r="C522" t="str">
            <v>PSS</v>
          </cell>
        </row>
        <row r="523">
          <cell r="C523" t="str">
            <v>TODP</v>
          </cell>
          <cell r="K523">
            <v>363394293.0927574</v>
          </cell>
        </row>
        <row r="524">
          <cell r="C524" t="str">
            <v>TODS</v>
          </cell>
        </row>
        <row r="525">
          <cell r="C525" t="str">
            <v>SQF</v>
          </cell>
        </row>
        <row r="526">
          <cell r="C526" t="str">
            <v>SQF</v>
          </cell>
        </row>
        <row r="527">
          <cell r="C527" t="str">
            <v>LQF</v>
          </cell>
        </row>
        <row r="528">
          <cell r="C528" t="str">
            <v>GS</v>
          </cell>
        </row>
        <row r="529">
          <cell r="C529" t="str">
            <v>GS3</v>
          </cell>
        </row>
        <row r="530">
          <cell r="C530" t="str">
            <v>RS</v>
          </cell>
        </row>
        <row r="531">
          <cell r="C531" t="str">
            <v>RS</v>
          </cell>
        </row>
        <row r="532">
          <cell r="C532" t="str">
            <v>CSR</v>
          </cell>
        </row>
        <row r="533">
          <cell r="C533" t="str">
            <v>CSR</v>
          </cell>
        </row>
        <row r="534">
          <cell r="C534" t="str">
            <v>CSR</v>
          </cell>
        </row>
        <row r="535">
          <cell r="C535" t="str">
            <v>CSR</v>
          </cell>
        </row>
        <row r="536">
          <cell r="C536" t="str">
            <v>CSR</v>
          </cell>
        </row>
        <row r="537">
          <cell r="C537" t="str">
            <v>GS</v>
          </cell>
        </row>
        <row r="538">
          <cell r="C538" t="str">
            <v>GS</v>
          </cell>
        </row>
        <row r="539">
          <cell r="C539" t="str">
            <v>GS</v>
          </cell>
        </row>
        <row r="540">
          <cell r="C540" t="str">
            <v>GS</v>
          </cell>
        </row>
        <row r="541">
          <cell r="C541" t="str">
            <v>GS</v>
          </cell>
        </row>
        <row r="542">
          <cell r="C542" t="str">
            <v>GS</v>
          </cell>
        </row>
        <row r="543">
          <cell r="C543" t="str">
            <v>GS</v>
          </cell>
        </row>
        <row r="544">
          <cell r="C544" t="str">
            <v>GS</v>
          </cell>
        </row>
        <row r="545">
          <cell r="C545" t="str">
            <v>GS</v>
          </cell>
        </row>
        <row r="546">
          <cell r="C546" t="str">
            <v>GS</v>
          </cell>
        </row>
        <row r="547">
          <cell r="C547" t="str">
            <v>GS</v>
          </cell>
        </row>
        <row r="548">
          <cell r="C548" t="str">
            <v>GS3</v>
          </cell>
        </row>
        <row r="549">
          <cell r="C549" t="str">
            <v>GS3</v>
          </cell>
        </row>
        <row r="550">
          <cell r="C550" t="str">
            <v>RTS</v>
          </cell>
        </row>
        <row r="551">
          <cell r="C551" t="str">
            <v>RTS</v>
          </cell>
          <cell r="K551">
            <v>136564871.36022782</v>
          </cell>
        </row>
        <row r="552">
          <cell r="C552" t="str">
            <v>PSP</v>
          </cell>
        </row>
        <row r="553">
          <cell r="C553" t="str">
            <v>PSP</v>
          </cell>
        </row>
        <row r="554">
          <cell r="C554" t="str">
            <v>PSS</v>
          </cell>
        </row>
        <row r="555">
          <cell r="C555" t="str">
            <v>PSS</v>
          </cell>
        </row>
        <row r="556">
          <cell r="C556" t="str">
            <v>PSP</v>
          </cell>
        </row>
        <row r="557">
          <cell r="C557" t="str">
            <v>PSP</v>
          </cell>
        </row>
        <row r="558">
          <cell r="C558" t="str">
            <v>PSS</v>
          </cell>
        </row>
        <row r="559">
          <cell r="C559" t="str">
            <v>PSS</v>
          </cell>
        </row>
        <row r="560">
          <cell r="C560" t="str">
            <v>TODP</v>
          </cell>
        </row>
        <row r="561">
          <cell r="C561" t="str">
            <v>TODP</v>
          </cell>
        </row>
        <row r="562">
          <cell r="C562" t="str">
            <v>TODS</v>
          </cell>
        </row>
        <row r="563">
          <cell r="C563" t="str">
            <v>TODS</v>
          </cell>
        </row>
        <row r="564">
          <cell r="C564" t="str">
            <v>GS3</v>
          </cell>
        </row>
        <row r="565">
          <cell r="C565" t="str">
            <v>GS3</v>
          </cell>
        </row>
        <row r="566">
          <cell r="C566" t="str">
            <v>FLS</v>
          </cell>
          <cell r="K566">
            <v>47838801.266908802</v>
          </cell>
        </row>
        <row r="567">
          <cell r="C567" t="str">
            <v>FLS</v>
          </cell>
        </row>
        <row r="573">
          <cell r="C573" t="str">
            <v>RS</v>
          </cell>
        </row>
        <row r="574">
          <cell r="C574" t="str">
            <v>RS</v>
          </cell>
          <cell r="K574">
            <v>373489493.27129209</v>
          </cell>
        </row>
        <row r="575">
          <cell r="C575" t="str">
            <v>RS</v>
          </cell>
        </row>
        <row r="576">
          <cell r="C576" t="str">
            <v>RS</v>
          </cell>
        </row>
        <row r="577">
          <cell r="C577" t="str">
            <v>RTOD-E</v>
          </cell>
          <cell r="K577">
            <v>23136.864862405946</v>
          </cell>
        </row>
        <row r="578">
          <cell r="C578" t="str">
            <v>RTOD-D</v>
          </cell>
        </row>
        <row r="579">
          <cell r="C579" t="str">
            <v>RS</v>
          </cell>
        </row>
        <row r="580">
          <cell r="C580" t="str">
            <v>RS</v>
          </cell>
        </row>
        <row r="581">
          <cell r="C581" t="str">
            <v>RS</v>
          </cell>
        </row>
        <row r="582">
          <cell r="C582" t="str">
            <v>RS</v>
          </cell>
        </row>
        <row r="583">
          <cell r="C583" t="str">
            <v>RTS</v>
          </cell>
        </row>
        <row r="584">
          <cell r="C584" t="str">
            <v>PSP</v>
          </cell>
          <cell r="K584">
            <v>14985331.673928164</v>
          </cell>
        </row>
        <row r="585">
          <cell r="C585" t="str">
            <v>PSS</v>
          </cell>
        </row>
        <row r="586">
          <cell r="C586" t="str">
            <v>TODP</v>
          </cell>
        </row>
        <row r="587">
          <cell r="C587" t="str">
            <v>PSP</v>
          </cell>
        </row>
        <row r="588">
          <cell r="C588" t="str">
            <v>PSS</v>
          </cell>
        </row>
        <row r="589">
          <cell r="C589" t="str">
            <v>TODP</v>
          </cell>
        </row>
        <row r="590">
          <cell r="C590" t="str">
            <v>TODS</v>
          </cell>
          <cell r="K590">
            <v>146207283.5413301</v>
          </cell>
        </row>
        <row r="591">
          <cell r="C591" t="str">
            <v>TOD</v>
          </cell>
        </row>
        <row r="592">
          <cell r="C592" t="str">
            <v>MPT</v>
          </cell>
        </row>
        <row r="593">
          <cell r="C593" t="str">
            <v>MPP</v>
          </cell>
        </row>
        <row r="594">
          <cell r="C594" t="str">
            <v>LTOD</v>
          </cell>
        </row>
        <row r="595">
          <cell r="C595" t="str">
            <v>LTOD</v>
          </cell>
        </row>
        <row r="596">
          <cell r="C596" t="str">
            <v>MPP PF</v>
          </cell>
        </row>
        <row r="597">
          <cell r="C597" t="str">
            <v>MPT PF</v>
          </cell>
        </row>
        <row r="598">
          <cell r="C598" t="str">
            <v>LEV</v>
          </cell>
        </row>
        <row r="599">
          <cell r="C599" t="str">
            <v>GS</v>
          </cell>
        </row>
        <row r="600">
          <cell r="C600" t="str">
            <v>GS</v>
          </cell>
        </row>
        <row r="601">
          <cell r="C601" t="str">
            <v>GS3</v>
          </cell>
        </row>
        <row r="602">
          <cell r="C602" t="str">
            <v>GS3</v>
          </cell>
        </row>
        <row r="603">
          <cell r="C603" t="str">
            <v>LEV</v>
          </cell>
        </row>
        <row r="604">
          <cell r="C604" t="str">
            <v>CSR</v>
          </cell>
        </row>
        <row r="605">
          <cell r="C605" t="str">
            <v>CSR</v>
          </cell>
        </row>
        <row r="606">
          <cell r="C606" t="str">
            <v>CSR</v>
          </cell>
        </row>
        <row r="607">
          <cell r="C607" t="str">
            <v>CSR</v>
          </cell>
        </row>
        <row r="608">
          <cell r="C608" t="str">
            <v>CSR</v>
          </cell>
        </row>
        <row r="609">
          <cell r="C609" t="str">
            <v>CSR</v>
          </cell>
        </row>
        <row r="610">
          <cell r="C610" t="str">
            <v>CSR</v>
          </cell>
        </row>
        <row r="611">
          <cell r="C611" t="str">
            <v>CSR</v>
          </cell>
        </row>
        <row r="612">
          <cell r="C612" t="str">
            <v>LEV</v>
          </cell>
        </row>
        <row r="613">
          <cell r="C613" t="str">
            <v>LEV</v>
          </cell>
        </row>
        <row r="614">
          <cell r="C614" t="str">
            <v>GS</v>
          </cell>
        </row>
        <row r="615">
          <cell r="C615" t="str">
            <v>PSP</v>
          </cell>
        </row>
        <row r="616">
          <cell r="C616" t="str">
            <v>PSS</v>
          </cell>
        </row>
        <row r="617">
          <cell r="C617" t="str">
            <v>PSS</v>
          </cell>
        </row>
        <row r="618">
          <cell r="C618" t="str">
            <v>PSP</v>
          </cell>
        </row>
        <row r="619">
          <cell r="C619" t="str">
            <v>PSP</v>
          </cell>
        </row>
        <row r="620">
          <cell r="C620" t="str">
            <v>GS</v>
          </cell>
        </row>
        <row r="621">
          <cell r="C621" t="str">
            <v>RS</v>
          </cell>
        </row>
        <row r="622">
          <cell r="C622" t="str">
            <v>RS</v>
          </cell>
        </row>
        <row r="623">
          <cell r="C623" t="str">
            <v>GS</v>
          </cell>
          <cell r="K623">
            <v>63599546.024280377</v>
          </cell>
        </row>
        <row r="624">
          <cell r="C624" t="str">
            <v>GS</v>
          </cell>
        </row>
        <row r="625">
          <cell r="C625" t="str">
            <v>GS3</v>
          </cell>
          <cell r="K625">
            <v>95195283.442038551</v>
          </cell>
        </row>
        <row r="626">
          <cell r="C626" t="str">
            <v>AES</v>
          </cell>
          <cell r="K626">
            <v>558000</v>
          </cell>
        </row>
        <row r="627">
          <cell r="C627" t="str">
            <v>AES</v>
          </cell>
        </row>
        <row r="628">
          <cell r="C628" t="str">
            <v>AES3</v>
          </cell>
          <cell r="K628">
            <v>11338000</v>
          </cell>
        </row>
        <row r="629">
          <cell r="C629" t="str">
            <v>AES3</v>
          </cell>
        </row>
        <row r="630">
          <cell r="C630" t="str">
            <v>AES3</v>
          </cell>
        </row>
        <row r="631">
          <cell r="C631" t="str">
            <v>AES3</v>
          </cell>
        </row>
        <row r="632">
          <cell r="C632" t="str">
            <v>AES3</v>
          </cell>
        </row>
        <row r="633">
          <cell r="C633" t="str">
            <v>AES</v>
          </cell>
        </row>
        <row r="634">
          <cell r="C634" t="str">
            <v>LE</v>
          </cell>
          <cell r="K634">
            <v>38646.939579554142</v>
          </cell>
        </row>
        <row r="635">
          <cell r="C635" t="str">
            <v>LE</v>
          </cell>
        </row>
        <row r="636">
          <cell r="C636" t="str">
            <v>LE</v>
          </cell>
        </row>
        <row r="637">
          <cell r="C637" t="str">
            <v>TE</v>
          </cell>
          <cell r="K637">
            <v>122387.2269268934</v>
          </cell>
        </row>
        <row r="638">
          <cell r="C638" t="str">
            <v>TE</v>
          </cell>
        </row>
        <row r="639">
          <cell r="C639" t="str">
            <v>TE</v>
          </cell>
        </row>
        <row r="640">
          <cell r="C640" t="str">
            <v>RTS</v>
          </cell>
        </row>
        <row r="641">
          <cell r="C641" t="str">
            <v>PSP</v>
          </cell>
        </row>
        <row r="642">
          <cell r="C642" t="str">
            <v>PSS</v>
          </cell>
          <cell r="K642">
            <v>193182125.90242544</v>
          </cell>
        </row>
        <row r="643">
          <cell r="C643" t="str">
            <v>PSP</v>
          </cell>
        </row>
        <row r="644">
          <cell r="C644" t="str">
            <v>PSS</v>
          </cell>
        </row>
        <row r="645">
          <cell r="C645" t="str">
            <v>TODP</v>
          </cell>
          <cell r="K645">
            <v>376654323.88324076</v>
          </cell>
        </row>
        <row r="646">
          <cell r="C646" t="str">
            <v>TODS</v>
          </cell>
        </row>
        <row r="647">
          <cell r="C647" t="str">
            <v>SQF</v>
          </cell>
        </row>
        <row r="648">
          <cell r="C648" t="str">
            <v>SQF</v>
          </cell>
        </row>
        <row r="649">
          <cell r="C649" t="str">
            <v>LQF</v>
          </cell>
        </row>
        <row r="650">
          <cell r="C650" t="str">
            <v>GS</v>
          </cell>
        </row>
        <row r="651">
          <cell r="C651" t="str">
            <v>GS3</v>
          </cell>
        </row>
        <row r="652">
          <cell r="C652" t="str">
            <v>RS</v>
          </cell>
        </row>
        <row r="653">
          <cell r="C653" t="str">
            <v>RS</v>
          </cell>
        </row>
        <row r="654">
          <cell r="C654" t="str">
            <v>CSR</v>
          </cell>
        </row>
        <row r="655">
          <cell r="C655" t="str">
            <v>CSR</v>
          </cell>
        </row>
        <row r="656">
          <cell r="C656" t="str">
            <v>CSR</v>
          </cell>
        </row>
        <row r="657">
          <cell r="C657" t="str">
            <v>CSR</v>
          </cell>
        </row>
        <row r="658">
          <cell r="C658" t="str">
            <v>CSR</v>
          </cell>
        </row>
        <row r="659">
          <cell r="C659" t="str">
            <v>GS</v>
          </cell>
        </row>
        <row r="660">
          <cell r="C660" t="str">
            <v>GS</v>
          </cell>
        </row>
        <row r="661">
          <cell r="C661" t="str">
            <v>GS</v>
          </cell>
        </row>
        <row r="662">
          <cell r="C662" t="str">
            <v>GS</v>
          </cell>
        </row>
        <row r="663">
          <cell r="C663" t="str">
            <v>GS</v>
          </cell>
        </row>
        <row r="664">
          <cell r="C664" t="str">
            <v>GS</v>
          </cell>
        </row>
        <row r="665">
          <cell r="C665" t="str">
            <v>GS</v>
          </cell>
        </row>
        <row r="666">
          <cell r="C666" t="str">
            <v>GS</v>
          </cell>
        </row>
        <row r="667">
          <cell r="C667" t="str">
            <v>GS</v>
          </cell>
        </row>
        <row r="668">
          <cell r="C668" t="str">
            <v>GS</v>
          </cell>
        </row>
        <row r="669">
          <cell r="C669" t="str">
            <v>GS</v>
          </cell>
        </row>
        <row r="670">
          <cell r="C670" t="str">
            <v>GS3</v>
          </cell>
        </row>
        <row r="671">
          <cell r="C671" t="str">
            <v>GS3</v>
          </cell>
        </row>
        <row r="672">
          <cell r="C672" t="str">
            <v>RTS</v>
          </cell>
        </row>
        <row r="673">
          <cell r="C673" t="str">
            <v>RTS</v>
          </cell>
          <cell r="K673">
            <v>132425398.58144915</v>
          </cell>
        </row>
        <row r="674">
          <cell r="C674" t="str">
            <v>PSP</v>
          </cell>
        </row>
        <row r="675">
          <cell r="C675" t="str">
            <v>PSP</v>
          </cell>
        </row>
        <row r="676">
          <cell r="C676" t="str">
            <v>PSS</v>
          </cell>
        </row>
        <row r="677">
          <cell r="C677" t="str">
            <v>PSS</v>
          </cell>
        </row>
        <row r="678">
          <cell r="C678" t="str">
            <v>PSP</v>
          </cell>
        </row>
        <row r="679">
          <cell r="C679" t="str">
            <v>PSP</v>
          </cell>
        </row>
        <row r="680">
          <cell r="C680" t="str">
            <v>PSS</v>
          </cell>
        </row>
        <row r="681">
          <cell r="C681" t="str">
            <v>PSS</v>
          </cell>
        </row>
        <row r="682">
          <cell r="C682" t="str">
            <v>TODP</v>
          </cell>
        </row>
        <row r="683">
          <cell r="C683" t="str">
            <v>TODP</v>
          </cell>
        </row>
        <row r="684">
          <cell r="C684" t="str">
            <v>TODS</v>
          </cell>
        </row>
        <row r="685">
          <cell r="C685" t="str">
            <v>TODS</v>
          </cell>
        </row>
        <row r="686">
          <cell r="C686" t="str">
            <v>GS3</v>
          </cell>
        </row>
        <row r="687">
          <cell r="C687" t="str">
            <v>GS3</v>
          </cell>
        </row>
        <row r="688">
          <cell r="C688" t="str">
            <v>FLS</v>
          </cell>
          <cell r="K688">
            <v>45150238.919397302</v>
          </cell>
        </row>
        <row r="689">
          <cell r="C689" t="str">
            <v>FLS</v>
          </cell>
        </row>
        <row r="695">
          <cell r="C695" t="str">
            <v>RS</v>
          </cell>
        </row>
        <row r="696">
          <cell r="C696" t="str">
            <v>RS</v>
          </cell>
          <cell r="K696">
            <v>465315109.07475817</v>
          </cell>
        </row>
        <row r="697">
          <cell r="C697" t="str">
            <v>RS</v>
          </cell>
        </row>
        <row r="698">
          <cell r="C698" t="str">
            <v>RS</v>
          </cell>
        </row>
        <row r="699">
          <cell r="C699" t="str">
            <v>RTOD-E</v>
          </cell>
          <cell r="K699">
            <v>29419.246569606992</v>
          </cell>
        </row>
        <row r="700">
          <cell r="C700" t="str">
            <v>RTOD-D</v>
          </cell>
        </row>
        <row r="701">
          <cell r="C701" t="str">
            <v>RS</v>
          </cell>
        </row>
        <row r="702">
          <cell r="C702" t="str">
            <v>RS</v>
          </cell>
        </row>
        <row r="703">
          <cell r="C703" t="str">
            <v>RS</v>
          </cell>
        </row>
        <row r="704">
          <cell r="C704" t="str">
            <v>RS</v>
          </cell>
        </row>
        <row r="705">
          <cell r="C705" t="str">
            <v>RTS</v>
          </cell>
        </row>
        <row r="706">
          <cell r="C706" t="str">
            <v>PSP</v>
          </cell>
          <cell r="K706">
            <v>15532137.067350149</v>
          </cell>
        </row>
        <row r="707">
          <cell r="C707" t="str">
            <v>PSS</v>
          </cell>
        </row>
        <row r="708">
          <cell r="C708" t="str">
            <v>TODP</v>
          </cell>
        </row>
        <row r="709">
          <cell r="C709" t="str">
            <v>PSP</v>
          </cell>
        </row>
        <row r="710">
          <cell r="C710" t="str">
            <v>PSS</v>
          </cell>
        </row>
        <row r="711">
          <cell r="C711" t="str">
            <v>TODP</v>
          </cell>
        </row>
        <row r="712">
          <cell r="C712" t="str">
            <v>TODS</v>
          </cell>
          <cell r="K712">
            <v>153064097.49079764</v>
          </cell>
        </row>
        <row r="713">
          <cell r="C713" t="str">
            <v>TOD</v>
          </cell>
        </row>
        <row r="714">
          <cell r="C714" t="str">
            <v>MPT</v>
          </cell>
        </row>
        <row r="715">
          <cell r="C715" t="str">
            <v>MPP</v>
          </cell>
        </row>
        <row r="716">
          <cell r="C716" t="str">
            <v>LTOD</v>
          </cell>
        </row>
        <row r="717">
          <cell r="C717" t="str">
            <v>LTOD</v>
          </cell>
        </row>
        <row r="718">
          <cell r="C718" t="str">
            <v>MPP PF</v>
          </cell>
        </row>
        <row r="719">
          <cell r="C719" t="str">
            <v>MPT PF</v>
          </cell>
        </row>
        <row r="720">
          <cell r="C720" t="str">
            <v>LEV</v>
          </cell>
        </row>
        <row r="721">
          <cell r="C721" t="str">
            <v>GS</v>
          </cell>
        </row>
        <row r="722">
          <cell r="C722" t="str">
            <v>GS</v>
          </cell>
        </row>
        <row r="723">
          <cell r="C723" t="str">
            <v>GS3</v>
          </cell>
        </row>
        <row r="724">
          <cell r="C724" t="str">
            <v>GS3</v>
          </cell>
        </row>
        <row r="725">
          <cell r="C725" t="str">
            <v>LEV</v>
          </cell>
        </row>
        <row r="726">
          <cell r="C726" t="str">
            <v>CSR</v>
          </cell>
        </row>
        <row r="727">
          <cell r="C727" t="str">
            <v>CSR</v>
          </cell>
        </row>
        <row r="728">
          <cell r="C728" t="str">
            <v>CSR</v>
          </cell>
        </row>
        <row r="729">
          <cell r="C729" t="str">
            <v>CSR</v>
          </cell>
        </row>
        <row r="730">
          <cell r="C730" t="str">
            <v>CSR</v>
          </cell>
        </row>
        <row r="731">
          <cell r="C731" t="str">
            <v>CSR</v>
          </cell>
        </row>
        <row r="732">
          <cell r="C732" t="str">
            <v>CSR</v>
          </cell>
        </row>
        <row r="733">
          <cell r="C733" t="str">
            <v>CSR</v>
          </cell>
        </row>
        <row r="734">
          <cell r="C734" t="str">
            <v>LEV</v>
          </cell>
        </row>
        <row r="735">
          <cell r="C735" t="str">
            <v>LEV</v>
          </cell>
        </row>
        <row r="736">
          <cell r="C736" t="str">
            <v>GS</v>
          </cell>
        </row>
        <row r="737">
          <cell r="C737" t="str">
            <v>PSP</v>
          </cell>
        </row>
        <row r="738">
          <cell r="C738" t="str">
            <v>PSS</v>
          </cell>
        </row>
        <row r="739">
          <cell r="C739" t="str">
            <v>PSS</v>
          </cell>
        </row>
        <row r="740">
          <cell r="C740" t="str">
            <v>PSP</v>
          </cell>
        </row>
        <row r="741">
          <cell r="C741" t="str">
            <v>PSP</v>
          </cell>
        </row>
        <row r="742">
          <cell r="C742" t="str">
            <v>GS</v>
          </cell>
        </row>
        <row r="743">
          <cell r="C743" t="str">
            <v>RS</v>
          </cell>
        </row>
        <row r="744">
          <cell r="C744" t="str">
            <v>RS</v>
          </cell>
        </row>
        <row r="745">
          <cell r="C745" t="str">
            <v>GS</v>
          </cell>
          <cell r="K745">
            <v>69693903.604106724</v>
          </cell>
        </row>
        <row r="746">
          <cell r="C746" t="str">
            <v>GS</v>
          </cell>
        </row>
        <row r="747">
          <cell r="C747" t="str">
            <v>GS3</v>
          </cell>
          <cell r="K747">
            <v>101721168.49297555</v>
          </cell>
        </row>
        <row r="748">
          <cell r="C748" t="str">
            <v>AES</v>
          </cell>
          <cell r="K748">
            <v>561000</v>
          </cell>
        </row>
        <row r="749">
          <cell r="C749" t="str">
            <v>AES</v>
          </cell>
        </row>
        <row r="750">
          <cell r="C750" t="str">
            <v>AES3</v>
          </cell>
          <cell r="K750">
            <v>11406000</v>
          </cell>
        </row>
        <row r="751">
          <cell r="C751" t="str">
            <v>AES3</v>
          </cell>
        </row>
        <row r="752">
          <cell r="C752" t="str">
            <v>AES3</v>
          </cell>
        </row>
        <row r="753">
          <cell r="C753" t="str">
            <v>AES3</v>
          </cell>
        </row>
        <row r="754">
          <cell r="C754" t="str">
            <v>AES3</v>
          </cell>
        </row>
        <row r="755">
          <cell r="C755" t="str">
            <v>AES</v>
          </cell>
        </row>
        <row r="756">
          <cell r="C756" t="str">
            <v>LE</v>
          </cell>
          <cell r="K756">
            <v>33106.414074477398</v>
          </cell>
        </row>
        <row r="757">
          <cell r="C757" t="str">
            <v>LE</v>
          </cell>
        </row>
        <row r="758">
          <cell r="C758" t="str">
            <v>LE</v>
          </cell>
        </row>
        <row r="759">
          <cell r="C759" t="str">
            <v>TE</v>
          </cell>
          <cell r="K759">
            <v>119265.43403866269</v>
          </cell>
        </row>
        <row r="760">
          <cell r="C760" t="str">
            <v>TE</v>
          </cell>
        </row>
        <row r="761">
          <cell r="C761" t="str">
            <v>TE</v>
          </cell>
        </row>
        <row r="762">
          <cell r="C762" t="str">
            <v>RTS</v>
          </cell>
        </row>
        <row r="763">
          <cell r="C763" t="str">
            <v>PSP</v>
          </cell>
        </row>
        <row r="764">
          <cell r="C764" t="str">
            <v>PSS</v>
          </cell>
          <cell r="K764">
            <v>199907571.76098618</v>
          </cell>
        </row>
        <row r="765">
          <cell r="C765" t="str">
            <v>PSP</v>
          </cell>
        </row>
        <row r="766">
          <cell r="C766" t="str">
            <v>PSS</v>
          </cell>
        </row>
        <row r="767">
          <cell r="C767" t="str">
            <v>TODP</v>
          </cell>
          <cell r="K767">
            <v>379899181.28394741</v>
          </cell>
        </row>
        <row r="768">
          <cell r="C768" t="str">
            <v>TODS</v>
          </cell>
        </row>
        <row r="769">
          <cell r="C769" t="str">
            <v>SQF</v>
          </cell>
        </row>
        <row r="770">
          <cell r="C770" t="str">
            <v>SQF</v>
          </cell>
        </row>
        <row r="771">
          <cell r="C771" t="str">
            <v>LQF</v>
          </cell>
        </row>
        <row r="772">
          <cell r="C772" t="str">
            <v>GS</v>
          </cell>
        </row>
        <row r="773">
          <cell r="C773" t="str">
            <v>GS3</v>
          </cell>
        </row>
        <row r="774">
          <cell r="C774" t="str">
            <v>RS</v>
          </cell>
        </row>
        <row r="775">
          <cell r="C775" t="str">
            <v>RS</v>
          </cell>
        </row>
        <row r="776">
          <cell r="C776" t="str">
            <v>CSR</v>
          </cell>
        </row>
        <row r="777">
          <cell r="C777" t="str">
            <v>CSR</v>
          </cell>
        </row>
        <row r="778">
          <cell r="C778" t="str">
            <v>CSR</v>
          </cell>
        </row>
        <row r="779">
          <cell r="C779" t="str">
            <v>CSR</v>
          </cell>
        </row>
        <row r="780">
          <cell r="C780" t="str">
            <v>CSR</v>
          </cell>
        </row>
        <row r="781">
          <cell r="C781" t="str">
            <v>GS</v>
          </cell>
        </row>
        <row r="782">
          <cell r="C782" t="str">
            <v>GS</v>
          </cell>
        </row>
        <row r="783">
          <cell r="C783" t="str">
            <v>GS</v>
          </cell>
        </row>
        <row r="784">
          <cell r="C784" t="str">
            <v>GS</v>
          </cell>
        </row>
        <row r="785">
          <cell r="C785" t="str">
            <v>GS</v>
          </cell>
        </row>
        <row r="786">
          <cell r="C786" t="str">
            <v>GS</v>
          </cell>
        </row>
        <row r="787">
          <cell r="C787" t="str">
            <v>GS</v>
          </cell>
        </row>
        <row r="788">
          <cell r="C788" t="str">
            <v>GS</v>
          </cell>
        </row>
        <row r="789">
          <cell r="C789" t="str">
            <v>GS</v>
          </cell>
        </row>
        <row r="790">
          <cell r="C790" t="str">
            <v>GS</v>
          </cell>
        </row>
        <row r="791">
          <cell r="C791" t="str">
            <v>GS</v>
          </cell>
        </row>
        <row r="792">
          <cell r="C792" t="str">
            <v>GS3</v>
          </cell>
        </row>
        <row r="793">
          <cell r="C793" t="str">
            <v>GS3</v>
          </cell>
        </row>
        <row r="794">
          <cell r="C794" t="str">
            <v>RTS</v>
          </cell>
        </row>
        <row r="795">
          <cell r="C795" t="str">
            <v>RTS</v>
          </cell>
          <cell r="K795">
            <v>116337251.81426908</v>
          </cell>
        </row>
        <row r="796">
          <cell r="C796" t="str">
            <v>PSP</v>
          </cell>
        </row>
        <row r="797">
          <cell r="C797" t="str">
            <v>PSP</v>
          </cell>
        </row>
        <row r="798">
          <cell r="C798" t="str">
            <v>PSS</v>
          </cell>
        </row>
        <row r="799">
          <cell r="C799" t="str">
            <v>PSS</v>
          </cell>
        </row>
        <row r="800">
          <cell r="C800" t="str">
            <v>PSP</v>
          </cell>
        </row>
        <row r="801">
          <cell r="C801" t="str">
            <v>PSP</v>
          </cell>
        </row>
        <row r="802">
          <cell r="C802" t="str">
            <v>PSS</v>
          </cell>
        </row>
        <row r="803">
          <cell r="C803" t="str">
            <v>PSS</v>
          </cell>
        </row>
        <row r="804">
          <cell r="C804" t="str">
            <v>TODP</v>
          </cell>
        </row>
        <row r="805">
          <cell r="C805" t="str">
            <v>TODP</v>
          </cell>
        </row>
        <row r="806">
          <cell r="C806" t="str">
            <v>TODS</v>
          </cell>
        </row>
        <row r="807">
          <cell r="C807" t="str">
            <v>TODS</v>
          </cell>
        </row>
        <row r="808">
          <cell r="C808" t="str">
            <v>GS3</v>
          </cell>
        </row>
        <row r="809">
          <cell r="C809" t="str">
            <v>GS3</v>
          </cell>
        </row>
        <row r="810">
          <cell r="C810" t="str">
            <v>FLS</v>
          </cell>
          <cell r="K810">
            <v>45065423.071025401</v>
          </cell>
        </row>
        <row r="811">
          <cell r="C811" t="str">
            <v>FLS</v>
          </cell>
        </row>
        <row r="817">
          <cell r="C817" t="str">
            <v>RS</v>
          </cell>
        </row>
        <row r="818">
          <cell r="C818" t="str">
            <v>RS</v>
          </cell>
          <cell r="K818">
            <v>556162998.52850509</v>
          </cell>
        </row>
        <row r="819">
          <cell r="C819" t="str">
            <v>RS</v>
          </cell>
        </row>
        <row r="820">
          <cell r="C820" t="str">
            <v>RS</v>
          </cell>
        </row>
        <row r="821">
          <cell r="C821" t="str">
            <v>RTOD-E</v>
          </cell>
          <cell r="K821">
            <v>27075.944299446401</v>
          </cell>
        </row>
        <row r="822">
          <cell r="C822" t="str">
            <v>RTOD-D</v>
          </cell>
        </row>
        <row r="823">
          <cell r="C823" t="str">
            <v>RS</v>
          </cell>
        </row>
        <row r="824">
          <cell r="C824" t="str">
            <v>RS</v>
          </cell>
        </row>
        <row r="825">
          <cell r="C825" t="str">
            <v>RS</v>
          </cell>
        </row>
        <row r="826">
          <cell r="C826" t="str">
            <v>RS</v>
          </cell>
        </row>
        <row r="827">
          <cell r="C827" t="str">
            <v>RTS</v>
          </cell>
        </row>
        <row r="828">
          <cell r="C828" t="str">
            <v>PSP</v>
          </cell>
          <cell r="K828">
            <v>15665945.619956572</v>
          </cell>
        </row>
        <row r="829">
          <cell r="C829" t="str">
            <v>PSS</v>
          </cell>
        </row>
        <row r="830">
          <cell r="C830" t="str">
            <v>TODP</v>
          </cell>
        </row>
        <row r="831">
          <cell r="C831" t="str">
            <v>PSP</v>
          </cell>
        </row>
        <row r="832">
          <cell r="C832" t="str">
            <v>PSS</v>
          </cell>
        </row>
        <row r="833">
          <cell r="C833" t="str">
            <v>TODP</v>
          </cell>
        </row>
        <row r="834">
          <cell r="C834" t="str">
            <v>TODS</v>
          </cell>
          <cell r="K834">
            <v>148685179.84497198</v>
          </cell>
        </row>
        <row r="835">
          <cell r="C835" t="str">
            <v>TOD</v>
          </cell>
        </row>
        <row r="836">
          <cell r="C836" t="str">
            <v>MPT</v>
          </cell>
        </row>
        <row r="837">
          <cell r="C837" t="str">
            <v>MPP</v>
          </cell>
        </row>
        <row r="838">
          <cell r="C838" t="str">
            <v>LTOD</v>
          </cell>
        </row>
        <row r="839">
          <cell r="C839" t="str">
            <v>LTOD</v>
          </cell>
        </row>
        <row r="840">
          <cell r="C840" t="str">
            <v>MPP PF</v>
          </cell>
        </row>
        <row r="841">
          <cell r="C841" t="str">
            <v>MPT PF</v>
          </cell>
        </row>
        <row r="842">
          <cell r="C842" t="str">
            <v>LEV</v>
          </cell>
        </row>
        <row r="843">
          <cell r="C843" t="str">
            <v>GS</v>
          </cell>
        </row>
        <row r="844">
          <cell r="C844" t="str">
            <v>GS</v>
          </cell>
        </row>
        <row r="845">
          <cell r="C845" t="str">
            <v>GS3</v>
          </cell>
        </row>
        <row r="846">
          <cell r="C846" t="str">
            <v>GS3</v>
          </cell>
        </row>
        <row r="847">
          <cell r="C847" t="str">
            <v>LEV</v>
          </cell>
        </row>
        <row r="848">
          <cell r="C848" t="str">
            <v>CSR</v>
          </cell>
        </row>
        <row r="849">
          <cell r="C849" t="str">
            <v>CSR</v>
          </cell>
        </row>
        <row r="850">
          <cell r="C850" t="str">
            <v>CSR</v>
          </cell>
        </row>
        <row r="851">
          <cell r="C851" t="str">
            <v>CSR</v>
          </cell>
        </row>
        <row r="852">
          <cell r="C852" t="str">
            <v>CSR</v>
          </cell>
        </row>
        <row r="853">
          <cell r="C853" t="str">
            <v>CSR</v>
          </cell>
        </row>
        <row r="854">
          <cell r="C854" t="str">
            <v>CSR</v>
          </cell>
        </row>
        <row r="855">
          <cell r="C855" t="str">
            <v>CSR</v>
          </cell>
        </row>
        <row r="856">
          <cell r="C856" t="str">
            <v>LEV</v>
          </cell>
        </row>
        <row r="857">
          <cell r="C857" t="str">
            <v>LEV</v>
          </cell>
        </row>
        <row r="858">
          <cell r="C858" t="str">
            <v>GS</v>
          </cell>
        </row>
        <row r="859">
          <cell r="C859" t="str">
            <v>PSP</v>
          </cell>
        </row>
        <row r="860">
          <cell r="C860" t="str">
            <v>PSS</v>
          </cell>
        </row>
        <row r="861">
          <cell r="C861" t="str">
            <v>PSS</v>
          </cell>
        </row>
        <row r="862">
          <cell r="C862" t="str">
            <v>PSP</v>
          </cell>
        </row>
        <row r="863">
          <cell r="C863" t="str">
            <v>PSP</v>
          </cell>
        </row>
        <row r="864">
          <cell r="C864" t="str">
            <v>GS</v>
          </cell>
        </row>
        <row r="865">
          <cell r="C865" t="str">
            <v>RS</v>
          </cell>
        </row>
        <row r="866">
          <cell r="C866" t="str">
            <v>RS</v>
          </cell>
        </row>
        <row r="867">
          <cell r="C867" t="str">
            <v>GS</v>
          </cell>
          <cell r="K867">
            <v>71190036.833182618</v>
          </cell>
        </row>
        <row r="868">
          <cell r="C868" t="str">
            <v>GS</v>
          </cell>
        </row>
        <row r="869">
          <cell r="C869" t="str">
            <v>GS3</v>
          </cell>
          <cell r="K869">
            <v>103949887.8395537</v>
          </cell>
        </row>
        <row r="870">
          <cell r="C870" t="str">
            <v>AES</v>
          </cell>
          <cell r="K870">
            <v>565000</v>
          </cell>
        </row>
        <row r="871">
          <cell r="C871" t="str">
            <v>AES</v>
          </cell>
        </row>
        <row r="872">
          <cell r="C872" t="str">
            <v>AES3</v>
          </cell>
          <cell r="K872">
            <v>11472000</v>
          </cell>
        </row>
        <row r="873">
          <cell r="C873" t="str">
            <v>AES3</v>
          </cell>
        </row>
        <row r="874">
          <cell r="C874" t="str">
            <v>AES3</v>
          </cell>
        </row>
        <row r="875">
          <cell r="C875" t="str">
            <v>AES3</v>
          </cell>
        </row>
        <row r="876">
          <cell r="C876" t="str">
            <v>AES3</v>
          </cell>
        </row>
        <row r="877">
          <cell r="C877" t="str">
            <v>AES</v>
          </cell>
        </row>
        <row r="878">
          <cell r="C878" t="str">
            <v>LE</v>
          </cell>
          <cell r="K878">
            <v>37369.097054274018</v>
          </cell>
        </row>
        <row r="879">
          <cell r="C879" t="str">
            <v>LE</v>
          </cell>
        </row>
        <row r="880">
          <cell r="C880" t="str">
            <v>LE</v>
          </cell>
        </row>
        <row r="881">
          <cell r="C881" t="str">
            <v>TE</v>
          </cell>
          <cell r="K881">
            <v>116512.01135184469</v>
          </cell>
        </row>
        <row r="882">
          <cell r="C882" t="str">
            <v>TE</v>
          </cell>
        </row>
        <row r="883">
          <cell r="C883" t="str">
            <v>TE</v>
          </cell>
        </row>
        <row r="884">
          <cell r="C884" t="str">
            <v>RTS</v>
          </cell>
        </row>
        <row r="885">
          <cell r="C885" t="str">
            <v>PSP</v>
          </cell>
        </row>
        <row r="886">
          <cell r="C886" t="str">
            <v>PSS</v>
          </cell>
          <cell r="K886">
            <v>206745987.73112172</v>
          </cell>
        </row>
        <row r="887">
          <cell r="C887" t="str">
            <v>PSP</v>
          </cell>
        </row>
        <row r="888">
          <cell r="C888" t="str">
            <v>PSS</v>
          </cell>
        </row>
        <row r="889">
          <cell r="C889" t="str">
            <v>TODP</v>
          </cell>
          <cell r="K889">
            <v>381512521.33969343</v>
          </cell>
        </row>
        <row r="890">
          <cell r="C890" t="str">
            <v>TODS</v>
          </cell>
        </row>
        <row r="891">
          <cell r="C891" t="str">
            <v>SQF</v>
          </cell>
        </row>
        <row r="892">
          <cell r="C892" t="str">
            <v>SQF</v>
          </cell>
        </row>
        <row r="893">
          <cell r="C893" t="str">
            <v>LQF</v>
          </cell>
        </row>
        <row r="894">
          <cell r="C894" t="str">
            <v>GS</v>
          </cell>
        </row>
        <row r="895">
          <cell r="C895" t="str">
            <v>GS3</v>
          </cell>
        </row>
        <row r="896">
          <cell r="C896" t="str">
            <v>RS</v>
          </cell>
        </row>
        <row r="897">
          <cell r="C897" t="str">
            <v>RS</v>
          </cell>
        </row>
        <row r="898">
          <cell r="C898" t="str">
            <v>CSR</v>
          </cell>
        </row>
        <row r="899">
          <cell r="C899" t="str">
            <v>CSR</v>
          </cell>
        </row>
        <row r="900">
          <cell r="C900" t="str">
            <v>CSR</v>
          </cell>
        </row>
        <row r="901">
          <cell r="C901" t="str">
            <v>CSR</v>
          </cell>
        </row>
        <row r="902">
          <cell r="C902" t="str">
            <v>CSR</v>
          </cell>
        </row>
        <row r="903">
          <cell r="C903" t="str">
            <v>GS</v>
          </cell>
        </row>
        <row r="904">
          <cell r="C904" t="str">
            <v>GS</v>
          </cell>
        </row>
        <row r="905">
          <cell r="C905" t="str">
            <v>GS</v>
          </cell>
        </row>
        <row r="906">
          <cell r="C906" t="str">
            <v>GS</v>
          </cell>
        </row>
        <row r="907">
          <cell r="C907" t="str">
            <v>GS</v>
          </cell>
        </row>
        <row r="908">
          <cell r="C908" t="str">
            <v>GS</v>
          </cell>
        </row>
        <row r="909">
          <cell r="C909" t="str">
            <v>GS</v>
          </cell>
        </row>
        <row r="910">
          <cell r="C910" t="str">
            <v>GS</v>
          </cell>
        </row>
        <row r="911">
          <cell r="C911" t="str">
            <v>GS</v>
          </cell>
        </row>
        <row r="912">
          <cell r="C912" t="str">
            <v>GS</v>
          </cell>
        </row>
        <row r="913">
          <cell r="C913" t="str">
            <v>GS</v>
          </cell>
        </row>
        <row r="914">
          <cell r="C914" t="str">
            <v>GS3</v>
          </cell>
        </row>
        <row r="915">
          <cell r="C915" t="str">
            <v>GS3</v>
          </cell>
        </row>
        <row r="916">
          <cell r="C916" t="str">
            <v>RTS</v>
          </cell>
        </row>
        <row r="917">
          <cell r="C917" t="str">
            <v>RTS</v>
          </cell>
          <cell r="K917">
            <v>129687063.75810871</v>
          </cell>
        </row>
        <row r="918">
          <cell r="C918" t="str">
            <v>PSP</v>
          </cell>
        </row>
        <row r="919">
          <cell r="C919" t="str">
            <v>PSP</v>
          </cell>
        </row>
        <row r="920">
          <cell r="C920" t="str">
            <v>PSS</v>
          </cell>
        </row>
        <row r="921">
          <cell r="C921" t="str">
            <v>PSS</v>
          </cell>
        </row>
        <row r="922">
          <cell r="C922" t="str">
            <v>PSP</v>
          </cell>
        </row>
        <row r="923">
          <cell r="C923" t="str">
            <v>PSP</v>
          </cell>
        </row>
        <row r="924">
          <cell r="C924" t="str">
            <v>PSS</v>
          </cell>
        </row>
        <row r="925">
          <cell r="C925" t="str">
            <v>PSS</v>
          </cell>
        </row>
        <row r="926">
          <cell r="C926" t="str">
            <v>TODP</v>
          </cell>
        </row>
        <row r="927">
          <cell r="C927" t="str">
            <v>TODP</v>
          </cell>
        </row>
        <row r="928">
          <cell r="C928" t="str">
            <v>TODS</v>
          </cell>
        </row>
        <row r="929">
          <cell r="C929" t="str">
            <v>TODS</v>
          </cell>
        </row>
        <row r="930">
          <cell r="C930" t="str">
            <v>GS3</v>
          </cell>
        </row>
        <row r="931">
          <cell r="C931" t="str">
            <v>GS3</v>
          </cell>
        </row>
        <row r="932">
          <cell r="C932" t="str">
            <v>FLS</v>
          </cell>
          <cell r="K932">
            <v>46455195.103482999</v>
          </cell>
        </row>
        <row r="933">
          <cell r="C933" t="str">
            <v>FLS</v>
          </cell>
        </row>
        <row r="939">
          <cell r="C939" t="str">
            <v>RS</v>
          </cell>
        </row>
        <row r="940">
          <cell r="C940" t="str">
            <v>RS</v>
          </cell>
          <cell r="K940">
            <v>569946895.89519346</v>
          </cell>
        </row>
        <row r="941">
          <cell r="C941" t="str">
            <v>RS</v>
          </cell>
        </row>
        <row r="942">
          <cell r="C942" t="str">
            <v>RS</v>
          </cell>
        </row>
        <row r="943">
          <cell r="C943" t="str">
            <v>RTOD-E</v>
          </cell>
          <cell r="K943">
            <v>28493.718719622269</v>
          </cell>
        </row>
        <row r="944">
          <cell r="C944" t="str">
            <v>RTOD-D</v>
          </cell>
        </row>
        <row r="945">
          <cell r="C945" t="str">
            <v>RS</v>
          </cell>
        </row>
        <row r="946">
          <cell r="C946" t="str">
            <v>RS</v>
          </cell>
        </row>
        <row r="947">
          <cell r="C947" t="str">
            <v>RS</v>
          </cell>
        </row>
        <row r="948">
          <cell r="C948" t="str">
            <v>RS</v>
          </cell>
        </row>
        <row r="949">
          <cell r="C949" t="str">
            <v>RTS</v>
          </cell>
        </row>
        <row r="950">
          <cell r="C950" t="str">
            <v>PSP</v>
          </cell>
          <cell r="K950">
            <v>15732475.106791489</v>
          </cell>
        </row>
        <row r="951">
          <cell r="C951" t="str">
            <v>PSS</v>
          </cell>
        </row>
        <row r="952">
          <cell r="C952" t="str">
            <v>TODP</v>
          </cell>
        </row>
        <row r="953">
          <cell r="C953" t="str">
            <v>PSP</v>
          </cell>
        </row>
        <row r="954">
          <cell r="C954" t="str">
            <v>PSS</v>
          </cell>
        </row>
        <row r="955">
          <cell r="C955" t="str">
            <v>TODP</v>
          </cell>
        </row>
        <row r="956">
          <cell r="C956" t="str">
            <v>TODS</v>
          </cell>
          <cell r="K956">
            <v>150412747.67096141</v>
          </cell>
        </row>
        <row r="957">
          <cell r="C957" t="str">
            <v>TOD</v>
          </cell>
        </row>
        <row r="958">
          <cell r="C958" t="str">
            <v>MPT</v>
          </cell>
        </row>
        <row r="959">
          <cell r="C959" t="str">
            <v>MPP</v>
          </cell>
        </row>
        <row r="960">
          <cell r="C960" t="str">
            <v>LTOD</v>
          </cell>
        </row>
        <row r="961">
          <cell r="C961" t="str">
            <v>LTOD</v>
          </cell>
        </row>
        <row r="962">
          <cell r="C962" t="str">
            <v>MPP PF</v>
          </cell>
        </row>
        <row r="963">
          <cell r="C963" t="str">
            <v>MPT PF</v>
          </cell>
        </row>
        <row r="964">
          <cell r="C964" t="str">
            <v>LEV</v>
          </cell>
        </row>
        <row r="965">
          <cell r="C965" t="str">
            <v>GS</v>
          </cell>
        </row>
        <row r="966">
          <cell r="C966" t="str">
            <v>GS</v>
          </cell>
        </row>
        <row r="967">
          <cell r="C967" t="str">
            <v>GS3</v>
          </cell>
        </row>
        <row r="968">
          <cell r="C968" t="str">
            <v>GS3</v>
          </cell>
        </row>
        <row r="969">
          <cell r="C969" t="str">
            <v>LEV</v>
          </cell>
        </row>
        <row r="970">
          <cell r="C970" t="str">
            <v>CSR</v>
          </cell>
        </row>
        <row r="971">
          <cell r="C971" t="str">
            <v>CSR</v>
          </cell>
        </row>
        <row r="972">
          <cell r="C972" t="str">
            <v>CSR</v>
          </cell>
        </row>
        <row r="973">
          <cell r="C973" t="str">
            <v>CSR</v>
          </cell>
        </row>
        <row r="974">
          <cell r="C974" t="str">
            <v>CSR</v>
          </cell>
        </row>
        <row r="975">
          <cell r="C975" t="str">
            <v>CSR</v>
          </cell>
        </row>
        <row r="976">
          <cell r="C976" t="str">
            <v>CSR</v>
          </cell>
        </row>
        <row r="977">
          <cell r="C977" t="str">
            <v>CSR</v>
          </cell>
        </row>
        <row r="978">
          <cell r="C978" t="str">
            <v>LEV</v>
          </cell>
        </row>
        <row r="979">
          <cell r="C979" t="str">
            <v>LEV</v>
          </cell>
        </row>
        <row r="980">
          <cell r="C980" t="str">
            <v>GS</v>
          </cell>
        </row>
        <row r="981">
          <cell r="C981" t="str">
            <v>PSP</v>
          </cell>
        </row>
        <row r="982">
          <cell r="C982" t="str">
            <v>PSS</v>
          </cell>
        </row>
        <row r="983">
          <cell r="C983" t="str">
            <v>PSS</v>
          </cell>
        </row>
        <row r="984">
          <cell r="C984" t="str">
            <v>PSP</v>
          </cell>
        </row>
        <row r="985">
          <cell r="C985" t="str">
            <v>PSP</v>
          </cell>
        </row>
        <row r="986">
          <cell r="C986" t="str">
            <v>GS</v>
          </cell>
        </row>
        <row r="987">
          <cell r="C987" t="str">
            <v>RS</v>
          </cell>
        </row>
        <row r="988">
          <cell r="C988" t="str">
            <v>RS</v>
          </cell>
        </row>
        <row r="989">
          <cell r="C989" t="str">
            <v>GS</v>
          </cell>
          <cell r="K989">
            <v>59909053.487447366</v>
          </cell>
        </row>
        <row r="990">
          <cell r="C990" t="str">
            <v>GS</v>
          </cell>
        </row>
        <row r="991">
          <cell r="C991" t="str">
            <v>GS3</v>
          </cell>
          <cell r="K991">
            <v>88794483.672051951</v>
          </cell>
        </row>
        <row r="992">
          <cell r="C992" t="str">
            <v>AES</v>
          </cell>
          <cell r="K992">
            <v>477000</v>
          </cell>
        </row>
        <row r="993">
          <cell r="C993" t="str">
            <v>AES</v>
          </cell>
        </row>
        <row r="994">
          <cell r="C994" t="str">
            <v>AES3</v>
          </cell>
          <cell r="K994">
            <v>9701000</v>
          </cell>
        </row>
        <row r="995">
          <cell r="C995" t="str">
            <v>AES3</v>
          </cell>
        </row>
        <row r="996">
          <cell r="C996" t="str">
            <v>AES3</v>
          </cell>
        </row>
        <row r="997">
          <cell r="C997" t="str">
            <v>AES3</v>
          </cell>
        </row>
        <row r="998">
          <cell r="C998" t="str">
            <v>AES3</v>
          </cell>
        </row>
        <row r="999">
          <cell r="C999" t="str">
            <v>AES</v>
          </cell>
        </row>
        <row r="1000">
          <cell r="C1000" t="str">
            <v>LE</v>
          </cell>
          <cell r="K1000">
            <v>36873.136108390332</v>
          </cell>
        </row>
        <row r="1001">
          <cell r="C1001" t="str">
            <v>LE</v>
          </cell>
        </row>
        <row r="1002">
          <cell r="C1002" t="str">
            <v>LE</v>
          </cell>
        </row>
        <row r="1003">
          <cell r="C1003" t="str">
            <v>TE</v>
          </cell>
          <cell r="K1003">
            <v>107387.88233657608</v>
          </cell>
        </row>
        <row r="1004">
          <cell r="C1004" t="str">
            <v>TE</v>
          </cell>
        </row>
        <row r="1005">
          <cell r="C1005" t="str">
            <v>TE</v>
          </cell>
        </row>
        <row r="1006">
          <cell r="C1006" t="str">
            <v>RTS</v>
          </cell>
        </row>
        <row r="1007">
          <cell r="C1007" t="str">
            <v>PSP</v>
          </cell>
        </row>
        <row r="1008">
          <cell r="C1008" t="str">
            <v>PSS</v>
          </cell>
          <cell r="K1008">
            <v>183639756.3256999</v>
          </cell>
        </row>
        <row r="1009">
          <cell r="C1009" t="str">
            <v>PSP</v>
          </cell>
        </row>
        <row r="1010">
          <cell r="C1010" t="str">
            <v>PSS</v>
          </cell>
        </row>
        <row r="1011">
          <cell r="C1011" t="str">
            <v>TODP</v>
          </cell>
          <cell r="K1011">
            <v>323285622.61627239</v>
          </cell>
        </row>
        <row r="1012">
          <cell r="C1012" t="str">
            <v>TODS</v>
          </cell>
        </row>
        <row r="1013">
          <cell r="C1013" t="str">
            <v>SQF</v>
          </cell>
        </row>
        <row r="1014">
          <cell r="C1014" t="str">
            <v>SQF</v>
          </cell>
        </row>
        <row r="1015">
          <cell r="C1015" t="str">
            <v>LQF</v>
          </cell>
        </row>
        <row r="1016">
          <cell r="C1016" t="str">
            <v>GS</v>
          </cell>
        </row>
        <row r="1017">
          <cell r="C1017" t="str">
            <v>GS3</v>
          </cell>
        </row>
        <row r="1018">
          <cell r="C1018" t="str">
            <v>RS</v>
          </cell>
        </row>
        <row r="1019">
          <cell r="C1019" t="str">
            <v>RS</v>
          </cell>
        </row>
        <row r="1020">
          <cell r="C1020" t="str">
            <v>CSR</v>
          </cell>
        </row>
        <row r="1021">
          <cell r="C1021" t="str">
            <v>CSR</v>
          </cell>
        </row>
        <row r="1022">
          <cell r="C1022" t="str">
            <v>CSR</v>
          </cell>
        </row>
        <row r="1023">
          <cell r="C1023" t="str">
            <v>CSR</v>
          </cell>
        </row>
        <row r="1024">
          <cell r="C1024" t="str">
            <v>CSR</v>
          </cell>
        </row>
        <row r="1025">
          <cell r="C1025" t="str">
            <v>GS</v>
          </cell>
        </row>
        <row r="1026">
          <cell r="C1026" t="str">
            <v>GS</v>
          </cell>
        </row>
        <row r="1027">
          <cell r="C1027" t="str">
            <v>GS</v>
          </cell>
        </row>
        <row r="1028">
          <cell r="C1028" t="str">
            <v>GS</v>
          </cell>
        </row>
        <row r="1029">
          <cell r="C1029" t="str">
            <v>GS</v>
          </cell>
        </row>
        <row r="1030">
          <cell r="C1030" t="str">
            <v>GS</v>
          </cell>
        </row>
        <row r="1031">
          <cell r="C1031" t="str">
            <v>GS</v>
          </cell>
        </row>
        <row r="1032">
          <cell r="C1032" t="str">
            <v>GS</v>
          </cell>
        </row>
        <row r="1033">
          <cell r="C1033" t="str">
            <v>GS</v>
          </cell>
        </row>
        <row r="1034">
          <cell r="C1034" t="str">
            <v>GS</v>
          </cell>
        </row>
        <row r="1035">
          <cell r="C1035" t="str">
            <v>GS</v>
          </cell>
        </row>
        <row r="1036">
          <cell r="C1036" t="str">
            <v>GS3</v>
          </cell>
        </row>
        <row r="1037">
          <cell r="C1037" t="str">
            <v>GS3</v>
          </cell>
        </row>
        <row r="1038">
          <cell r="C1038" t="str">
            <v>RTS</v>
          </cell>
        </row>
        <row r="1039">
          <cell r="C1039" t="str">
            <v>RTS</v>
          </cell>
          <cell r="K1039">
            <v>111979737.34417948</v>
          </cell>
        </row>
        <row r="1040">
          <cell r="C1040" t="str">
            <v>PSP</v>
          </cell>
        </row>
        <row r="1041">
          <cell r="C1041" t="str">
            <v>PSP</v>
          </cell>
        </row>
        <row r="1042">
          <cell r="C1042" t="str">
            <v>PSS</v>
          </cell>
        </row>
        <row r="1043">
          <cell r="C1043" t="str">
            <v>PSS</v>
          </cell>
        </row>
        <row r="1044">
          <cell r="C1044" t="str">
            <v>PSP</v>
          </cell>
        </row>
        <row r="1045">
          <cell r="C1045" t="str">
            <v>PSP</v>
          </cell>
        </row>
        <row r="1046">
          <cell r="C1046" t="str">
            <v>PSS</v>
          </cell>
        </row>
        <row r="1047">
          <cell r="C1047" t="str">
            <v>PSS</v>
          </cell>
        </row>
        <row r="1048">
          <cell r="C1048" t="str">
            <v>TODP</v>
          </cell>
        </row>
        <row r="1049">
          <cell r="C1049" t="str">
            <v>TODP</v>
          </cell>
        </row>
        <row r="1050">
          <cell r="C1050" t="str">
            <v>TODS</v>
          </cell>
        </row>
        <row r="1051">
          <cell r="C1051" t="str">
            <v>TODS</v>
          </cell>
        </row>
        <row r="1052">
          <cell r="C1052" t="str">
            <v>GS3</v>
          </cell>
        </row>
        <row r="1053">
          <cell r="C1053" t="str">
            <v>GS3</v>
          </cell>
        </row>
        <row r="1054">
          <cell r="C1054" t="str">
            <v>FLS</v>
          </cell>
          <cell r="K1054">
            <v>46738188.728823803</v>
          </cell>
        </row>
        <row r="1055">
          <cell r="C1055" t="str">
            <v>FLS</v>
          </cell>
        </row>
        <row r="1061">
          <cell r="C1061" t="str">
            <v>RS</v>
          </cell>
        </row>
        <row r="1062">
          <cell r="C1062" t="str">
            <v>RS</v>
          </cell>
          <cell r="K1062">
            <v>419057958.94622535</v>
          </cell>
        </row>
        <row r="1063">
          <cell r="C1063" t="str">
            <v>RS</v>
          </cell>
        </row>
        <row r="1064">
          <cell r="C1064" t="str">
            <v>RS</v>
          </cell>
        </row>
        <row r="1065">
          <cell r="C1065" t="str">
            <v>RTOD-E</v>
          </cell>
          <cell r="K1065">
            <v>21528.40945077801</v>
          </cell>
        </row>
        <row r="1066">
          <cell r="C1066" t="str">
            <v>RTOD-D</v>
          </cell>
        </row>
        <row r="1067">
          <cell r="C1067" t="str">
            <v>RS</v>
          </cell>
        </row>
        <row r="1068">
          <cell r="C1068" t="str">
            <v>RS</v>
          </cell>
        </row>
        <row r="1069">
          <cell r="C1069" t="str">
            <v>RS</v>
          </cell>
        </row>
        <row r="1070">
          <cell r="C1070" t="str">
            <v>RS</v>
          </cell>
        </row>
        <row r="1071">
          <cell r="C1071" t="str">
            <v>RTS</v>
          </cell>
        </row>
        <row r="1072">
          <cell r="C1072" t="str">
            <v>PSP</v>
          </cell>
          <cell r="K1072">
            <v>13331365.88108341</v>
          </cell>
        </row>
        <row r="1073">
          <cell r="C1073" t="str">
            <v>PSS</v>
          </cell>
        </row>
        <row r="1074">
          <cell r="C1074" t="str">
            <v>TODP</v>
          </cell>
        </row>
        <row r="1075">
          <cell r="C1075" t="str">
            <v>PSP</v>
          </cell>
        </row>
        <row r="1076">
          <cell r="C1076" t="str">
            <v>PSS</v>
          </cell>
        </row>
        <row r="1077">
          <cell r="C1077" t="str">
            <v>TODP</v>
          </cell>
        </row>
        <row r="1078">
          <cell r="C1078" t="str">
            <v>TODS</v>
          </cell>
          <cell r="K1078">
            <v>132958193.11196809</v>
          </cell>
        </row>
        <row r="1079">
          <cell r="C1079" t="str">
            <v>TOD</v>
          </cell>
        </row>
        <row r="1080">
          <cell r="C1080" t="str">
            <v>MPT</v>
          </cell>
        </row>
        <row r="1081">
          <cell r="C1081" t="str">
            <v>MPP</v>
          </cell>
        </row>
        <row r="1082">
          <cell r="C1082" t="str">
            <v>LTOD</v>
          </cell>
        </row>
        <row r="1083">
          <cell r="C1083" t="str">
            <v>LTOD</v>
          </cell>
        </row>
        <row r="1084">
          <cell r="C1084" t="str">
            <v>MPP PF</v>
          </cell>
        </row>
        <row r="1085">
          <cell r="C1085" t="str">
            <v>MPT PF</v>
          </cell>
        </row>
        <row r="1086">
          <cell r="C1086" t="str">
            <v>LEV</v>
          </cell>
        </row>
        <row r="1087">
          <cell r="C1087" t="str">
            <v>GS</v>
          </cell>
        </row>
        <row r="1088">
          <cell r="C1088" t="str">
            <v>GS</v>
          </cell>
        </row>
        <row r="1089">
          <cell r="C1089" t="str">
            <v>GS3</v>
          </cell>
        </row>
        <row r="1090">
          <cell r="C1090" t="str">
            <v>GS3</v>
          </cell>
        </row>
        <row r="1091">
          <cell r="C1091" t="str">
            <v>LEV</v>
          </cell>
        </row>
        <row r="1092">
          <cell r="C1092" t="str">
            <v>CSR</v>
          </cell>
        </row>
        <row r="1093">
          <cell r="C1093" t="str">
            <v>CSR</v>
          </cell>
        </row>
        <row r="1094">
          <cell r="C1094" t="str">
            <v>CSR</v>
          </cell>
        </row>
        <row r="1095">
          <cell r="C1095" t="str">
            <v>CSR</v>
          </cell>
        </row>
        <row r="1096">
          <cell r="C1096" t="str">
            <v>CSR</v>
          </cell>
        </row>
        <row r="1097">
          <cell r="C1097" t="str">
            <v>CSR</v>
          </cell>
        </row>
        <row r="1098">
          <cell r="C1098" t="str">
            <v>CSR</v>
          </cell>
        </row>
        <row r="1099">
          <cell r="C1099" t="str">
            <v>CSR</v>
          </cell>
        </row>
        <row r="1100">
          <cell r="C1100" t="str">
            <v>LEV</v>
          </cell>
        </row>
        <row r="1101">
          <cell r="C1101" t="str">
            <v>LEV</v>
          </cell>
        </row>
        <row r="1102">
          <cell r="C1102" t="str">
            <v>GS</v>
          </cell>
        </row>
        <row r="1103">
          <cell r="C1103" t="str">
            <v>PSP</v>
          </cell>
        </row>
        <row r="1104">
          <cell r="C1104" t="str">
            <v>PSS</v>
          </cell>
        </row>
        <row r="1105">
          <cell r="C1105" t="str">
            <v>PSS</v>
          </cell>
        </row>
        <row r="1106">
          <cell r="C1106" t="str">
            <v>PSP</v>
          </cell>
        </row>
        <row r="1107">
          <cell r="C1107" t="str">
            <v>PSP</v>
          </cell>
        </row>
        <row r="1108">
          <cell r="C1108" t="str">
            <v>GS</v>
          </cell>
        </row>
        <row r="1109">
          <cell r="C1109" t="str">
            <v>RS</v>
          </cell>
        </row>
        <row r="1110">
          <cell r="C1110" t="str">
            <v>RS</v>
          </cell>
        </row>
        <row r="1111">
          <cell r="C1111" t="str">
            <v>GS</v>
          </cell>
          <cell r="K1111">
            <v>54052188.097867072</v>
          </cell>
        </row>
        <row r="1112">
          <cell r="C1112" t="str">
            <v>GS</v>
          </cell>
        </row>
        <row r="1113">
          <cell r="C1113" t="str">
            <v>GS3</v>
          </cell>
          <cell r="K1113">
            <v>83271225.000115886</v>
          </cell>
        </row>
        <row r="1114">
          <cell r="C1114" t="str">
            <v>AES</v>
          </cell>
          <cell r="K1114">
            <v>521000</v>
          </cell>
        </row>
        <row r="1115">
          <cell r="C1115" t="str">
            <v>AES</v>
          </cell>
        </row>
        <row r="1116">
          <cell r="C1116" t="str">
            <v>AES3</v>
          </cell>
          <cell r="K1116">
            <v>10592000</v>
          </cell>
        </row>
        <row r="1117">
          <cell r="C1117" t="str">
            <v>AES3</v>
          </cell>
        </row>
        <row r="1118">
          <cell r="C1118" t="str">
            <v>AES3</v>
          </cell>
        </row>
        <row r="1119">
          <cell r="C1119" t="str">
            <v>AES3</v>
          </cell>
        </row>
        <row r="1120">
          <cell r="C1120" t="str">
            <v>AES3</v>
          </cell>
        </row>
        <row r="1121">
          <cell r="C1121" t="str">
            <v>AES</v>
          </cell>
        </row>
        <row r="1122">
          <cell r="C1122" t="str">
            <v>LE</v>
          </cell>
          <cell r="K1122">
            <v>41987.15172469052</v>
          </cell>
        </row>
        <row r="1123">
          <cell r="C1123" t="str">
            <v>LE</v>
          </cell>
        </row>
        <row r="1124">
          <cell r="C1124" t="str">
            <v>LE</v>
          </cell>
        </row>
        <row r="1125">
          <cell r="C1125" t="str">
            <v>TE</v>
          </cell>
          <cell r="K1125">
            <v>117147.25571744112</v>
          </cell>
        </row>
        <row r="1126">
          <cell r="C1126" t="str">
            <v>TE</v>
          </cell>
        </row>
        <row r="1127">
          <cell r="C1127" t="str">
            <v>TE</v>
          </cell>
        </row>
        <row r="1128">
          <cell r="C1128" t="str">
            <v>RTS</v>
          </cell>
        </row>
        <row r="1129">
          <cell r="C1129" t="str">
            <v>PSP</v>
          </cell>
        </row>
        <row r="1130">
          <cell r="C1130" t="str">
            <v>PSS</v>
          </cell>
          <cell r="K1130">
            <v>180935926.02177373</v>
          </cell>
        </row>
        <row r="1131">
          <cell r="C1131" t="str">
            <v>PSP</v>
          </cell>
        </row>
        <row r="1132">
          <cell r="C1132" t="str">
            <v>PSS</v>
          </cell>
        </row>
        <row r="1133">
          <cell r="C1133" t="str">
            <v>TODP</v>
          </cell>
          <cell r="K1133">
            <v>338904319.41432756</v>
          </cell>
        </row>
        <row r="1134">
          <cell r="C1134" t="str">
            <v>TODS</v>
          </cell>
        </row>
        <row r="1135">
          <cell r="C1135" t="str">
            <v>SQF</v>
          </cell>
        </row>
        <row r="1136">
          <cell r="C1136" t="str">
            <v>SQF</v>
          </cell>
        </row>
        <row r="1137">
          <cell r="C1137" t="str">
            <v>LQF</v>
          </cell>
        </row>
        <row r="1138">
          <cell r="C1138" t="str">
            <v>GS</v>
          </cell>
        </row>
        <row r="1139">
          <cell r="C1139" t="str">
            <v>GS3</v>
          </cell>
        </row>
        <row r="1140">
          <cell r="C1140" t="str">
            <v>RS</v>
          </cell>
        </row>
        <row r="1141">
          <cell r="C1141" t="str">
            <v>RS</v>
          </cell>
        </row>
        <row r="1142">
          <cell r="C1142" t="str">
            <v>CSR</v>
          </cell>
        </row>
        <row r="1143">
          <cell r="C1143" t="str">
            <v>CSR</v>
          </cell>
        </row>
        <row r="1144">
          <cell r="C1144" t="str">
            <v>CSR</v>
          </cell>
        </row>
        <row r="1145">
          <cell r="C1145" t="str">
            <v>CSR</v>
          </cell>
        </row>
        <row r="1146">
          <cell r="C1146" t="str">
            <v>CSR</v>
          </cell>
        </row>
        <row r="1147">
          <cell r="C1147" t="str">
            <v>GS</v>
          </cell>
        </row>
        <row r="1148">
          <cell r="C1148" t="str">
            <v>GS</v>
          </cell>
        </row>
        <row r="1149">
          <cell r="C1149" t="str">
            <v>GS</v>
          </cell>
        </row>
        <row r="1150">
          <cell r="C1150" t="str">
            <v>GS</v>
          </cell>
        </row>
        <row r="1151">
          <cell r="C1151" t="str">
            <v>GS</v>
          </cell>
        </row>
        <row r="1152">
          <cell r="C1152" t="str">
            <v>GS</v>
          </cell>
        </row>
        <row r="1153">
          <cell r="C1153" t="str">
            <v>GS</v>
          </cell>
        </row>
        <row r="1154">
          <cell r="C1154" t="str">
            <v>GS</v>
          </cell>
        </row>
        <row r="1155">
          <cell r="C1155" t="str">
            <v>GS</v>
          </cell>
        </row>
        <row r="1156">
          <cell r="C1156" t="str">
            <v>GS</v>
          </cell>
        </row>
        <row r="1157">
          <cell r="C1157" t="str">
            <v>GS</v>
          </cell>
        </row>
        <row r="1158">
          <cell r="C1158" t="str">
            <v>GS3</v>
          </cell>
        </row>
        <row r="1159">
          <cell r="C1159" t="str">
            <v>GS3</v>
          </cell>
        </row>
        <row r="1160">
          <cell r="C1160" t="str">
            <v>RTS</v>
          </cell>
        </row>
        <row r="1161">
          <cell r="C1161" t="str">
            <v>RTS</v>
          </cell>
          <cell r="K1161">
            <v>124634979.18482535</v>
          </cell>
        </row>
        <row r="1162">
          <cell r="C1162" t="str">
            <v>PSP</v>
          </cell>
        </row>
        <row r="1163">
          <cell r="C1163" t="str">
            <v>PSP</v>
          </cell>
        </row>
        <row r="1164">
          <cell r="C1164" t="str">
            <v>PSS</v>
          </cell>
        </row>
        <row r="1165">
          <cell r="C1165" t="str">
            <v>PSS</v>
          </cell>
        </row>
        <row r="1166">
          <cell r="C1166" t="str">
            <v>PSP</v>
          </cell>
        </row>
        <row r="1167">
          <cell r="C1167" t="str">
            <v>PSP</v>
          </cell>
        </row>
        <row r="1168">
          <cell r="C1168" t="str">
            <v>PSS</v>
          </cell>
        </row>
        <row r="1169">
          <cell r="C1169" t="str">
            <v>PSS</v>
          </cell>
        </row>
        <row r="1170">
          <cell r="C1170" t="str">
            <v>TODP</v>
          </cell>
        </row>
        <row r="1171">
          <cell r="C1171" t="str">
            <v>TODP</v>
          </cell>
        </row>
        <row r="1172">
          <cell r="C1172" t="str">
            <v>TODS</v>
          </cell>
        </row>
        <row r="1173">
          <cell r="C1173" t="str">
            <v>TODS</v>
          </cell>
        </row>
        <row r="1174">
          <cell r="C1174" t="str">
            <v>GS3</v>
          </cell>
        </row>
        <row r="1175">
          <cell r="C1175" t="str">
            <v>GS3</v>
          </cell>
        </row>
        <row r="1176">
          <cell r="C1176" t="str">
            <v>FLS</v>
          </cell>
          <cell r="K1176">
            <v>47163116.536751904</v>
          </cell>
        </row>
        <row r="1177">
          <cell r="C1177" t="str">
            <v>FLS</v>
          </cell>
        </row>
        <row r="1183">
          <cell r="C1183" t="str">
            <v>RS</v>
          </cell>
        </row>
        <row r="1184">
          <cell r="C1184" t="str">
            <v>RS</v>
          </cell>
          <cell r="K1184">
            <v>361122074.30423146</v>
          </cell>
        </row>
        <row r="1185">
          <cell r="C1185" t="str">
            <v>RS</v>
          </cell>
        </row>
        <row r="1186">
          <cell r="C1186" t="str">
            <v>RS</v>
          </cell>
        </row>
        <row r="1187">
          <cell r="C1187" t="str">
            <v>RTOD-E</v>
          </cell>
          <cell r="K1187">
            <v>19032.144537139611</v>
          </cell>
        </row>
        <row r="1188">
          <cell r="C1188" t="str">
            <v>RTOD-D</v>
          </cell>
        </row>
        <row r="1189">
          <cell r="C1189" t="str">
            <v>RS</v>
          </cell>
        </row>
        <row r="1190">
          <cell r="C1190" t="str">
            <v>RS</v>
          </cell>
        </row>
        <row r="1191">
          <cell r="C1191" t="str">
            <v>RS</v>
          </cell>
        </row>
        <row r="1192">
          <cell r="C1192" t="str">
            <v>RS</v>
          </cell>
        </row>
        <row r="1193">
          <cell r="C1193" t="str">
            <v>RTS</v>
          </cell>
        </row>
        <row r="1194">
          <cell r="C1194" t="str">
            <v>PSP</v>
          </cell>
          <cell r="K1194">
            <v>13975435.852137227</v>
          </cell>
        </row>
        <row r="1195">
          <cell r="C1195" t="str">
            <v>PSS</v>
          </cell>
        </row>
        <row r="1196">
          <cell r="C1196" t="str">
            <v>TODP</v>
          </cell>
        </row>
        <row r="1197">
          <cell r="C1197" t="str">
            <v>PSP</v>
          </cell>
        </row>
        <row r="1198">
          <cell r="C1198" t="str">
            <v>PSS</v>
          </cell>
        </row>
        <row r="1199">
          <cell r="C1199" t="str">
            <v>TODP</v>
          </cell>
        </row>
        <row r="1200">
          <cell r="C1200" t="str">
            <v>TODS</v>
          </cell>
          <cell r="K1200">
            <v>140186468.13315609</v>
          </cell>
        </row>
        <row r="1201">
          <cell r="C1201" t="str">
            <v>TOD</v>
          </cell>
        </row>
        <row r="1202">
          <cell r="C1202" t="str">
            <v>MPT</v>
          </cell>
        </row>
        <row r="1203">
          <cell r="C1203" t="str">
            <v>MPP</v>
          </cell>
        </row>
        <row r="1204">
          <cell r="C1204" t="str">
            <v>LTOD</v>
          </cell>
        </row>
        <row r="1205">
          <cell r="C1205" t="str">
            <v>LTOD</v>
          </cell>
        </row>
        <row r="1206">
          <cell r="C1206" t="str">
            <v>MPP PF</v>
          </cell>
        </row>
        <row r="1207">
          <cell r="C1207" t="str">
            <v>MPT PF</v>
          </cell>
        </row>
        <row r="1208">
          <cell r="C1208" t="str">
            <v>LEV</v>
          </cell>
        </row>
        <row r="1209">
          <cell r="C1209" t="str">
            <v>GS</v>
          </cell>
        </row>
        <row r="1210">
          <cell r="C1210" t="str">
            <v>GS</v>
          </cell>
        </row>
        <row r="1211">
          <cell r="C1211" t="str">
            <v>GS3</v>
          </cell>
        </row>
        <row r="1212">
          <cell r="C1212" t="str">
            <v>GS3</v>
          </cell>
        </row>
        <row r="1213">
          <cell r="C1213" t="str">
            <v>LEV</v>
          </cell>
        </row>
        <row r="1214">
          <cell r="C1214" t="str">
            <v>CSR</v>
          </cell>
        </row>
        <row r="1215">
          <cell r="C1215" t="str">
            <v>CSR</v>
          </cell>
        </row>
        <row r="1216">
          <cell r="C1216" t="str">
            <v>CSR</v>
          </cell>
        </row>
        <row r="1217">
          <cell r="C1217" t="str">
            <v>CSR</v>
          </cell>
        </row>
        <row r="1218">
          <cell r="C1218" t="str">
            <v>CSR</v>
          </cell>
        </row>
        <row r="1219">
          <cell r="C1219" t="str">
            <v>CSR</v>
          </cell>
        </row>
        <row r="1220">
          <cell r="C1220" t="str">
            <v>CSR</v>
          </cell>
        </row>
        <row r="1221">
          <cell r="C1221" t="str">
            <v>CSR</v>
          </cell>
        </row>
        <row r="1222">
          <cell r="C1222" t="str">
            <v>LEV</v>
          </cell>
        </row>
        <row r="1223">
          <cell r="C1223" t="str">
            <v>LEV</v>
          </cell>
        </row>
        <row r="1224">
          <cell r="C1224" t="str">
            <v>GS</v>
          </cell>
        </row>
        <row r="1225">
          <cell r="C1225" t="str">
            <v>PSP</v>
          </cell>
        </row>
        <row r="1226">
          <cell r="C1226" t="str">
            <v>PSS</v>
          </cell>
        </row>
        <row r="1227">
          <cell r="C1227" t="str">
            <v>PSS</v>
          </cell>
        </row>
        <row r="1228">
          <cell r="C1228" t="str">
            <v>PSP</v>
          </cell>
        </row>
        <row r="1229">
          <cell r="C1229" t="str">
            <v>PSP</v>
          </cell>
        </row>
        <row r="1230">
          <cell r="C1230" t="str">
            <v>GS</v>
          </cell>
        </row>
        <row r="1231">
          <cell r="C1231" t="str">
            <v>RS</v>
          </cell>
        </row>
        <row r="1232">
          <cell r="C1232" t="str">
            <v>RS</v>
          </cell>
        </row>
        <row r="1233">
          <cell r="C1233" t="str">
            <v>GS</v>
          </cell>
          <cell r="K1233">
            <v>54242795.903693855</v>
          </cell>
        </row>
        <row r="1234">
          <cell r="C1234" t="str">
            <v>GS</v>
          </cell>
        </row>
        <row r="1235">
          <cell r="C1235" t="str">
            <v>GS3</v>
          </cell>
          <cell r="K1235">
            <v>78819352.802513227</v>
          </cell>
        </row>
        <row r="1236">
          <cell r="C1236" t="str">
            <v>AES</v>
          </cell>
          <cell r="K1236">
            <v>605000</v>
          </cell>
        </row>
        <row r="1237">
          <cell r="C1237" t="str">
            <v>AES</v>
          </cell>
        </row>
        <row r="1238">
          <cell r="C1238" t="str">
            <v>AES3</v>
          </cell>
          <cell r="K1238">
            <v>12300000</v>
          </cell>
        </row>
        <row r="1239">
          <cell r="C1239" t="str">
            <v>AES3</v>
          </cell>
        </row>
        <row r="1240">
          <cell r="C1240" t="str">
            <v>AES3</v>
          </cell>
        </row>
        <row r="1241">
          <cell r="C1241" t="str">
            <v>AES3</v>
          </cell>
        </row>
        <row r="1242">
          <cell r="C1242" t="str">
            <v>AES3</v>
          </cell>
        </row>
        <row r="1243">
          <cell r="C1243" t="str">
            <v>AES</v>
          </cell>
        </row>
        <row r="1244">
          <cell r="C1244" t="str">
            <v>LE</v>
          </cell>
          <cell r="K1244">
            <v>50090.764433614298</v>
          </cell>
        </row>
        <row r="1245">
          <cell r="C1245" t="str">
            <v>LE</v>
          </cell>
        </row>
        <row r="1246">
          <cell r="C1246" t="str">
            <v>LE</v>
          </cell>
        </row>
        <row r="1247">
          <cell r="C1247" t="str">
            <v>TE</v>
          </cell>
          <cell r="K1247">
            <v>128553.97199665004</v>
          </cell>
        </row>
        <row r="1248">
          <cell r="C1248" t="str">
            <v>TE</v>
          </cell>
        </row>
        <row r="1249">
          <cell r="C1249" t="str">
            <v>TE</v>
          </cell>
        </row>
        <row r="1250">
          <cell r="C1250" t="str">
            <v>RTS</v>
          </cell>
        </row>
        <row r="1251">
          <cell r="C1251" t="str">
            <v>PSP</v>
          </cell>
        </row>
        <row r="1252">
          <cell r="C1252" t="str">
            <v>PSS</v>
          </cell>
          <cell r="K1252">
            <v>169713757.87580806</v>
          </cell>
        </row>
        <row r="1253">
          <cell r="C1253" t="str">
            <v>PSP</v>
          </cell>
        </row>
        <row r="1254">
          <cell r="C1254" t="str">
            <v>PSS</v>
          </cell>
        </row>
        <row r="1255">
          <cell r="C1255" t="str">
            <v>TODP</v>
          </cell>
          <cell r="K1255">
            <v>346339180.6060186</v>
          </cell>
        </row>
        <row r="1256">
          <cell r="C1256" t="str">
            <v>TODS</v>
          </cell>
        </row>
        <row r="1257">
          <cell r="C1257" t="str">
            <v>SQF</v>
          </cell>
        </row>
        <row r="1258">
          <cell r="C1258" t="str">
            <v>SQF</v>
          </cell>
        </row>
        <row r="1259">
          <cell r="C1259" t="str">
            <v>LQF</v>
          </cell>
        </row>
        <row r="1260">
          <cell r="C1260" t="str">
            <v>GS</v>
          </cell>
        </row>
        <row r="1261">
          <cell r="C1261" t="str">
            <v>GS3</v>
          </cell>
        </row>
        <row r="1262">
          <cell r="C1262" t="str">
            <v>RS</v>
          </cell>
        </row>
        <row r="1263">
          <cell r="C1263" t="str">
            <v>RS</v>
          </cell>
        </row>
        <row r="1264">
          <cell r="C1264" t="str">
            <v>CSR</v>
          </cell>
        </row>
        <row r="1265">
          <cell r="C1265" t="str">
            <v>CSR</v>
          </cell>
        </row>
        <row r="1266">
          <cell r="C1266" t="str">
            <v>CSR</v>
          </cell>
        </row>
        <row r="1267">
          <cell r="C1267" t="str">
            <v>CSR</v>
          </cell>
        </row>
        <row r="1268">
          <cell r="C1268" t="str">
            <v>CSR</v>
          </cell>
        </row>
        <row r="1269">
          <cell r="C1269" t="str">
            <v>GS</v>
          </cell>
        </row>
        <row r="1270">
          <cell r="C1270" t="str">
            <v>GS</v>
          </cell>
        </row>
        <row r="1271">
          <cell r="C1271" t="str">
            <v>GS</v>
          </cell>
        </row>
        <row r="1272">
          <cell r="C1272" t="str">
            <v>GS</v>
          </cell>
        </row>
        <row r="1273">
          <cell r="C1273" t="str">
            <v>GS</v>
          </cell>
        </row>
        <row r="1274">
          <cell r="C1274" t="str">
            <v>GS</v>
          </cell>
        </row>
        <row r="1275">
          <cell r="C1275" t="str">
            <v>GS</v>
          </cell>
        </row>
        <row r="1276">
          <cell r="C1276" t="str">
            <v>GS</v>
          </cell>
        </row>
        <row r="1277">
          <cell r="C1277" t="str">
            <v>GS</v>
          </cell>
        </row>
        <row r="1278">
          <cell r="C1278" t="str">
            <v>GS</v>
          </cell>
        </row>
        <row r="1279">
          <cell r="C1279" t="str">
            <v>GS</v>
          </cell>
        </row>
        <row r="1280">
          <cell r="C1280" t="str">
            <v>GS3</v>
          </cell>
        </row>
        <row r="1281">
          <cell r="C1281" t="str">
            <v>GS3</v>
          </cell>
        </row>
        <row r="1282">
          <cell r="C1282" t="str">
            <v>RTS</v>
          </cell>
        </row>
        <row r="1283">
          <cell r="C1283" t="str">
            <v>RTS</v>
          </cell>
          <cell r="K1283">
            <v>128966898.62774912</v>
          </cell>
        </row>
        <row r="1284">
          <cell r="C1284" t="str">
            <v>PSP</v>
          </cell>
        </row>
        <row r="1285">
          <cell r="C1285" t="str">
            <v>PSP</v>
          </cell>
        </row>
        <row r="1286">
          <cell r="C1286" t="str">
            <v>PSS</v>
          </cell>
        </row>
        <row r="1287">
          <cell r="C1287" t="str">
            <v>PSS</v>
          </cell>
        </row>
        <row r="1288">
          <cell r="C1288" t="str">
            <v>PSP</v>
          </cell>
        </row>
        <row r="1289">
          <cell r="C1289" t="str">
            <v>PSP</v>
          </cell>
        </row>
        <row r="1290">
          <cell r="C1290" t="str">
            <v>PSS</v>
          </cell>
        </row>
        <row r="1291">
          <cell r="C1291" t="str">
            <v>PSS</v>
          </cell>
        </row>
        <row r="1292">
          <cell r="C1292" t="str">
            <v>TODP</v>
          </cell>
        </row>
        <row r="1293">
          <cell r="C1293" t="str">
            <v>TODP</v>
          </cell>
        </row>
        <row r="1294">
          <cell r="C1294" t="str">
            <v>TODS</v>
          </cell>
        </row>
        <row r="1295">
          <cell r="C1295" t="str">
            <v>TODS</v>
          </cell>
        </row>
        <row r="1296">
          <cell r="C1296" t="str">
            <v>GS3</v>
          </cell>
        </row>
        <row r="1297">
          <cell r="C1297" t="str">
            <v>GS3</v>
          </cell>
        </row>
        <row r="1298">
          <cell r="C1298" t="str">
            <v>FLS</v>
          </cell>
          <cell r="K1298">
            <v>45730937.483929999</v>
          </cell>
        </row>
        <row r="1299">
          <cell r="C1299" t="str">
            <v>FLS</v>
          </cell>
        </row>
        <row r="1305">
          <cell r="C1305" t="str">
            <v>RS</v>
          </cell>
        </row>
        <row r="1306">
          <cell r="C1306" t="str">
            <v>RS</v>
          </cell>
          <cell r="K1306">
            <v>456877357.94351453</v>
          </cell>
        </row>
        <row r="1307">
          <cell r="C1307" t="str">
            <v>RS</v>
          </cell>
        </row>
        <row r="1308">
          <cell r="C1308" t="str">
            <v>RS</v>
          </cell>
        </row>
        <row r="1309">
          <cell r="C1309" t="str">
            <v>RTOD-E</v>
          </cell>
          <cell r="K1309">
            <v>24684.149398597205</v>
          </cell>
        </row>
        <row r="1310">
          <cell r="C1310" t="str">
            <v>RTOD-D</v>
          </cell>
        </row>
        <row r="1311">
          <cell r="C1311" t="str">
            <v>RS</v>
          </cell>
        </row>
        <row r="1312">
          <cell r="C1312" t="str">
            <v>RS</v>
          </cell>
        </row>
        <row r="1313">
          <cell r="C1313" t="str">
            <v>RS</v>
          </cell>
        </row>
        <row r="1314">
          <cell r="C1314" t="str">
            <v>RS</v>
          </cell>
        </row>
        <row r="1315">
          <cell r="C1315" t="str">
            <v>RTS</v>
          </cell>
        </row>
        <row r="1316">
          <cell r="C1316" t="str">
            <v>PSP</v>
          </cell>
          <cell r="K1316">
            <v>14282028.066227578</v>
          </cell>
        </row>
        <row r="1317">
          <cell r="C1317" t="str">
            <v>PSS</v>
          </cell>
        </row>
        <row r="1318">
          <cell r="C1318" t="str">
            <v>TODP</v>
          </cell>
        </row>
        <row r="1319">
          <cell r="C1319" t="str">
            <v>PSP</v>
          </cell>
        </row>
        <row r="1320">
          <cell r="C1320" t="str">
            <v>PSS</v>
          </cell>
        </row>
        <row r="1321">
          <cell r="C1321" t="str">
            <v>TODP</v>
          </cell>
        </row>
        <row r="1322">
          <cell r="C1322" t="str">
            <v>TODS</v>
          </cell>
          <cell r="K1322">
            <v>142849344.65883482</v>
          </cell>
        </row>
        <row r="1323">
          <cell r="C1323" t="str">
            <v>TOD</v>
          </cell>
        </row>
        <row r="1324">
          <cell r="C1324" t="str">
            <v>MPT</v>
          </cell>
        </row>
        <row r="1325">
          <cell r="C1325" t="str">
            <v>MPP</v>
          </cell>
        </row>
        <row r="1326">
          <cell r="C1326" t="str">
            <v>LTOD</v>
          </cell>
        </row>
        <row r="1327">
          <cell r="C1327" t="str">
            <v>LTOD</v>
          </cell>
        </row>
        <row r="1328">
          <cell r="C1328" t="str">
            <v>MPP PF</v>
          </cell>
        </row>
        <row r="1329">
          <cell r="C1329" t="str">
            <v>MPT PF</v>
          </cell>
        </row>
        <row r="1330">
          <cell r="C1330" t="str">
            <v>LEV</v>
          </cell>
        </row>
        <row r="1331">
          <cell r="C1331" t="str">
            <v>GS</v>
          </cell>
        </row>
        <row r="1332">
          <cell r="C1332" t="str">
            <v>GS</v>
          </cell>
        </row>
        <row r="1333">
          <cell r="C1333" t="str">
            <v>GS3</v>
          </cell>
        </row>
        <row r="1334">
          <cell r="C1334" t="str">
            <v>GS3</v>
          </cell>
        </row>
        <row r="1335">
          <cell r="C1335" t="str">
            <v>LEV</v>
          </cell>
        </row>
        <row r="1336">
          <cell r="C1336" t="str">
            <v>CSR</v>
          </cell>
        </row>
        <row r="1337">
          <cell r="C1337" t="str">
            <v>CSR</v>
          </cell>
        </row>
        <row r="1338">
          <cell r="C1338" t="str">
            <v>CSR</v>
          </cell>
        </row>
        <row r="1339">
          <cell r="C1339" t="str">
            <v>CSR</v>
          </cell>
        </row>
        <row r="1340">
          <cell r="C1340" t="str">
            <v>CSR</v>
          </cell>
        </row>
        <row r="1341">
          <cell r="C1341" t="str">
            <v>CSR</v>
          </cell>
        </row>
        <row r="1342">
          <cell r="C1342" t="str">
            <v>CSR</v>
          </cell>
        </row>
        <row r="1343">
          <cell r="C1343" t="str">
            <v>CSR</v>
          </cell>
        </row>
        <row r="1344">
          <cell r="C1344" t="str">
            <v>LEV</v>
          </cell>
        </row>
        <row r="1345">
          <cell r="C1345" t="str">
            <v>LEV</v>
          </cell>
        </row>
        <row r="1346">
          <cell r="C1346" t="str">
            <v>GS</v>
          </cell>
        </row>
        <row r="1347">
          <cell r="C1347" t="str">
            <v>PSP</v>
          </cell>
        </row>
        <row r="1348">
          <cell r="C1348" t="str">
            <v>PSS</v>
          </cell>
        </row>
        <row r="1349">
          <cell r="C1349" t="str">
            <v>PSS</v>
          </cell>
        </row>
        <row r="1350">
          <cell r="C1350" t="str">
            <v>PSP</v>
          </cell>
        </row>
        <row r="1351">
          <cell r="C1351" t="str">
            <v>PSP</v>
          </cell>
        </row>
        <row r="1352">
          <cell r="C1352" t="str">
            <v>GS</v>
          </cell>
        </row>
        <row r="1353">
          <cell r="C1353" t="str">
            <v>RS</v>
          </cell>
        </row>
        <row r="1354">
          <cell r="C1354" t="str">
            <v>RS</v>
          </cell>
        </row>
        <row r="1355">
          <cell r="C1355" t="str">
            <v>GS</v>
          </cell>
          <cell r="K1355">
            <v>79580535.01830551</v>
          </cell>
        </row>
        <row r="1356">
          <cell r="C1356" t="str">
            <v>GS</v>
          </cell>
        </row>
        <row r="1357">
          <cell r="C1357" t="str">
            <v>GS3</v>
          </cell>
          <cell r="K1357">
            <v>86182211.971874446</v>
          </cell>
        </row>
        <row r="1358">
          <cell r="C1358" t="str">
            <v>AES</v>
          </cell>
          <cell r="K1358">
            <v>677000</v>
          </cell>
        </row>
        <row r="1359">
          <cell r="C1359" t="str">
            <v>AES</v>
          </cell>
        </row>
        <row r="1360">
          <cell r="C1360" t="str">
            <v>AES3</v>
          </cell>
          <cell r="K1360">
            <v>13749000</v>
          </cell>
        </row>
        <row r="1361">
          <cell r="C1361" t="str">
            <v>AES3</v>
          </cell>
        </row>
        <row r="1362">
          <cell r="C1362" t="str">
            <v>AES3</v>
          </cell>
        </row>
        <row r="1363">
          <cell r="C1363" t="str">
            <v>AES3</v>
          </cell>
        </row>
        <row r="1364">
          <cell r="C1364" t="str">
            <v>AES3</v>
          </cell>
        </row>
        <row r="1365">
          <cell r="C1365" t="str">
            <v>AES</v>
          </cell>
        </row>
        <row r="1366">
          <cell r="C1366" t="str">
            <v>LE</v>
          </cell>
          <cell r="K1366">
            <v>52416.58819487811</v>
          </cell>
        </row>
        <row r="1367">
          <cell r="C1367" t="str">
            <v>LE</v>
          </cell>
        </row>
        <row r="1368">
          <cell r="C1368" t="str">
            <v>LE</v>
          </cell>
        </row>
        <row r="1369">
          <cell r="C1369" t="str">
            <v>TE</v>
          </cell>
          <cell r="K1369">
            <v>164746.68685094907</v>
          </cell>
        </row>
        <row r="1370">
          <cell r="C1370" t="str">
            <v>TE</v>
          </cell>
        </row>
        <row r="1371">
          <cell r="C1371" t="str">
            <v>TE</v>
          </cell>
        </row>
        <row r="1372">
          <cell r="C1372" t="str">
            <v>RTS</v>
          </cell>
        </row>
        <row r="1373">
          <cell r="C1373" t="str">
            <v>PSP</v>
          </cell>
        </row>
        <row r="1374">
          <cell r="C1374" t="str">
            <v>PSS</v>
          </cell>
          <cell r="K1374">
            <v>184186312.3441284</v>
          </cell>
        </row>
        <row r="1375">
          <cell r="C1375" t="str">
            <v>PSP</v>
          </cell>
        </row>
        <row r="1376">
          <cell r="C1376" t="str">
            <v>PSS</v>
          </cell>
        </row>
        <row r="1377">
          <cell r="C1377" t="str">
            <v>TODP</v>
          </cell>
          <cell r="K1377">
            <v>338786007.96074069</v>
          </cell>
        </row>
        <row r="1378">
          <cell r="C1378" t="str">
            <v>TODS</v>
          </cell>
        </row>
        <row r="1379">
          <cell r="C1379" t="str">
            <v>SQF</v>
          </cell>
        </row>
        <row r="1380">
          <cell r="C1380" t="str">
            <v>SQF</v>
          </cell>
        </row>
        <row r="1381">
          <cell r="C1381" t="str">
            <v>LQF</v>
          </cell>
        </row>
        <row r="1382">
          <cell r="C1382" t="str">
            <v>GS</v>
          </cell>
        </row>
        <row r="1383">
          <cell r="C1383" t="str">
            <v>GS3</v>
          </cell>
        </row>
        <row r="1384">
          <cell r="C1384" t="str">
            <v>RS</v>
          </cell>
        </row>
        <row r="1385">
          <cell r="C1385" t="str">
            <v>RS</v>
          </cell>
        </row>
        <row r="1386">
          <cell r="C1386" t="str">
            <v>CSR</v>
          </cell>
        </row>
        <row r="1387">
          <cell r="C1387" t="str">
            <v>CSR</v>
          </cell>
        </row>
        <row r="1388">
          <cell r="C1388" t="str">
            <v>CSR</v>
          </cell>
        </row>
        <row r="1389">
          <cell r="C1389" t="str">
            <v>CSR</v>
          </cell>
        </row>
        <row r="1390">
          <cell r="C1390" t="str">
            <v>CSR</v>
          </cell>
        </row>
        <row r="1391">
          <cell r="C1391" t="str">
            <v>GS</v>
          </cell>
        </row>
        <row r="1392">
          <cell r="C1392" t="str">
            <v>GS</v>
          </cell>
        </row>
        <row r="1393">
          <cell r="C1393" t="str">
            <v>GS</v>
          </cell>
        </row>
        <row r="1394">
          <cell r="C1394" t="str">
            <v>GS</v>
          </cell>
        </row>
        <row r="1395">
          <cell r="C1395" t="str">
            <v>GS</v>
          </cell>
        </row>
        <row r="1396">
          <cell r="C1396" t="str">
            <v>GS</v>
          </cell>
        </row>
        <row r="1397">
          <cell r="C1397" t="str">
            <v>GS</v>
          </cell>
        </row>
        <row r="1398">
          <cell r="C1398" t="str">
            <v>GS</v>
          </cell>
        </row>
        <row r="1399">
          <cell r="C1399" t="str">
            <v>GS</v>
          </cell>
        </row>
        <row r="1400">
          <cell r="C1400" t="str">
            <v>GS</v>
          </cell>
        </row>
        <row r="1401">
          <cell r="C1401" t="str">
            <v>GS</v>
          </cell>
        </row>
        <row r="1402">
          <cell r="C1402" t="str">
            <v>GS3</v>
          </cell>
        </row>
        <row r="1403">
          <cell r="C1403" t="str">
            <v>GS3</v>
          </cell>
        </row>
        <row r="1404">
          <cell r="C1404" t="str">
            <v>RTS</v>
          </cell>
        </row>
        <row r="1405">
          <cell r="C1405" t="str">
            <v>RTS</v>
          </cell>
          <cell r="K1405">
            <v>128141620.01965322</v>
          </cell>
        </row>
        <row r="1406">
          <cell r="C1406" t="str">
            <v>PSP</v>
          </cell>
        </row>
        <row r="1407">
          <cell r="C1407" t="str">
            <v>PSP</v>
          </cell>
        </row>
        <row r="1408">
          <cell r="C1408" t="str">
            <v>PSS</v>
          </cell>
        </row>
        <row r="1409">
          <cell r="C1409" t="str">
            <v>PSS</v>
          </cell>
        </row>
        <row r="1410">
          <cell r="C1410" t="str">
            <v>PSP</v>
          </cell>
        </row>
        <row r="1411">
          <cell r="C1411" t="str">
            <v>PSP</v>
          </cell>
        </row>
        <row r="1412">
          <cell r="C1412" t="str">
            <v>PSS</v>
          </cell>
        </row>
        <row r="1413">
          <cell r="C1413" t="str">
            <v>PSS</v>
          </cell>
        </row>
        <row r="1414">
          <cell r="C1414" t="str">
            <v>TODP</v>
          </cell>
        </row>
        <row r="1415">
          <cell r="C1415" t="str">
            <v>TODP</v>
          </cell>
        </row>
        <row r="1416">
          <cell r="C1416" t="str">
            <v>TODS</v>
          </cell>
        </row>
        <row r="1417">
          <cell r="C1417" t="str">
            <v>TODS</v>
          </cell>
        </row>
        <row r="1418">
          <cell r="C1418" t="str">
            <v>GS3</v>
          </cell>
        </row>
        <row r="1419">
          <cell r="C1419" t="str">
            <v>GS3</v>
          </cell>
        </row>
        <row r="1420">
          <cell r="C1420" t="str">
            <v>FLS</v>
          </cell>
          <cell r="K1420">
            <v>41843538.999491803</v>
          </cell>
        </row>
        <row r="1421">
          <cell r="C1421" t="str">
            <v>FLS</v>
          </cell>
        </row>
        <row r="1427">
          <cell r="C1427" t="str">
            <v>RS</v>
          </cell>
        </row>
        <row r="1428">
          <cell r="C1428" t="str">
            <v>RS</v>
          </cell>
          <cell r="K1428">
            <v>643584709.73703372</v>
          </cell>
        </row>
        <row r="1429">
          <cell r="C1429" t="str">
            <v>RS</v>
          </cell>
        </row>
        <row r="1430">
          <cell r="C1430" t="str">
            <v>RS</v>
          </cell>
        </row>
        <row r="1431">
          <cell r="C1431" t="str">
            <v>RTOD-E</v>
          </cell>
          <cell r="K1431">
            <v>35559.366300397873</v>
          </cell>
        </row>
        <row r="1432">
          <cell r="C1432" t="str">
            <v>RTOD-D</v>
          </cell>
        </row>
        <row r="1433">
          <cell r="C1433" t="str">
            <v>RS</v>
          </cell>
        </row>
        <row r="1434">
          <cell r="C1434" t="str">
            <v>RS</v>
          </cell>
        </row>
        <row r="1435">
          <cell r="C1435" t="str">
            <v>RS</v>
          </cell>
        </row>
        <row r="1436">
          <cell r="C1436" t="str">
            <v>RS</v>
          </cell>
        </row>
        <row r="1437">
          <cell r="C1437" t="str">
            <v>RTS</v>
          </cell>
        </row>
        <row r="1438">
          <cell r="C1438" t="str">
            <v>PSP</v>
          </cell>
          <cell r="K1438">
            <v>13970557.029308898</v>
          </cell>
        </row>
        <row r="1439">
          <cell r="C1439" t="str">
            <v>PSS</v>
          </cell>
        </row>
        <row r="1440">
          <cell r="C1440" t="str">
            <v>TODP</v>
          </cell>
        </row>
        <row r="1441">
          <cell r="C1441" t="str">
            <v>PSP</v>
          </cell>
        </row>
        <row r="1442">
          <cell r="C1442" t="str">
            <v>PSS</v>
          </cell>
        </row>
        <row r="1443">
          <cell r="C1443" t="str">
            <v>TODP</v>
          </cell>
        </row>
        <row r="1444">
          <cell r="C1444" t="str">
            <v>TODS</v>
          </cell>
          <cell r="K1444">
            <v>141890406.98313552</v>
          </cell>
        </row>
        <row r="1445">
          <cell r="C1445" t="str">
            <v>TOD</v>
          </cell>
        </row>
        <row r="1446">
          <cell r="C1446" t="str">
            <v>MPT</v>
          </cell>
        </row>
        <row r="1447">
          <cell r="C1447" t="str">
            <v>MPP</v>
          </cell>
        </row>
        <row r="1448">
          <cell r="C1448" t="str">
            <v>LTOD</v>
          </cell>
        </row>
        <row r="1449">
          <cell r="C1449" t="str">
            <v>LTOD</v>
          </cell>
        </row>
        <row r="1450">
          <cell r="C1450" t="str">
            <v>MPP PF</v>
          </cell>
        </row>
        <row r="1451">
          <cell r="C1451" t="str">
            <v>MPT PF</v>
          </cell>
        </row>
        <row r="1452">
          <cell r="C1452" t="str">
            <v>LEV</v>
          </cell>
        </row>
        <row r="1453">
          <cell r="C1453" t="str">
            <v>GS</v>
          </cell>
        </row>
        <row r="1454">
          <cell r="C1454" t="str">
            <v>GS</v>
          </cell>
        </row>
        <row r="1455">
          <cell r="C1455" t="str">
            <v>GS3</v>
          </cell>
        </row>
        <row r="1456">
          <cell r="C1456" t="str">
            <v>GS3</v>
          </cell>
        </row>
        <row r="1457">
          <cell r="C1457" t="str">
            <v>LEV</v>
          </cell>
        </row>
        <row r="1458">
          <cell r="C1458" t="str">
            <v>CSR</v>
          </cell>
        </row>
        <row r="1459">
          <cell r="C1459" t="str">
            <v>CSR</v>
          </cell>
        </row>
        <row r="1460">
          <cell r="C1460" t="str">
            <v>CSR</v>
          </cell>
        </row>
        <row r="1461">
          <cell r="C1461" t="str">
            <v>CSR</v>
          </cell>
        </row>
        <row r="1462">
          <cell r="C1462" t="str">
            <v>CSR</v>
          </cell>
        </row>
        <row r="1463">
          <cell r="C1463" t="str">
            <v>CSR</v>
          </cell>
        </row>
        <row r="1464">
          <cell r="C1464" t="str">
            <v>CSR</v>
          </cell>
        </row>
        <row r="1465">
          <cell r="C1465" t="str">
            <v>CSR</v>
          </cell>
        </row>
        <row r="1466">
          <cell r="C1466" t="str">
            <v>LEV</v>
          </cell>
        </row>
        <row r="1467">
          <cell r="C1467" t="str">
            <v>LEV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eturns"/>
      <sheetName val="Sheet2"/>
      <sheetName val="Book4"/>
    </sheetNames>
    <definedNames>
      <definedName name="Choices_Wrapper" refersTo="#REF!"/>
      <definedName name="Comp" refersTo="#REF!"/>
      <definedName name="test" refersTo="#REF!"/>
    </definedNames>
    <sheetDataSet>
      <sheetData sheetId="0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workbookViewId="0">
      <selection activeCell="F10" sqref="F10"/>
    </sheetView>
  </sheetViews>
  <sheetFormatPr defaultRowHeight="15" x14ac:dyDescent="0.25"/>
  <cols>
    <col min="2" max="2" width="51.85546875" bestFit="1" customWidth="1"/>
    <col min="3" max="3" width="15.42578125" customWidth="1"/>
    <col min="4" max="4" width="14.42578125" customWidth="1"/>
    <col min="5" max="5" width="17.5703125" bestFit="1" customWidth="1"/>
    <col min="6" max="6" width="14.85546875" customWidth="1"/>
    <col min="7" max="7" width="19.140625" bestFit="1" customWidth="1"/>
    <col min="8" max="8" width="3.7109375" customWidth="1"/>
    <col min="9" max="9" width="11.5703125" bestFit="1" customWidth="1"/>
    <col min="10" max="10" width="19.42578125" bestFit="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x14ac:dyDescent="0.25">
      <c r="A2" s="4" t="s">
        <v>2</v>
      </c>
      <c r="B2" s="2"/>
      <c r="C2" s="2"/>
      <c r="D2" s="2"/>
      <c r="E2" s="2"/>
      <c r="F2" s="2"/>
      <c r="G2" s="2"/>
      <c r="H2" s="2"/>
      <c r="I2" s="2"/>
      <c r="J2" s="3" t="s">
        <v>3</v>
      </c>
    </row>
    <row r="3" spans="1:10" x14ac:dyDescent="0.25">
      <c r="A3" s="4" t="s">
        <v>4</v>
      </c>
      <c r="B3" s="2"/>
      <c r="C3" s="2"/>
      <c r="D3" s="2"/>
      <c r="E3" s="2"/>
      <c r="F3" s="2"/>
      <c r="G3" s="2"/>
      <c r="H3" s="2"/>
      <c r="I3" s="2"/>
      <c r="J3" s="5" t="s">
        <v>5</v>
      </c>
    </row>
    <row r="4" spans="1:10" x14ac:dyDescent="0.25">
      <c r="A4" s="6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7"/>
      <c r="B5" s="8"/>
      <c r="C5" s="8"/>
      <c r="D5" s="8"/>
      <c r="E5" s="9"/>
      <c r="F5" s="10" t="s">
        <v>6</v>
      </c>
      <c r="G5" s="9" t="s">
        <v>7</v>
      </c>
      <c r="H5" s="11"/>
      <c r="I5" s="9"/>
      <c r="J5" s="9" t="s">
        <v>7</v>
      </c>
    </row>
    <row r="6" spans="1:10" x14ac:dyDescent="0.25">
      <c r="A6" s="12"/>
      <c r="B6" s="2"/>
      <c r="C6" s="13" t="s">
        <v>8</v>
      </c>
      <c r="D6" s="13" t="s">
        <v>9</v>
      </c>
      <c r="E6" s="13" t="s">
        <v>10</v>
      </c>
      <c r="F6" s="14" t="s">
        <v>11</v>
      </c>
      <c r="G6" s="13" t="s">
        <v>12</v>
      </c>
      <c r="H6" s="15"/>
      <c r="I6" s="13" t="s">
        <v>13</v>
      </c>
      <c r="J6" s="13" t="s">
        <v>12</v>
      </c>
    </row>
    <row r="7" spans="1:10" x14ac:dyDescent="0.25">
      <c r="A7" s="16"/>
      <c r="B7" s="17"/>
      <c r="C7" s="18"/>
      <c r="D7" s="18"/>
      <c r="E7" s="19" t="s">
        <v>14</v>
      </c>
      <c r="F7" s="20" t="s">
        <v>15</v>
      </c>
      <c r="G7" s="19" t="s">
        <v>6</v>
      </c>
      <c r="H7" s="21"/>
      <c r="I7" s="19" t="s">
        <v>16</v>
      </c>
      <c r="J7" s="19" t="s">
        <v>17</v>
      </c>
    </row>
    <row r="8" spans="1:10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x14ac:dyDescent="0.25">
      <c r="A9" s="23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4"/>
      <c r="B10" s="25" t="s">
        <v>19</v>
      </c>
      <c r="C10" s="26">
        <v>300</v>
      </c>
      <c r="D10" s="2"/>
      <c r="E10" s="2"/>
      <c r="F10" s="27">
        <v>1500</v>
      </c>
      <c r="G10" s="28">
        <f>ROUND(F10*C10,2)</f>
        <v>450000</v>
      </c>
      <c r="H10" s="2"/>
      <c r="I10" s="29"/>
      <c r="J10" s="30"/>
    </row>
    <row r="11" spans="1:10" x14ac:dyDescent="0.25">
      <c r="A11" s="24"/>
      <c r="B11" s="25" t="s">
        <v>20</v>
      </c>
      <c r="C11" s="26">
        <f>C10*365.25/12</f>
        <v>9131.25</v>
      </c>
      <c r="D11" s="2"/>
      <c r="E11" s="2"/>
      <c r="F11" s="27"/>
      <c r="G11" s="30"/>
      <c r="H11" s="2"/>
      <c r="I11" s="31">
        <v>49.28</v>
      </c>
      <c r="J11" s="28">
        <f>ROUND(I11*C11,2)</f>
        <v>449988</v>
      </c>
    </row>
    <row r="12" spans="1:10" x14ac:dyDescent="0.25">
      <c r="A12" s="24"/>
      <c r="B12" s="32" t="s">
        <v>21</v>
      </c>
      <c r="C12" s="2"/>
      <c r="D12" s="2"/>
      <c r="E12" s="26">
        <v>1472660547.5768931</v>
      </c>
      <c r="F12" s="33">
        <v>3.058E-2</v>
      </c>
      <c r="G12" s="28">
        <f>ROUND(E12*F12,2)</f>
        <v>45033959.539999999</v>
      </c>
      <c r="H12" s="2"/>
      <c r="I12" s="34">
        <v>3.1009999999999999E-2</v>
      </c>
      <c r="J12" s="28">
        <f>ROUND(I12*E12,2)</f>
        <v>45667203.579999998</v>
      </c>
    </row>
    <row r="13" spans="1:10" x14ac:dyDescent="0.25">
      <c r="A13" s="24"/>
      <c r="B13" s="32"/>
      <c r="C13" s="2"/>
      <c r="D13" s="2"/>
      <c r="E13" s="2"/>
      <c r="F13" s="33"/>
      <c r="G13" s="30"/>
      <c r="H13" s="2"/>
      <c r="I13" s="35"/>
      <c r="J13" s="30"/>
    </row>
    <row r="14" spans="1:10" x14ac:dyDescent="0.25">
      <c r="A14" s="36"/>
      <c r="B14" s="32" t="s">
        <v>22</v>
      </c>
      <c r="C14" s="2"/>
      <c r="D14" s="26">
        <v>3357060.7426160532</v>
      </c>
      <c r="E14" s="2"/>
      <c r="F14" s="27">
        <v>2.23</v>
      </c>
      <c r="G14" s="28">
        <f>ROUND(F14*D14,2)</f>
        <v>7486245.46</v>
      </c>
      <c r="H14" s="2"/>
      <c r="I14" s="29">
        <v>1.97</v>
      </c>
      <c r="J14" s="28">
        <f>ROUND(D14*I14,2)</f>
        <v>6613409.6600000001</v>
      </c>
    </row>
    <row r="15" spans="1:10" x14ac:dyDescent="0.25">
      <c r="A15" s="36"/>
      <c r="B15" s="32" t="s">
        <v>23</v>
      </c>
      <c r="C15" s="2"/>
      <c r="D15" s="26">
        <v>2985941.3876636866</v>
      </c>
      <c r="E15" s="2"/>
      <c r="F15" s="27">
        <v>5.18</v>
      </c>
      <c r="G15" s="28">
        <f>ROUND(F15*D15,2)</f>
        <v>15467176.390000001</v>
      </c>
      <c r="H15" s="2"/>
      <c r="I15" s="29">
        <v>6.01</v>
      </c>
      <c r="J15" s="28">
        <f>ROUND(D15*I15,2)</f>
        <v>17945507.739999998</v>
      </c>
    </row>
    <row r="16" spans="1:10" x14ac:dyDescent="0.25">
      <c r="A16" s="36"/>
      <c r="B16" s="32" t="s">
        <v>24</v>
      </c>
      <c r="C16" s="2"/>
      <c r="D16" s="26">
        <v>2989289.232150346</v>
      </c>
      <c r="E16" s="2"/>
      <c r="F16" s="27">
        <v>6.55</v>
      </c>
      <c r="G16" s="28">
        <f>ROUND(F16*D16,2)</f>
        <v>19579844.469999999</v>
      </c>
      <c r="H16" s="2"/>
      <c r="I16" s="29">
        <v>7.59</v>
      </c>
      <c r="J16" s="28">
        <f>ROUND(D16*I16,2)</f>
        <v>22688705.27</v>
      </c>
    </row>
    <row r="17" spans="1:10" x14ac:dyDescent="0.25">
      <c r="A17" s="36"/>
      <c r="B17" s="37"/>
      <c r="C17" s="38"/>
      <c r="D17" s="38"/>
      <c r="E17" s="2"/>
      <c r="F17" s="29"/>
      <c r="G17" s="30"/>
      <c r="H17" s="2"/>
      <c r="I17" s="29"/>
      <c r="J17" s="30"/>
    </row>
    <row r="18" spans="1:10" x14ac:dyDescent="0.25">
      <c r="A18" s="36"/>
      <c r="B18" s="32" t="s">
        <v>25</v>
      </c>
      <c r="C18" s="38"/>
      <c r="D18" s="38"/>
      <c r="E18" s="2"/>
      <c r="F18" s="29"/>
      <c r="G18" s="28">
        <v>-214059.22</v>
      </c>
      <c r="H18" s="2"/>
      <c r="I18" s="29"/>
      <c r="J18" s="28">
        <f>G18</f>
        <v>-214059.22</v>
      </c>
    </row>
    <row r="19" spans="1:10" x14ac:dyDescent="0.25">
      <c r="A19" s="36"/>
      <c r="B19" s="37"/>
      <c r="C19" s="38"/>
      <c r="D19" s="38"/>
      <c r="E19" s="2"/>
      <c r="F19" s="29"/>
      <c r="G19" s="30"/>
      <c r="H19" s="2"/>
      <c r="I19" s="29"/>
      <c r="J19" s="30"/>
    </row>
    <row r="20" spans="1:10" x14ac:dyDescent="0.25">
      <c r="A20" s="24"/>
      <c r="B20" s="39" t="s">
        <v>26</v>
      </c>
      <c r="C20" s="2"/>
      <c r="D20" s="2"/>
      <c r="E20" s="40"/>
      <c r="F20" s="2"/>
      <c r="G20" s="41">
        <f>SUM(G10:G19)</f>
        <v>87803166.640000001</v>
      </c>
      <c r="H20" s="2"/>
      <c r="I20" s="2"/>
      <c r="J20" s="41">
        <f>SUM(J10:J19)</f>
        <v>93150755.029999986</v>
      </c>
    </row>
    <row r="21" spans="1:10" x14ac:dyDescent="0.25">
      <c r="A21" s="24"/>
      <c r="B21" s="32" t="s">
        <v>27</v>
      </c>
      <c r="C21" s="2"/>
      <c r="D21" s="2"/>
      <c r="E21" s="40"/>
      <c r="F21" s="2"/>
      <c r="G21" s="42">
        <v>1.0000000000582667</v>
      </c>
      <c r="H21" s="2"/>
      <c r="I21" s="2"/>
      <c r="J21" s="42">
        <f>G21</f>
        <v>1.0000000000582667</v>
      </c>
    </row>
    <row r="22" spans="1:10" x14ac:dyDescent="0.25">
      <c r="A22" s="24"/>
      <c r="B22" s="39" t="s">
        <v>28</v>
      </c>
      <c r="C22" s="2"/>
      <c r="D22" s="2"/>
      <c r="E22" s="40"/>
      <c r="F22" s="2"/>
      <c r="G22" s="41">
        <f>+ROUND(G20/G21,2)</f>
        <v>87803166.629999995</v>
      </c>
      <c r="H22" s="2"/>
      <c r="I22" s="2"/>
      <c r="J22" s="41">
        <f>+ROUND(J20/J21,2)</f>
        <v>93150755.019999996</v>
      </c>
    </row>
    <row r="23" spans="1:10" x14ac:dyDescent="0.25">
      <c r="A23" s="24"/>
      <c r="B23" s="2"/>
      <c r="C23" s="2"/>
      <c r="D23" s="2"/>
      <c r="E23" s="43"/>
      <c r="F23" s="2"/>
      <c r="G23" s="30"/>
      <c r="H23" s="2"/>
      <c r="I23" s="2"/>
      <c r="J23" s="2"/>
    </row>
    <row r="24" spans="1:10" x14ac:dyDescent="0.25">
      <c r="A24" s="44"/>
      <c r="B24" s="2" t="s">
        <v>29</v>
      </c>
      <c r="C24" s="2"/>
      <c r="D24" s="2"/>
      <c r="E24" s="2"/>
      <c r="F24" s="2"/>
      <c r="G24" s="28">
        <v>-6905895.6099999994</v>
      </c>
      <c r="H24" s="2"/>
      <c r="I24" s="2"/>
      <c r="J24" s="28">
        <f>G24</f>
        <v>-6905895.6099999994</v>
      </c>
    </row>
    <row r="25" spans="1:10" x14ac:dyDescent="0.25">
      <c r="A25" s="44"/>
      <c r="B25" s="45"/>
      <c r="C25" s="2"/>
      <c r="D25" s="2"/>
      <c r="E25" s="2"/>
      <c r="F25" s="2"/>
      <c r="G25" s="30"/>
      <c r="H25" s="2"/>
      <c r="I25" s="2"/>
      <c r="J25" s="30"/>
    </row>
    <row r="26" spans="1:10" ht="16.5" x14ac:dyDescent="0.35">
      <c r="A26" s="24"/>
      <c r="B26" s="46" t="s">
        <v>30</v>
      </c>
      <c r="C26" s="2"/>
      <c r="D26" s="2"/>
      <c r="E26" s="2"/>
      <c r="F26" s="2"/>
      <c r="G26" s="47">
        <f>SUM(G22:G24)</f>
        <v>80897271.019999996</v>
      </c>
      <c r="H26" s="2"/>
      <c r="I26" s="2"/>
      <c r="J26" s="47">
        <f>SUM(J22:J24)</f>
        <v>86244859.409999996</v>
      </c>
    </row>
    <row r="27" spans="1:10" x14ac:dyDescent="0.25">
      <c r="A27" s="24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4"/>
      <c r="B28" s="48" t="s">
        <v>31</v>
      </c>
      <c r="C28" s="2"/>
      <c r="D28" s="2"/>
      <c r="E28" s="2"/>
      <c r="F28" s="2"/>
      <c r="G28" s="28">
        <v>-2764931.95</v>
      </c>
      <c r="H28" s="2"/>
      <c r="I28" s="2"/>
      <c r="J28" s="28">
        <f t="shared" ref="J28:J31" si="0">G28</f>
        <v>-2764931.95</v>
      </c>
    </row>
    <row r="29" spans="1:10" x14ac:dyDescent="0.25">
      <c r="A29" s="24"/>
      <c r="B29" s="48" t="s">
        <v>32</v>
      </c>
      <c r="C29" s="2"/>
      <c r="D29" s="2"/>
      <c r="E29" s="2"/>
      <c r="F29" s="2"/>
      <c r="G29" s="28">
        <v>0</v>
      </c>
      <c r="H29" s="2"/>
      <c r="I29" s="2"/>
      <c r="J29" s="28">
        <f t="shared" si="0"/>
        <v>0</v>
      </c>
    </row>
    <row r="30" spans="1:10" x14ac:dyDescent="0.25">
      <c r="A30" s="24"/>
      <c r="B30" s="48" t="s">
        <v>33</v>
      </c>
      <c r="C30" s="2"/>
      <c r="D30" s="2"/>
      <c r="E30" s="2"/>
      <c r="F30" s="2"/>
      <c r="G30" s="28">
        <v>2344016.06</v>
      </c>
      <c r="H30" s="2"/>
      <c r="I30" s="2"/>
      <c r="J30" s="28">
        <f t="shared" si="0"/>
        <v>2344016.06</v>
      </c>
    </row>
    <row r="31" spans="1:10" x14ac:dyDescent="0.25">
      <c r="A31" s="24"/>
      <c r="B31" s="25" t="s">
        <v>34</v>
      </c>
      <c r="C31" s="2"/>
      <c r="D31" s="2"/>
      <c r="E31" s="2"/>
      <c r="F31" s="2"/>
      <c r="G31" s="28">
        <v>-25963.17</v>
      </c>
      <c r="H31" s="2"/>
      <c r="I31" s="2"/>
      <c r="J31" s="28">
        <f t="shared" si="0"/>
        <v>-25963.17</v>
      </c>
    </row>
    <row r="32" spans="1:10" x14ac:dyDescent="0.25">
      <c r="A32" s="24"/>
      <c r="B32" s="48" t="s">
        <v>35</v>
      </c>
      <c r="C32" s="2"/>
      <c r="D32" s="2"/>
      <c r="E32" s="2"/>
      <c r="F32" s="2"/>
      <c r="G32" s="28">
        <f>G24*-1</f>
        <v>6905895.6099999994</v>
      </c>
      <c r="H32" s="2"/>
      <c r="I32" s="2"/>
      <c r="J32" s="28">
        <f>G32</f>
        <v>6905895.6099999994</v>
      </c>
    </row>
    <row r="33" spans="1:10" x14ac:dyDescent="0.25">
      <c r="A33" s="24"/>
      <c r="B33" s="2"/>
      <c r="C33" s="2"/>
      <c r="D33" s="2"/>
      <c r="E33" s="2"/>
      <c r="F33" s="2"/>
      <c r="G33" s="2"/>
      <c r="H33" s="2"/>
      <c r="I33" s="2"/>
      <c r="J33" s="2"/>
    </row>
    <row r="34" spans="1:10" ht="16.5" x14ac:dyDescent="0.35">
      <c r="A34" s="36"/>
      <c r="B34" s="39" t="s">
        <v>36</v>
      </c>
      <c r="C34" s="2"/>
      <c r="D34" s="2"/>
      <c r="E34" s="2"/>
      <c r="F34" s="2"/>
      <c r="G34" s="47">
        <f>SUM(G26:G32)</f>
        <v>87356287.569999993</v>
      </c>
      <c r="H34" s="2"/>
      <c r="I34" s="2"/>
      <c r="J34" s="47">
        <f>SUM(J26:J32)</f>
        <v>92703875.959999993</v>
      </c>
    </row>
    <row r="35" spans="1:10" x14ac:dyDescent="0.25">
      <c r="A35" s="24"/>
      <c r="B35" s="13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4"/>
      <c r="B36" s="49" t="s">
        <v>37</v>
      </c>
      <c r="C36" s="2"/>
      <c r="D36" s="2"/>
      <c r="E36" s="2"/>
      <c r="F36" s="2"/>
      <c r="G36" s="2"/>
      <c r="H36" s="2"/>
      <c r="I36" s="2"/>
      <c r="J36" s="50">
        <f>J34-G34</f>
        <v>5347588.3900000006</v>
      </c>
    </row>
    <row r="37" spans="1:10" x14ac:dyDescent="0.25">
      <c r="A37" s="24"/>
      <c r="B37" s="48" t="s">
        <v>38</v>
      </c>
      <c r="C37" s="48"/>
      <c r="D37" s="48"/>
      <c r="E37" s="2"/>
      <c r="F37" s="2"/>
      <c r="G37" s="2"/>
      <c r="H37" s="2"/>
      <c r="I37" s="2"/>
      <c r="J37" s="51">
        <f>J36/G34</f>
        <v>6.1215838478883303E-2</v>
      </c>
    </row>
    <row r="38" spans="1:10" x14ac:dyDescent="0.25">
      <c r="A38" s="36"/>
      <c r="B38" s="48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1" t="s">
        <v>0</v>
      </c>
      <c r="B39" s="2"/>
      <c r="C39" s="2"/>
      <c r="D39" s="2"/>
      <c r="E39" s="2"/>
      <c r="F39" s="2"/>
      <c r="G39" s="2"/>
      <c r="H39" s="2"/>
      <c r="I39" s="2"/>
      <c r="J39" s="3" t="s">
        <v>1</v>
      </c>
    </row>
    <row r="40" spans="1:10" x14ac:dyDescent="0.25">
      <c r="A40" s="4" t="s">
        <v>2</v>
      </c>
      <c r="B40" s="2"/>
      <c r="C40" s="2"/>
      <c r="D40" s="2"/>
      <c r="E40" s="2"/>
      <c r="F40" s="2"/>
      <c r="G40" s="2"/>
      <c r="H40" s="2"/>
      <c r="I40" s="2"/>
      <c r="J40" s="3" t="s">
        <v>39</v>
      </c>
    </row>
    <row r="41" spans="1:10" x14ac:dyDescent="0.25">
      <c r="A41" s="4" t="s">
        <v>4</v>
      </c>
      <c r="B41" s="2"/>
      <c r="C41" s="2"/>
      <c r="D41" s="2"/>
      <c r="E41" s="2"/>
      <c r="F41" s="2"/>
      <c r="G41" s="2"/>
      <c r="H41" s="2"/>
      <c r="I41" s="2"/>
      <c r="J41" s="5" t="s">
        <v>5</v>
      </c>
    </row>
    <row r="42" spans="1:10" x14ac:dyDescent="0.25">
      <c r="A42" s="6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7"/>
      <c r="B43" s="8"/>
      <c r="C43" s="8"/>
      <c r="D43" s="8"/>
      <c r="E43" s="9"/>
      <c r="F43" s="10" t="s">
        <v>6</v>
      </c>
      <c r="G43" s="9" t="s">
        <v>7</v>
      </c>
      <c r="H43" s="11"/>
      <c r="I43" s="9"/>
      <c r="J43" s="9" t="s">
        <v>7</v>
      </c>
    </row>
    <row r="44" spans="1:10" x14ac:dyDescent="0.25">
      <c r="A44" s="12"/>
      <c r="B44" s="2"/>
      <c r="C44" s="13" t="s">
        <v>8</v>
      </c>
      <c r="D44" s="13" t="s">
        <v>9</v>
      </c>
      <c r="E44" s="13" t="s">
        <v>10</v>
      </c>
      <c r="F44" s="14" t="s">
        <v>11</v>
      </c>
      <c r="G44" s="13" t="s">
        <v>12</v>
      </c>
      <c r="H44" s="15"/>
      <c r="I44" s="13" t="s">
        <v>13</v>
      </c>
      <c r="J44" s="13" t="s">
        <v>12</v>
      </c>
    </row>
    <row r="45" spans="1:10" x14ac:dyDescent="0.25">
      <c r="A45" s="16"/>
      <c r="B45" s="17"/>
      <c r="C45" s="18"/>
      <c r="D45" s="18"/>
      <c r="E45" s="19" t="s">
        <v>14</v>
      </c>
      <c r="F45" s="20" t="s">
        <v>15</v>
      </c>
      <c r="G45" s="19" t="s">
        <v>6</v>
      </c>
      <c r="H45" s="21"/>
      <c r="I45" s="19" t="s">
        <v>16</v>
      </c>
      <c r="J45" s="19" t="s">
        <v>17</v>
      </c>
    </row>
    <row r="46" spans="1:10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x14ac:dyDescent="0.25">
      <c r="A47" s="52" t="s">
        <v>40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52"/>
      <c r="B48" s="53" t="s">
        <v>41</v>
      </c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4"/>
      <c r="B49" s="25" t="s">
        <v>19</v>
      </c>
      <c r="C49" s="26">
        <v>0</v>
      </c>
      <c r="D49" s="2"/>
      <c r="E49" s="2"/>
      <c r="F49" s="27">
        <v>330</v>
      </c>
      <c r="G49" s="28">
        <f>ROUND(F49*C49,2)</f>
        <v>0</v>
      </c>
      <c r="H49" s="2"/>
      <c r="I49" s="29"/>
      <c r="J49" s="30"/>
    </row>
    <row r="50" spans="1:10" x14ac:dyDescent="0.25">
      <c r="A50" s="24"/>
      <c r="B50" s="25" t="s">
        <v>20</v>
      </c>
      <c r="C50" s="26">
        <f>C49*365.25/12</f>
        <v>0</v>
      </c>
      <c r="D50" s="2"/>
      <c r="E50" s="2"/>
      <c r="F50" s="27"/>
      <c r="G50" s="30"/>
      <c r="H50" s="2"/>
      <c r="I50" s="31">
        <v>10.84</v>
      </c>
      <c r="J50" s="28">
        <f>ROUND(I50*C50,2)</f>
        <v>0</v>
      </c>
    </row>
    <row r="51" spans="1:10" x14ac:dyDescent="0.25">
      <c r="A51" s="24"/>
      <c r="B51" s="32" t="s">
        <v>21</v>
      </c>
      <c r="C51" s="2"/>
      <c r="D51" s="2"/>
      <c r="E51" s="26">
        <v>0</v>
      </c>
      <c r="F51" s="33">
        <v>3.1359999999999999E-2</v>
      </c>
      <c r="G51" s="28">
        <f>ROUND(E51*F51,2)</f>
        <v>0</v>
      </c>
      <c r="H51" s="2"/>
      <c r="I51" s="34" t="e">
        <f>#REF!</f>
        <v>#REF!</v>
      </c>
      <c r="J51" s="28" t="e">
        <f>ROUND(I51*E51,2)</f>
        <v>#REF!</v>
      </c>
    </row>
    <row r="52" spans="1:10" x14ac:dyDescent="0.25">
      <c r="A52" s="24"/>
      <c r="B52" s="32"/>
      <c r="C52" s="2"/>
      <c r="D52" s="2"/>
      <c r="E52" s="2"/>
      <c r="F52" s="33"/>
      <c r="G52" s="30"/>
      <c r="H52" s="2"/>
      <c r="I52" s="35"/>
      <c r="J52" s="27"/>
    </row>
    <row r="53" spans="1:10" x14ac:dyDescent="0.25">
      <c r="A53" s="36"/>
      <c r="B53" s="32" t="s">
        <v>42</v>
      </c>
      <c r="C53" s="2"/>
      <c r="D53" s="26">
        <v>0</v>
      </c>
      <c r="E53" s="2"/>
      <c r="F53" s="27">
        <v>2.57</v>
      </c>
      <c r="G53" s="28">
        <f>ROUND(F53*D53,2)</f>
        <v>0</v>
      </c>
      <c r="H53" s="2"/>
      <c r="I53" s="29">
        <v>2.68</v>
      </c>
      <c r="J53" s="28">
        <f>ROUND(D53*I53,2)</f>
        <v>0</v>
      </c>
    </row>
    <row r="54" spans="1:10" x14ac:dyDescent="0.25">
      <c r="A54" s="36"/>
      <c r="B54" s="32" t="s">
        <v>43</v>
      </c>
      <c r="C54" s="2"/>
      <c r="D54" s="26">
        <v>0</v>
      </c>
      <c r="E54" s="2"/>
      <c r="F54" s="27">
        <v>4.5999999999999996</v>
      </c>
      <c r="G54" s="28">
        <f>ROUND(F54*D54,2)</f>
        <v>0</v>
      </c>
      <c r="H54" s="2"/>
      <c r="I54" s="54">
        <v>5.8</v>
      </c>
      <c r="J54" s="28">
        <f>ROUND(I54*E54,2)</f>
        <v>0</v>
      </c>
    </row>
    <row r="55" spans="1:10" x14ac:dyDescent="0.25">
      <c r="A55" s="36"/>
      <c r="B55" s="32" t="s">
        <v>44</v>
      </c>
      <c r="C55" s="2"/>
      <c r="D55" s="26">
        <v>0</v>
      </c>
      <c r="E55" s="2"/>
      <c r="F55" s="27">
        <v>6.03</v>
      </c>
      <c r="G55" s="28">
        <f>ROUND(F55*D55,2)</f>
        <v>0</v>
      </c>
      <c r="H55" s="2"/>
      <c r="I55" s="29">
        <v>7.4</v>
      </c>
      <c r="J55" s="28">
        <f>ROUND(I55*E55,2)</f>
        <v>0</v>
      </c>
    </row>
    <row r="56" spans="1:10" x14ac:dyDescent="0.25">
      <c r="A56" s="36"/>
      <c r="B56" s="32"/>
      <c r="C56" s="2"/>
      <c r="D56" s="2"/>
      <c r="E56" s="2"/>
      <c r="F56" s="27"/>
      <c r="G56" s="30"/>
      <c r="H56" s="2"/>
      <c r="I56" s="29"/>
      <c r="J56" s="27"/>
    </row>
    <row r="57" spans="1:10" x14ac:dyDescent="0.25">
      <c r="A57" s="2"/>
      <c r="B57" s="53" t="s">
        <v>45</v>
      </c>
      <c r="C57" s="2"/>
      <c r="D57" s="2"/>
      <c r="E57" s="2"/>
      <c r="F57" s="2"/>
      <c r="G57" s="30"/>
      <c r="H57" s="2"/>
      <c r="I57" s="2"/>
      <c r="J57" s="2"/>
    </row>
    <row r="58" spans="1:10" x14ac:dyDescent="0.25">
      <c r="A58" s="24"/>
      <c r="B58" s="25" t="s">
        <v>19</v>
      </c>
      <c r="C58" s="26">
        <v>12</v>
      </c>
      <c r="D58" s="2"/>
      <c r="E58" s="2"/>
      <c r="F58" s="27">
        <v>1500</v>
      </c>
      <c r="G58" s="28">
        <f>ROUND(F58*C58,2)</f>
        <v>18000</v>
      </c>
      <c r="H58" s="2"/>
      <c r="I58" s="29"/>
      <c r="J58" s="30"/>
    </row>
    <row r="59" spans="1:10" x14ac:dyDescent="0.25">
      <c r="A59" s="24"/>
      <c r="B59" s="25" t="s">
        <v>20</v>
      </c>
      <c r="C59" s="26">
        <f>C58*365.25/12</f>
        <v>365.25</v>
      </c>
      <c r="D59" s="2"/>
      <c r="E59" s="2"/>
      <c r="F59" s="27"/>
      <c r="G59" s="30"/>
      <c r="H59" s="2"/>
      <c r="I59" s="31">
        <v>49.28</v>
      </c>
      <c r="J59" s="28">
        <f>ROUND(I59*C59,2)</f>
        <v>17999.52</v>
      </c>
    </row>
    <row r="60" spans="1:10" x14ac:dyDescent="0.25">
      <c r="A60" s="24"/>
      <c r="B60" s="32" t="s">
        <v>21</v>
      </c>
      <c r="C60" s="2"/>
      <c r="D60" s="2"/>
      <c r="E60" s="26">
        <v>622487993.88829482</v>
      </c>
      <c r="F60" s="33">
        <v>3.0360000000000002E-2</v>
      </c>
      <c r="G60" s="28">
        <f>ROUND(E60*F60,2)</f>
        <v>18898735.489999998</v>
      </c>
      <c r="H60" s="2"/>
      <c r="I60" s="34">
        <f>I12</f>
        <v>3.1009999999999999E-2</v>
      </c>
      <c r="J60" s="28">
        <f>ROUND(I60*E60,2)</f>
        <v>19303352.690000001</v>
      </c>
    </row>
    <row r="61" spans="1:10" x14ac:dyDescent="0.25">
      <c r="A61" s="24"/>
      <c r="B61" s="32"/>
      <c r="C61" s="2"/>
      <c r="D61" s="2"/>
      <c r="E61" s="2"/>
      <c r="F61" s="33"/>
      <c r="G61" s="30"/>
      <c r="H61" s="2"/>
      <c r="I61" s="35"/>
      <c r="J61" s="55"/>
    </row>
    <row r="62" spans="1:10" x14ac:dyDescent="0.25">
      <c r="A62" s="36"/>
      <c r="B62" s="32" t="s">
        <v>42</v>
      </c>
      <c r="C62" s="2"/>
      <c r="D62" s="26">
        <v>2388365</v>
      </c>
      <c r="E62" s="2"/>
      <c r="F62" s="27">
        <v>1.65</v>
      </c>
      <c r="G62" s="28">
        <f>ROUND(F62*D62,2)</f>
        <v>3940802.25</v>
      </c>
      <c r="H62" s="2"/>
      <c r="I62" s="29">
        <v>1.65</v>
      </c>
      <c r="J62" s="28">
        <f>ROUND(D62*I62,2)</f>
        <v>3940802.25</v>
      </c>
    </row>
    <row r="63" spans="1:10" x14ac:dyDescent="0.25">
      <c r="A63" s="36"/>
      <c r="B63" s="32" t="s">
        <v>43</v>
      </c>
      <c r="C63" s="2"/>
      <c r="D63" s="26">
        <v>2381325</v>
      </c>
      <c r="E63" s="2"/>
      <c r="F63" s="27">
        <v>2.41</v>
      </c>
      <c r="G63" s="28">
        <f>ROUND(F63*D63,2)</f>
        <v>5738993.25</v>
      </c>
      <c r="H63" s="2"/>
      <c r="I63" s="29">
        <v>2.7600000000000002</v>
      </c>
      <c r="J63" s="28">
        <f>ROUND(I63*D63,2)</f>
        <v>6572457</v>
      </c>
    </row>
    <row r="64" spans="1:10" x14ac:dyDescent="0.25">
      <c r="A64" s="36"/>
      <c r="B64" s="32" t="s">
        <v>44</v>
      </c>
      <c r="C64" s="2"/>
      <c r="D64" s="26">
        <v>1646469</v>
      </c>
      <c r="E64" s="2"/>
      <c r="F64" s="27">
        <v>3.37</v>
      </c>
      <c r="G64" s="28">
        <f>ROUND(F64*D64,2)</f>
        <v>5548600.5300000003</v>
      </c>
      <c r="H64" s="2"/>
      <c r="I64" s="29">
        <v>3.88</v>
      </c>
      <c r="J64" s="28">
        <f>ROUND(I64*D64,2)</f>
        <v>6388299.7199999997</v>
      </c>
    </row>
    <row r="65" spans="1:10" ht="16.5" x14ac:dyDescent="0.35">
      <c r="A65" s="24"/>
      <c r="B65" s="37"/>
      <c r="C65" s="2"/>
      <c r="D65" s="2"/>
      <c r="E65" s="2"/>
      <c r="F65" s="29"/>
      <c r="G65" s="56"/>
      <c r="H65" s="2"/>
      <c r="I65" s="29"/>
      <c r="J65" s="56"/>
    </row>
    <row r="66" spans="1:10" x14ac:dyDescent="0.25">
      <c r="A66" s="24"/>
      <c r="B66" s="39" t="s">
        <v>26</v>
      </c>
      <c r="C66" s="2"/>
      <c r="D66" s="2"/>
      <c r="E66" s="40"/>
      <c r="F66" s="2"/>
      <c r="G66" s="41">
        <f>SUM(G58:G65)</f>
        <v>34145131.519999996</v>
      </c>
      <c r="H66" s="2"/>
      <c r="I66" s="2"/>
      <c r="J66" s="41">
        <f>SUM(J58:J65)</f>
        <v>36222911.18</v>
      </c>
    </row>
    <row r="67" spans="1:10" x14ac:dyDescent="0.25">
      <c r="A67" s="24"/>
      <c r="B67" s="32" t="s">
        <v>27</v>
      </c>
      <c r="C67" s="2"/>
      <c r="D67" s="2"/>
      <c r="E67" s="40"/>
      <c r="F67" s="2"/>
      <c r="G67" s="42">
        <v>0.99999999797501482</v>
      </c>
      <c r="H67" s="2"/>
      <c r="I67" s="2"/>
      <c r="J67" s="42">
        <f>G67</f>
        <v>0.99999999797501482</v>
      </c>
    </row>
    <row r="68" spans="1:10" x14ac:dyDescent="0.25">
      <c r="A68" s="24"/>
      <c r="B68" s="39" t="s">
        <v>28</v>
      </c>
      <c r="C68" s="2"/>
      <c r="D68" s="2"/>
      <c r="E68" s="40"/>
      <c r="F68" s="2"/>
      <c r="G68" s="41">
        <f>+ROUND(G66/G67,2)</f>
        <v>34145131.590000004</v>
      </c>
      <c r="H68" s="2"/>
      <c r="I68" s="2"/>
      <c r="J68" s="41">
        <f>+ROUND(J66/J67,2)</f>
        <v>36222911.25</v>
      </c>
    </row>
    <row r="69" spans="1:10" x14ac:dyDescent="0.25">
      <c r="A69" s="24"/>
      <c r="B69" s="2"/>
      <c r="C69" s="2"/>
      <c r="D69" s="2"/>
      <c r="E69" s="43"/>
      <c r="F69" s="2"/>
      <c r="G69" s="30"/>
      <c r="H69" s="2"/>
      <c r="I69" s="2"/>
      <c r="J69" s="2"/>
    </row>
    <row r="70" spans="1:10" x14ac:dyDescent="0.25">
      <c r="A70" s="44"/>
      <c r="B70" s="2" t="s">
        <v>29</v>
      </c>
      <c r="C70" s="2"/>
      <c r="D70" s="2"/>
      <c r="E70" s="2"/>
      <c r="F70" s="2"/>
      <c r="G70" s="28">
        <v>-2438140.42</v>
      </c>
      <c r="H70" s="2"/>
      <c r="I70" s="2"/>
      <c r="J70" s="28">
        <f>G70</f>
        <v>-2438140.42</v>
      </c>
    </row>
    <row r="71" spans="1:10" x14ac:dyDescent="0.25">
      <c r="A71" s="44"/>
      <c r="B71" s="45"/>
      <c r="C71" s="2"/>
      <c r="D71" s="2"/>
      <c r="E71" s="2"/>
      <c r="F71" s="2"/>
      <c r="G71" s="30"/>
      <c r="H71" s="2"/>
      <c r="I71" s="2"/>
      <c r="J71" s="30"/>
    </row>
    <row r="72" spans="1:10" ht="16.5" x14ac:dyDescent="0.35">
      <c r="A72" s="36"/>
      <c r="B72" s="46" t="s">
        <v>30</v>
      </c>
      <c r="C72" s="2"/>
      <c r="D72" s="2"/>
      <c r="E72" s="2"/>
      <c r="F72" s="2"/>
      <c r="G72" s="47">
        <f>SUM(G68:G70)</f>
        <v>31706991.170000002</v>
      </c>
      <c r="H72" s="2"/>
      <c r="I72" s="2"/>
      <c r="J72" s="47">
        <f>SUM(J68:J70)</f>
        <v>33784770.829999998</v>
      </c>
    </row>
    <row r="73" spans="1:10" x14ac:dyDescent="0.25">
      <c r="A73" s="36"/>
      <c r="B73" s="48"/>
      <c r="C73" s="2"/>
      <c r="D73" s="2"/>
      <c r="E73" s="2"/>
      <c r="F73" s="2"/>
      <c r="G73" s="30"/>
      <c r="H73" s="2"/>
      <c r="I73" s="2"/>
      <c r="J73" s="30"/>
    </row>
    <row r="74" spans="1:10" x14ac:dyDescent="0.25">
      <c r="A74" s="36"/>
      <c r="B74" s="48" t="s">
        <v>31</v>
      </c>
      <c r="C74" s="2"/>
      <c r="D74" s="2"/>
      <c r="E74" s="2"/>
      <c r="F74" s="2"/>
      <c r="G74" s="28">
        <v>-1174141.57</v>
      </c>
      <c r="H74" s="2"/>
      <c r="I74" s="2"/>
      <c r="J74" s="28">
        <f t="shared" ref="J74:J77" si="1">G74</f>
        <v>-1174141.57</v>
      </c>
    </row>
    <row r="75" spans="1:10" x14ac:dyDescent="0.25">
      <c r="A75" s="36"/>
      <c r="B75" s="48" t="s">
        <v>32</v>
      </c>
      <c r="C75" s="2"/>
      <c r="D75" s="2"/>
      <c r="E75" s="2"/>
      <c r="F75" s="2"/>
      <c r="G75" s="28">
        <v>0</v>
      </c>
      <c r="H75" s="2"/>
      <c r="I75" s="2"/>
      <c r="J75" s="28">
        <f t="shared" si="1"/>
        <v>0</v>
      </c>
    </row>
    <row r="76" spans="1:10" x14ac:dyDescent="0.25">
      <c r="A76" s="36"/>
      <c r="B76" s="48" t="s">
        <v>33</v>
      </c>
      <c r="C76" s="2"/>
      <c r="D76" s="2"/>
      <c r="E76" s="2"/>
      <c r="F76" s="2"/>
      <c r="G76" s="28">
        <v>971000.59</v>
      </c>
      <c r="H76" s="2"/>
      <c r="I76" s="2"/>
      <c r="J76" s="28">
        <f t="shared" si="1"/>
        <v>971000.59</v>
      </c>
    </row>
    <row r="77" spans="1:10" x14ac:dyDescent="0.25">
      <c r="A77" s="36"/>
      <c r="B77" s="25" t="s">
        <v>34</v>
      </c>
      <c r="C77" s="2"/>
      <c r="D77" s="2"/>
      <c r="E77" s="2"/>
      <c r="F77" s="2"/>
      <c r="G77" s="28">
        <v>-11229.92</v>
      </c>
      <c r="H77" s="2"/>
      <c r="I77" s="2"/>
      <c r="J77" s="28">
        <f t="shared" si="1"/>
        <v>-11229.92</v>
      </c>
    </row>
    <row r="78" spans="1:10" x14ac:dyDescent="0.25">
      <c r="A78" s="36"/>
      <c r="B78" s="48" t="s">
        <v>35</v>
      </c>
      <c r="C78" s="2"/>
      <c r="D78" s="2"/>
      <c r="E78" s="2"/>
      <c r="F78" s="2"/>
      <c r="G78" s="28">
        <f>G70*-1</f>
        <v>2438140.42</v>
      </c>
      <c r="H78" s="2"/>
      <c r="I78" s="2"/>
      <c r="J78" s="28">
        <f>G78</f>
        <v>2438140.42</v>
      </c>
    </row>
    <row r="79" spans="1:10" x14ac:dyDescent="0.25">
      <c r="A79" s="24"/>
      <c r="B79" s="2"/>
      <c r="C79" s="2"/>
      <c r="D79" s="2"/>
      <c r="E79" s="2"/>
      <c r="F79" s="2"/>
      <c r="G79" s="2"/>
      <c r="H79" s="2"/>
      <c r="I79" s="2"/>
      <c r="J79" s="2"/>
    </row>
    <row r="80" spans="1:10" ht="16.5" x14ac:dyDescent="0.35">
      <c r="A80" s="24"/>
      <c r="B80" s="39" t="s">
        <v>36</v>
      </c>
      <c r="C80" s="2"/>
      <c r="D80" s="2"/>
      <c r="E80" s="2"/>
      <c r="F80" s="2"/>
      <c r="G80" s="47">
        <f>SUM(G72:G78)</f>
        <v>33930760.689999998</v>
      </c>
      <c r="H80" s="2"/>
      <c r="I80" s="2"/>
      <c r="J80" s="47">
        <f>SUM(J72:J78)</f>
        <v>36008540.350000001</v>
      </c>
    </row>
    <row r="81" spans="1:10" x14ac:dyDescent="0.25">
      <c r="A81" s="24"/>
      <c r="B81" s="13"/>
      <c r="C81" s="2"/>
      <c r="D81" s="2"/>
      <c r="E81" s="2"/>
      <c r="F81" s="2"/>
      <c r="G81" s="30"/>
      <c r="H81" s="2"/>
      <c r="I81" s="2"/>
      <c r="J81" s="30"/>
    </row>
    <row r="82" spans="1:10" ht="16.5" x14ac:dyDescent="0.35">
      <c r="A82" s="24"/>
      <c r="B82" s="49" t="s">
        <v>37</v>
      </c>
      <c r="C82" s="2"/>
      <c r="D82" s="2"/>
      <c r="E82" s="2"/>
      <c r="F82" s="2"/>
      <c r="G82" s="57"/>
      <c r="H82" s="2"/>
      <c r="I82" s="2"/>
      <c r="J82" s="50">
        <f>J80-G80</f>
        <v>2077779.6600000039</v>
      </c>
    </row>
    <row r="83" spans="1:10" x14ac:dyDescent="0.25">
      <c r="A83" s="24"/>
      <c r="B83" s="48" t="s">
        <v>38</v>
      </c>
      <c r="C83" s="48"/>
      <c r="D83" s="48"/>
      <c r="E83" s="2"/>
      <c r="F83" s="2"/>
      <c r="G83" s="2"/>
      <c r="H83" s="2"/>
      <c r="I83" s="2"/>
      <c r="J83" s="51">
        <f>J82/G80</f>
        <v>6.1235870276623736E-2</v>
      </c>
    </row>
    <row r="84" spans="1:10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tabSelected="1" workbookViewId="0">
      <selection activeCell="B10" sqref="B10"/>
    </sheetView>
  </sheetViews>
  <sheetFormatPr defaultRowHeight="15" x14ac:dyDescent="0.25"/>
  <cols>
    <col min="2" max="2" width="51.85546875" bestFit="1" customWidth="1"/>
    <col min="3" max="3" width="15.42578125" customWidth="1"/>
    <col min="4" max="4" width="14.42578125" customWidth="1"/>
    <col min="5" max="5" width="17.5703125" bestFit="1" customWidth="1"/>
    <col min="6" max="6" width="14.85546875" customWidth="1"/>
    <col min="7" max="7" width="19.140625" bestFit="1" customWidth="1"/>
    <col min="8" max="8" width="3.7109375" customWidth="1"/>
    <col min="9" max="9" width="11.5703125" bestFit="1" customWidth="1"/>
    <col min="10" max="10" width="19.42578125" bestFit="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x14ac:dyDescent="0.25">
      <c r="A2" s="4" t="s">
        <v>2</v>
      </c>
      <c r="B2" s="2"/>
      <c r="C2" s="2"/>
      <c r="D2" s="2"/>
      <c r="E2" s="2"/>
      <c r="F2" s="2"/>
      <c r="G2" s="2"/>
      <c r="H2" s="2"/>
      <c r="I2" s="2"/>
      <c r="J2" s="3" t="s">
        <v>3</v>
      </c>
    </row>
    <row r="3" spans="1:10" ht="15.75" thickBot="1" x14ac:dyDescent="0.3">
      <c r="A3" s="4" t="s">
        <v>4</v>
      </c>
      <c r="B3" s="2"/>
      <c r="C3" s="2"/>
      <c r="D3" s="2"/>
      <c r="E3" s="2"/>
      <c r="F3" s="2"/>
      <c r="G3" s="2"/>
      <c r="H3" s="2"/>
      <c r="I3" s="2"/>
      <c r="J3" s="5" t="s">
        <v>5</v>
      </c>
    </row>
    <row r="4" spans="1:10" x14ac:dyDescent="0.25">
      <c r="A4" s="6"/>
      <c r="B4" s="2"/>
      <c r="C4" s="2"/>
      <c r="D4" s="58"/>
      <c r="E4" s="59"/>
      <c r="F4" s="59"/>
      <c r="G4" s="59"/>
      <c r="H4" s="60"/>
      <c r="I4" s="2"/>
      <c r="J4" s="2"/>
    </row>
    <row r="5" spans="1:10" x14ac:dyDescent="0.25">
      <c r="A5" s="7"/>
      <c r="B5" s="8"/>
      <c r="C5" s="8"/>
      <c r="D5" s="71"/>
      <c r="E5" s="9"/>
      <c r="F5" s="10" t="s">
        <v>6</v>
      </c>
      <c r="G5" s="9" t="s">
        <v>7</v>
      </c>
      <c r="H5" s="61"/>
      <c r="I5" s="9"/>
      <c r="J5" s="9" t="s">
        <v>7</v>
      </c>
    </row>
    <row r="6" spans="1:10" x14ac:dyDescent="0.25">
      <c r="A6" s="12"/>
      <c r="B6" s="2"/>
      <c r="C6" s="13" t="s">
        <v>8</v>
      </c>
      <c r="D6" s="72" t="s">
        <v>9</v>
      </c>
      <c r="E6" s="13" t="s">
        <v>10</v>
      </c>
      <c r="F6" s="14" t="s">
        <v>11</v>
      </c>
      <c r="G6" s="13" t="s">
        <v>12</v>
      </c>
      <c r="H6" s="62"/>
      <c r="I6" s="13" t="s">
        <v>13</v>
      </c>
      <c r="J6" s="13" t="s">
        <v>12</v>
      </c>
    </row>
    <row r="7" spans="1:10" x14ac:dyDescent="0.25">
      <c r="A7" s="16"/>
      <c r="B7" s="17"/>
      <c r="C7" s="18"/>
      <c r="D7" s="73"/>
      <c r="E7" s="19" t="s">
        <v>14</v>
      </c>
      <c r="F7" s="20" t="s">
        <v>15</v>
      </c>
      <c r="G7" s="19" t="s">
        <v>6</v>
      </c>
      <c r="H7" s="63"/>
      <c r="I7" s="19" t="s">
        <v>16</v>
      </c>
      <c r="J7" s="19" t="s">
        <v>17</v>
      </c>
    </row>
    <row r="8" spans="1:10" x14ac:dyDescent="0.25">
      <c r="A8" s="22"/>
      <c r="B8" s="22"/>
      <c r="C8" s="22"/>
      <c r="D8" s="64"/>
      <c r="E8" s="22"/>
      <c r="F8" s="22"/>
      <c r="G8" s="22"/>
      <c r="H8" s="65"/>
      <c r="I8" s="22"/>
      <c r="J8" s="22"/>
    </row>
    <row r="9" spans="1:10" x14ac:dyDescent="0.25">
      <c r="A9" s="23" t="s">
        <v>18</v>
      </c>
      <c r="B9" s="2"/>
      <c r="C9" s="2"/>
      <c r="D9" s="66"/>
      <c r="E9" s="2"/>
      <c r="F9" s="2"/>
      <c r="G9" s="2"/>
      <c r="H9" s="67"/>
      <c r="I9" s="2"/>
      <c r="J9" s="2"/>
    </row>
    <row r="10" spans="1:10" x14ac:dyDescent="0.25">
      <c r="A10" s="24"/>
      <c r="B10" s="25" t="s">
        <v>19</v>
      </c>
      <c r="C10" s="26">
        <v>12</v>
      </c>
      <c r="D10" s="66"/>
      <c r="E10" s="2"/>
      <c r="F10" s="27">
        <v>1500</v>
      </c>
      <c r="G10" s="28">
        <f>ROUND(F10*C10,2)</f>
        <v>18000</v>
      </c>
      <c r="H10" s="67"/>
      <c r="I10" s="29"/>
      <c r="J10" s="30"/>
    </row>
    <row r="11" spans="1:10" x14ac:dyDescent="0.25">
      <c r="A11" s="24"/>
      <c r="B11" s="25" t="s">
        <v>20</v>
      </c>
      <c r="C11" s="26">
        <f>C10*365.25/12</f>
        <v>365.25</v>
      </c>
      <c r="D11" s="66"/>
      <c r="E11" s="2"/>
      <c r="F11" s="27"/>
      <c r="G11" s="30"/>
      <c r="H11" s="67"/>
      <c r="I11" s="31">
        <v>49.28</v>
      </c>
      <c r="J11" s="28">
        <f>ROUND(I11*C11,2)</f>
        <v>17999.52</v>
      </c>
    </row>
    <row r="12" spans="1:10" x14ac:dyDescent="0.25">
      <c r="A12" s="24"/>
      <c r="B12" s="32" t="s">
        <v>21</v>
      </c>
      <c r="C12" s="2"/>
      <c r="D12" s="66"/>
      <c r="E12" s="26">
        <f>360000000*0</f>
        <v>0</v>
      </c>
      <c r="F12" s="33">
        <v>3.058E-2</v>
      </c>
      <c r="G12" s="28">
        <f>ROUND(E12*F12,2)</f>
        <v>0</v>
      </c>
      <c r="H12" s="67"/>
      <c r="I12" s="34">
        <v>3.1009999999999999E-2</v>
      </c>
      <c r="J12" s="28">
        <f>ROUND(I12*E12,2)</f>
        <v>0</v>
      </c>
    </row>
    <row r="13" spans="1:10" x14ac:dyDescent="0.25">
      <c r="A13" s="24"/>
      <c r="B13" s="32"/>
      <c r="C13" s="2"/>
      <c r="D13" s="66"/>
      <c r="E13" s="2"/>
      <c r="F13" s="33"/>
      <c r="G13" s="30"/>
      <c r="H13" s="67"/>
      <c r="I13" s="35"/>
      <c r="J13" s="30"/>
    </row>
    <row r="14" spans="1:10" x14ac:dyDescent="0.25">
      <c r="A14" s="36"/>
      <c r="B14" s="32" t="s">
        <v>22</v>
      </c>
      <c r="C14" s="2"/>
      <c r="D14" s="74">
        <f>50000*12</f>
        <v>600000</v>
      </c>
      <c r="E14" s="2"/>
      <c r="F14" s="27">
        <v>2.23</v>
      </c>
      <c r="G14" s="28">
        <f>ROUND(F14*D14,2)</f>
        <v>1338000</v>
      </c>
      <c r="H14" s="67"/>
      <c r="I14" s="29">
        <v>1.97</v>
      </c>
      <c r="J14" s="28">
        <f>ROUND(D14*I14,2)</f>
        <v>1182000</v>
      </c>
    </row>
    <row r="15" spans="1:10" x14ac:dyDescent="0.25">
      <c r="A15" s="36"/>
      <c r="B15" s="32" t="s">
        <v>23</v>
      </c>
      <c r="C15" s="2"/>
      <c r="D15" s="74">
        <f>D$14*('RTS-FLS'!D15/'RTS-FLS'!D$14)</f>
        <v>533670.66310575639</v>
      </c>
      <c r="E15" s="2"/>
      <c r="F15" s="27">
        <v>5.18</v>
      </c>
      <c r="G15" s="28">
        <f>ROUND(F15*D15,2)</f>
        <v>2764414.03</v>
      </c>
      <c r="H15" s="67"/>
      <c r="I15" s="29">
        <v>6.01</v>
      </c>
      <c r="J15" s="28">
        <f>ROUND(D15*I15,2)</f>
        <v>3207360.69</v>
      </c>
    </row>
    <row r="16" spans="1:10" x14ac:dyDescent="0.25">
      <c r="A16" s="36"/>
      <c r="B16" s="32" t="s">
        <v>24</v>
      </c>
      <c r="C16" s="2"/>
      <c r="D16" s="74">
        <f>D$14*('RTS-FLS'!D16/'RTS-FLS'!D$14)</f>
        <v>534269.01590482739</v>
      </c>
      <c r="E16" s="2"/>
      <c r="F16" s="27">
        <v>6.55</v>
      </c>
      <c r="G16" s="28">
        <f>ROUND(F16*D16,2)</f>
        <v>3499462.05</v>
      </c>
      <c r="H16" s="67"/>
      <c r="I16" s="29">
        <v>7.59</v>
      </c>
      <c r="J16" s="28">
        <f>ROUND(D16*I16,2)</f>
        <v>4055101.83</v>
      </c>
    </row>
    <row r="17" spans="1:10" x14ac:dyDescent="0.25">
      <c r="A17" s="36"/>
      <c r="B17" s="37"/>
      <c r="C17" s="38"/>
      <c r="D17" s="75"/>
      <c r="E17" s="2"/>
      <c r="F17" s="29"/>
      <c r="G17" s="30"/>
      <c r="H17" s="67"/>
      <c r="I17" s="29"/>
      <c r="J17" s="30"/>
    </row>
    <row r="18" spans="1:10" x14ac:dyDescent="0.25">
      <c r="A18" s="36"/>
      <c r="B18" s="32" t="s">
        <v>25</v>
      </c>
      <c r="C18" s="38"/>
      <c r="D18" s="75"/>
      <c r="E18" s="2"/>
      <c r="F18" s="29"/>
      <c r="G18" s="28">
        <v>0</v>
      </c>
      <c r="H18" s="67"/>
      <c r="I18" s="29"/>
      <c r="J18" s="28">
        <f>G18</f>
        <v>0</v>
      </c>
    </row>
    <row r="19" spans="1:10" x14ac:dyDescent="0.25">
      <c r="A19" s="36"/>
      <c r="B19" s="37"/>
      <c r="C19" s="38"/>
      <c r="D19" s="75"/>
      <c r="E19" s="2"/>
      <c r="F19" s="29"/>
      <c r="G19" s="30"/>
      <c r="H19" s="67"/>
      <c r="I19" s="29"/>
      <c r="J19" s="30"/>
    </row>
    <row r="20" spans="1:10" x14ac:dyDescent="0.25">
      <c r="A20" s="24"/>
      <c r="B20" s="39" t="s">
        <v>26</v>
      </c>
      <c r="C20" s="2"/>
      <c r="D20" s="66"/>
      <c r="E20" s="76"/>
      <c r="F20" s="2"/>
      <c r="G20" s="41">
        <f>SUM(G10:G19)</f>
        <v>7619876.0800000001</v>
      </c>
      <c r="H20" s="67"/>
      <c r="I20" s="2"/>
      <c r="J20" s="41">
        <f>SUM(J10:J19)</f>
        <v>8462462.0399999991</v>
      </c>
    </row>
    <row r="21" spans="1:10" x14ac:dyDescent="0.25">
      <c r="A21" s="24"/>
      <c r="B21" s="32" t="s">
        <v>27</v>
      </c>
      <c r="C21" s="2"/>
      <c r="D21" s="66"/>
      <c r="E21" s="76"/>
      <c r="F21" s="2"/>
      <c r="G21" s="42">
        <v>1.0000000000582667</v>
      </c>
      <c r="H21" s="67"/>
      <c r="I21" s="2"/>
      <c r="J21" s="42">
        <f>G21</f>
        <v>1.0000000000582667</v>
      </c>
    </row>
    <row r="22" spans="1:10" x14ac:dyDescent="0.25">
      <c r="A22" s="24"/>
      <c r="B22" s="39" t="s">
        <v>28</v>
      </c>
      <c r="C22" s="2"/>
      <c r="D22" s="66"/>
      <c r="E22" s="76"/>
      <c r="F22" s="2"/>
      <c r="G22" s="41">
        <f>+ROUND(G20/G21,2)</f>
        <v>7619876.0800000001</v>
      </c>
      <c r="H22" s="67"/>
      <c r="I22" s="2"/>
      <c r="J22" s="41">
        <f>+ROUND(J20/J21,2)</f>
        <v>8462462.0399999991</v>
      </c>
    </row>
    <row r="23" spans="1:10" x14ac:dyDescent="0.25">
      <c r="A23" s="24"/>
      <c r="B23" s="2"/>
      <c r="C23" s="2"/>
      <c r="D23" s="66"/>
      <c r="E23" s="43"/>
      <c r="F23" s="2"/>
      <c r="G23" s="30"/>
      <c r="H23" s="67"/>
      <c r="I23" s="2"/>
      <c r="J23" s="2"/>
    </row>
    <row r="24" spans="1:10" x14ac:dyDescent="0.25">
      <c r="A24" s="44"/>
      <c r="B24" s="2" t="s">
        <v>29</v>
      </c>
      <c r="C24" s="2"/>
      <c r="D24" s="66"/>
      <c r="E24" s="2"/>
      <c r="F24" s="2"/>
      <c r="G24" s="28">
        <f>-6905895.61*0</f>
        <v>0</v>
      </c>
      <c r="H24" s="67"/>
      <c r="I24" s="2"/>
      <c r="J24" s="28">
        <f>G24</f>
        <v>0</v>
      </c>
    </row>
    <row r="25" spans="1:10" x14ac:dyDescent="0.25">
      <c r="A25" s="44"/>
      <c r="B25" s="45"/>
      <c r="C25" s="2"/>
      <c r="D25" s="66"/>
      <c r="E25" s="2"/>
      <c r="F25" s="2"/>
      <c r="G25" s="30"/>
      <c r="H25" s="67"/>
      <c r="I25" s="2"/>
      <c r="J25" s="30"/>
    </row>
    <row r="26" spans="1:10" ht="16.5" x14ac:dyDescent="0.35">
      <c r="A26" s="24"/>
      <c r="B26" s="46" t="s">
        <v>30</v>
      </c>
      <c r="C26" s="2"/>
      <c r="D26" s="66"/>
      <c r="E26" s="2"/>
      <c r="F26" s="2"/>
      <c r="G26" s="47">
        <f>SUM(G22:G24)</f>
        <v>7619876.0800000001</v>
      </c>
      <c r="H26" s="67"/>
      <c r="I26" s="2"/>
      <c r="J26" s="47">
        <f>SUM(J22:J24)</f>
        <v>8462462.0399999991</v>
      </c>
    </row>
    <row r="27" spans="1:10" x14ac:dyDescent="0.25">
      <c r="A27" s="24"/>
      <c r="B27" s="2"/>
      <c r="C27" s="2"/>
      <c r="D27" s="66"/>
      <c r="E27" s="2"/>
      <c r="F27" s="2"/>
      <c r="G27" s="2"/>
      <c r="H27" s="67"/>
      <c r="I27" s="2"/>
      <c r="J27" s="2"/>
    </row>
    <row r="28" spans="1:10" x14ac:dyDescent="0.25">
      <c r="A28" s="24"/>
      <c r="B28" s="48" t="s">
        <v>31</v>
      </c>
      <c r="C28" s="2"/>
      <c r="D28" s="66"/>
      <c r="E28" s="2"/>
      <c r="F28" s="2"/>
      <c r="G28" s="28">
        <f>-2764931.95*0</f>
        <v>0</v>
      </c>
      <c r="H28" s="67"/>
      <c r="I28" s="2"/>
      <c r="J28" s="28">
        <f t="shared" ref="J28:J31" si="0">G28</f>
        <v>0</v>
      </c>
    </row>
    <row r="29" spans="1:10" x14ac:dyDescent="0.25">
      <c r="A29" s="24"/>
      <c r="B29" s="48" t="s">
        <v>32</v>
      </c>
      <c r="C29" s="2"/>
      <c r="D29" s="66"/>
      <c r="E29" s="2"/>
      <c r="F29" s="2"/>
      <c r="G29" s="28">
        <v>0</v>
      </c>
      <c r="H29" s="67"/>
      <c r="I29" s="2"/>
      <c r="J29" s="28">
        <f t="shared" si="0"/>
        <v>0</v>
      </c>
    </row>
    <row r="30" spans="1:10" x14ac:dyDescent="0.25">
      <c r="A30" s="24"/>
      <c r="B30" s="48" t="s">
        <v>33</v>
      </c>
      <c r="C30" s="2"/>
      <c r="D30" s="66"/>
      <c r="E30" s="2"/>
      <c r="F30" s="2"/>
      <c r="G30" s="28">
        <f>2344016.06*0</f>
        <v>0</v>
      </c>
      <c r="H30" s="67"/>
      <c r="I30" s="2"/>
      <c r="J30" s="28">
        <f t="shared" si="0"/>
        <v>0</v>
      </c>
    </row>
    <row r="31" spans="1:10" x14ac:dyDescent="0.25">
      <c r="A31" s="24"/>
      <c r="B31" s="25" t="s">
        <v>34</v>
      </c>
      <c r="C31" s="2"/>
      <c r="D31" s="66"/>
      <c r="E31" s="2"/>
      <c r="F31" s="2"/>
      <c r="G31" s="28">
        <f>-25963.17*0</f>
        <v>0</v>
      </c>
      <c r="H31" s="67"/>
      <c r="I31" s="2"/>
      <c r="J31" s="28">
        <f t="shared" si="0"/>
        <v>0</v>
      </c>
    </row>
    <row r="32" spans="1:10" x14ac:dyDescent="0.25">
      <c r="A32" s="24"/>
      <c r="B32" s="48" t="s">
        <v>35</v>
      </c>
      <c r="C32" s="2"/>
      <c r="D32" s="66"/>
      <c r="E32" s="2"/>
      <c r="F32" s="2"/>
      <c r="G32" s="28">
        <f>G24*-1</f>
        <v>0</v>
      </c>
      <c r="H32" s="67"/>
      <c r="I32" s="2"/>
      <c r="J32" s="28">
        <f>G32</f>
        <v>0</v>
      </c>
    </row>
    <row r="33" spans="1:10" x14ac:dyDescent="0.25">
      <c r="A33" s="24"/>
      <c r="B33" s="2"/>
      <c r="C33" s="2"/>
      <c r="D33" s="66"/>
      <c r="E33" s="2"/>
      <c r="F33" s="2"/>
      <c r="G33" s="2"/>
      <c r="H33" s="67"/>
      <c r="I33" s="2"/>
      <c r="J33" s="2"/>
    </row>
    <row r="34" spans="1:10" ht="16.5" x14ac:dyDescent="0.35">
      <c r="A34" s="36"/>
      <c r="B34" s="39" t="s">
        <v>36</v>
      </c>
      <c r="C34" s="2"/>
      <c r="D34" s="66"/>
      <c r="E34" s="2"/>
      <c r="F34" s="2"/>
      <c r="G34" s="47">
        <f>SUM(G26:G32)</f>
        <v>7619876.0800000001</v>
      </c>
      <c r="H34" s="67"/>
      <c r="I34" s="2"/>
      <c r="J34" s="47">
        <f>SUM(J26:J32)</f>
        <v>8462462.0399999991</v>
      </c>
    </row>
    <row r="35" spans="1:10" x14ac:dyDescent="0.25">
      <c r="A35" s="24"/>
      <c r="B35" s="13"/>
      <c r="C35" s="2"/>
      <c r="D35" s="66"/>
      <c r="E35" s="2"/>
      <c r="F35" s="2"/>
      <c r="G35" s="2"/>
      <c r="H35" s="67"/>
      <c r="I35" s="2"/>
      <c r="J35" s="2"/>
    </row>
    <row r="36" spans="1:10" ht="15.75" thickBot="1" x14ac:dyDescent="0.3">
      <c r="A36" s="24"/>
      <c r="B36" s="49" t="s">
        <v>37</v>
      </c>
      <c r="C36" s="2"/>
      <c r="D36" s="68"/>
      <c r="E36" s="69"/>
      <c r="F36" s="69"/>
      <c r="G36" s="69"/>
      <c r="H36" s="70"/>
      <c r="I36" s="2"/>
      <c r="J36" s="50">
        <f>J34-G34</f>
        <v>842585.95999999903</v>
      </c>
    </row>
    <row r="37" spans="1:10" x14ac:dyDescent="0.25">
      <c r="A37" s="24"/>
      <c r="B37" s="48" t="s">
        <v>38</v>
      </c>
      <c r="C37" s="48"/>
      <c r="D37" s="48"/>
      <c r="E37" s="2"/>
      <c r="F37" s="2"/>
      <c r="G37" s="2"/>
      <c r="H37" s="2"/>
      <c r="I37" s="2"/>
      <c r="J37" s="51">
        <f>J36/G34</f>
        <v>0.11057738356290947</v>
      </c>
    </row>
    <row r="38" spans="1:10" x14ac:dyDescent="0.25">
      <c r="A38" s="36"/>
      <c r="B38" s="48"/>
      <c r="C38" s="2"/>
      <c r="D38" s="2"/>
      <c r="E38" s="2"/>
      <c r="F38" s="2"/>
      <c r="G38" s="2"/>
      <c r="H38" s="2"/>
      <c r="I38" s="2"/>
      <c r="J38" s="2"/>
    </row>
  </sheetData>
  <pageMargins left="0.7" right="0.7" top="0.75" bottom="0.75" header="0.3" footer="0.3"/>
  <pageSetup scale="83" orientation="landscape" r:id="rId1"/>
  <headerFooter>
    <oddHeader>&amp;R&amp;"Calibri,Bold"&amp;14INTERMEDIATE AND PEAK DEMANDS BASED ON RTS AVERAGE RATIO TO BASE
ENERGY CHARGE REVENUES ASSUMED FULLY OFFSET BY INCREMENTAL COSTS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RTS-FLS</vt:lpstr>
      <vt:lpstr>Paper Mill</vt:lpstr>
      <vt:lpstr>'Paper Mill'!Print_Area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Barber</dc:creator>
  <cp:lastModifiedBy>Kim Walton</cp:lastModifiedBy>
  <cp:lastPrinted>2019-01-09T21:06:27Z</cp:lastPrinted>
  <dcterms:created xsi:type="dcterms:W3CDTF">2019-01-07T23:24:17Z</dcterms:created>
  <dcterms:modified xsi:type="dcterms:W3CDTF">2019-02-14T17:03:57Z</dcterms:modified>
</cp:coreProperties>
</file>