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L123DTA2\Energy Services\Generation\Rate Case 2018\DR 2\Response for Stacy Review\Courtney\"/>
    </mc:Choice>
  </mc:AlternateContent>
  <bookViews>
    <workbookView xWindow="0" yWindow="0" windowWidth="28800" windowHeight="11745"/>
  </bookViews>
  <sheets>
    <sheet name="Base Period Outage Expense" sheetId="4" r:id="rId1"/>
    <sheet name="Test Year Outage Expense" sheetId="5" r:id="rId2"/>
  </sheets>
  <definedNames>
    <definedName name="_xlnm._FilterDatabase" localSheetId="0" hidden="1">'Base Period Outage Expense'!$A$4:$O$42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5" l="1"/>
  <c r="N5" i="5"/>
  <c r="N6" i="5"/>
  <c r="N7" i="5"/>
  <c r="N8" i="5"/>
  <c r="N9" i="5"/>
  <c r="N10" i="5"/>
  <c r="N11" i="5"/>
  <c r="N12" i="5"/>
  <c r="N3" i="5"/>
  <c r="N13" i="5" s="1"/>
  <c r="N18" i="5"/>
  <c r="N19" i="5"/>
  <c r="N20" i="5"/>
  <c r="N21" i="5"/>
  <c r="N22" i="5"/>
  <c r="N23" i="5"/>
  <c r="N24" i="5"/>
  <c r="N25" i="5"/>
  <c r="N26" i="5"/>
  <c r="N17" i="5"/>
  <c r="M27" i="5"/>
  <c r="L27" i="5"/>
  <c r="K27" i="5"/>
  <c r="J27" i="5"/>
  <c r="I27" i="5"/>
  <c r="H27" i="5"/>
  <c r="G27" i="5"/>
  <c r="F27" i="5"/>
  <c r="E27" i="5"/>
  <c r="D27" i="5"/>
  <c r="C27" i="5"/>
  <c r="B27" i="5"/>
  <c r="C13" i="5"/>
  <c r="D13" i="5"/>
  <c r="E13" i="5"/>
  <c r="F13" i="5"/>
  <c r="G13" i="5"/>
  <c r="H13" i="5"/>
  <c r="I13" i="5"/>
  <c r="J13" i="5"/>
  <c r="K13" i="5"/>
  <c r="L13" i="5"/>
  <c r="M13" i="5"/>
  <c r="B13" i="5"/>
  <c r="C31" i="5"/>
  <c r="D31" i="5"/>
  <c r="E31" i="5"/>
  <c r="F31" i="5"/>
  <c r="G31" i="5"/>
  <c r="H31" i="5"/>
  <c r="I31" i="5"/>
  <c r="J31" i="5"/>
  <c r="K31" i="5"/>
  <c r="L31" i="5"/>
  <c r="M31" i="5"/>
  <c r="C32" i="5"/>
  <c r="D32" i="5"/>
  <c r="E32" i="5"/>
  <c r="F32" i="5"/>
  <c r="G32" i="5"/>
  <c r="H32" i="5"/>
  <c r="I32" i="5"/>
  <c r="J32" i="5"/>
  <c r="K32" i="5"/>
  <c r="L32" i="5"/>
  <c r="M32" i="5"/>
  <c r="C33" i="5"/>
  <c r="D33" i="5"/>
  <c r="E33" i="5"/>
  <c r="F33" i="5"/>
  <c r="G33" i="5"/>
  <c r="H33" i="5"/>
  <c r="I33" i="5"/>
  <c r="J33" i="5"/>
  <c r="K33" i="5"/>
  <c r="L33" i="5"/>
  <c r="M33" i="5"/>
  <c r="C34" i="5"/>
  <c r="D34" i="5"/>
  <c r="E34" i="5"/>
  <c r="F34" i="5"/>
  <c r="G34" i="5"/>
  <c r="H34" i="5"/>
  <c r="I34" i="5"/>
  <c r="J34" i="5"/>
  <c r="K34" i="5"/>
  <c r="L34" i="5"/>
  <c r="M34" i="5"/>
  <c r="C35" i="5"/>
  <c r="D35" i="5"/>
  <c r="E35" i="5"/>
  <c r="F35" i="5"/>
  <c r="G35" i="5"/>
  <c r="H35" i="5"/>
  <c r="I35" i="5"/>
  <c r="J35" i="5"/>
  <c r="K35" i="5"/>
  <c r="L35" i="5"/>
  <c r="M35" i="5"/>
  <c r="C36" i="5"/>
  <c r="D36" i="5"/>
  <c r="E36" i="5"/>
  <c r="F36" i="5"/>
  <c r="G36" i="5"/>
  <c r="H36" i="5"/>
  <c r="I36" i="5"/>
  <c r="J36" i="5"/>
  <c r="K36" i="5"/>
  <c r="L36" i="5"/>
  <c r="M36" i="5"/>
  <c r="C37" i="5"/>
  <c r="D37" i="5"/>
  <c r="E37" i="5"/>
  <c r="F37" i="5"/>
  <c r="G37" i="5"/>
  <c r="H37" i="5"/>
  <c r="I37" i="5"/>
  <c r="J37" i="5"/>
  <c r="K37" i="5"/>
  <c r="L37" i="5"/>
  <c r="M37" i="5"/>
  <c r="C38" i="5"/>
  <c r="D38" i="5"/>
  <c r="E38" i="5"/>
  <c r="F38" i="5"/>
  <c r="G38" i="5"/>
  <c r="H38" i="5"/>
  <c r="I38" i="5"/>
  <c r="J38" i="5"/>
  <c r="K38" i="5"/>
  <c r="L38" i="5"/>
  <c r="M38" i="5"/>
  <c r="C39" i="5"/>
  <c r="D39" i="5"/>
  <c r="E39" i="5"/>
  <c r="F39" i="5"/>
  <c r="G39" i="5"/>
  <c r="H39" i="5"/>
  <c r="I39" i="5"/>
  <c r="J39" i="5"/>
  <c r="K39" i="5"/>
  <c r="L39" i="5"/>
  <c r="M39" i="5"/>
  <c r="C40" i="5"/>
  <c r="D40" i="5"/>
  <c r="E40" i="5"/>
  <c r="F40" i="5"/>
  <c r="G40" i="5"/>
  <c r="H40" i="5"/>
  <c r="I40" i="5"/>
  <c r="J40" i="5"/>
  <c r="K40" i="5"/>
  <c r="L40" i="5"/>
  <c r="M40" i="5"/>
  <c r="B32" i="5"/>
  <c r="B33" i="5"/>
  <c r="B34" i="5"/>
  <c r="B35" i="5"/>
  <c r="B36" i="5"/>
  <c r="B37" i="5"/>
  <c r="B38" i="5"/>
  <c r="B39" i="5"/>
  <c r="B40" i="5"/>
  <c r="B31" i="5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5" i="4"/>
  <c r="L42" i="4"/>
  <c r="H42" i="4"/>
  <c r="D42" i="4"/>
  <c r="M42" i="4"/>
  <c r="I42" i="4"/>
  <c r="E42" i="4"/>
  <c r="N42" i="4"/>
  <c r="K42" i="4"/>
  <c r="J42" i="4"/>
  <c r="G42" i="4"/>
  <c r="F42" i="4"/>
  <c r="C42" i="4"/>
  <c r="N38" i="5" l="1"/>
  <c r="N34" i="5"/>
  <c r="B41" i="5"/>
  <c r="N37" i="5"/>
  <c r="N33" i="5"/>
  <c r="J41" i="5"/>
  <c r="F41" i="5"/>
  <c r="N40" i="5"/>
  <c r="N36" i="5"/>
  <c r="N32" i="5"/>
  <c r="K41" i="5"/>
  <c r="G41" i="5"/>
  <c r="C41" i="5"/>
  <c r="M41" i="5"/>
  <c r="I41" i="5"/>
  <c r="E41" i="5"/>
  <c r="N39" i="5"/>
  <c r="N35" i="5"/>
  <c r="L41" i="5"/>
  <c r="H41" i="5"/>
  <c r="D41" i="5"/>
  <c r="N27" i="5"/>
  <c r="N31" i="5"/>
  <c r="O42" i="4"/>
  <c r="N41" i="5" l="1"/>
</calcChain>
</file>

<file path=xl/sharedStrings.xml><?xml version="1.0" encoding="utf-8"?>
<sst xmlns="http://schemas.openxmlformats.org/spreadsheetml/2006/main" count="135" uniqueCount="46">
  <si>
    <t>Location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</si>
  <si>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</si>
  <si>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</si>
  <si>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</si>
  <si>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</si>
  <si>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</si>
  <si>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</si>
  <si>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</si>
  <si>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</si>
  <si>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</si>
  <si>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</si>
  <si>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</si>
  <si>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</si>
  <si>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</t>
  </si>
  <si>
    <t>Total</t>
  </si>
  <si>
    <t>Test Year Outage Expense</t>
  </si>
  <si>
    <t>0172 - CANE RUN CC GT 2016</t>
  </si>
  <si>
    <t>FERC</t>
  </si>
  <si>
    <t>0211 - MILL CREEK 1 - GENERATION</t>
  </si>
  <si>
    <t>0221 - MILL CREEK 2 - GENERATION</t>
  </si>
  <si>
    <t>0231 - MILL CREEK 3 - GENERATION</t>
  </si>
  <si>
    <t>0241 - MILL CREEK 4 - GENERATION</t>
  </si>
  <si>
    <t>0311 - TRIMBLE COUNTY 1 - GENERATION</t>
  </si>
  <si>
    <t>0321 - TRIMBLE COUNTY 2 - GENERATION</t>
  </si>
  <si>
    <t>0401 - LGE GENERATION - COMMON</t>
  </si>
  <si>
    <t>0431 - PADDYS RUN GT 12</t>
  </si>
  <si>
    <t>0432 - PADDYS RUN GT 13</t>
  </si>
  <si>
    <t>5635 - E W BROWN COMBUSTION TURBINE UNIT 5</t>
  </si>
  <si>
    <t>5636 - E W BROWN COMBUSTION TURBINE UNIT 6</t>
  </si>
  <si>
    <t>5637 - E W BROWN COMBUSTION TURBINE UNIT 7</t>
  </si>
  <si>
    <t>5642 - E W BROWN-EQUIP ALL COMBUSTION TURBINE UNITS</t>
  </si>
  <si>
    <t>510</t>
  </si>
  <si>
    <t>511</t>
  </si>
  <si>
    <t>512</t>
  </si>
  <si>
    <t>513</t>
  </si>
  <si>
    <t>514</t>
  </si>
  <si>
    <t>549</t>
  </si>
  <si>
    <t>551</t>
  </si>
  <si>
    <t>552</t>
  </si>
  <si>
    <t>553</t>
  </si>
  <si>
    <t>554</t>
  </si>
  <si>
    <t>Base Period Outage Expense - Eight-Year Average</t>
  </si>
  <si>
    <t>Louisville Gas and Electric Company</t>
  </si>
  <si>
    <r>
      <t>Test Year Eight-Year Average</t>
    </r>
    <r>
      <rPr>
        <b/>
        <vertAlign val="superscript"/>
        <sz val="12"/>
        <color theme="1"/>
        <rFont val="Times New Roman"/>
        <family val="1"/>
      </rPr>
      <t>(1)</t>
    </r>
  </si>
  <si>
    <t>(1) Test year outage expense by generating unit is not readily available.</t>
  </si>
  <si>
    <t>Outage Regulatory Asset (Liability)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</si>
</sst>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4" fillId="0" borderId="1" xfId="3" applyFont="1" applyBorder="1" applyAlignment="1">
      <alignment horizontal="center"/>
    </xf>
    <xf numFmtId="6" fontId="5" fillId="0" borderId="0" xfId="3" applyNumberFormat="1" applyFont="1"/>
    <xf numFmtId="0" fontId="5" fillId="0" borderId="0" xfId="3" applyFont="1"/>
    <xf numFmtId="0" fontId="5" fillId="0" borderId="2" xfId="3" applyFont="1" applyBorder="1"/>
    <xf numFmtId="0" fontId="4" fillId="0" borderId="2" xfId="3" applyFont="1" applyBorder="1"/>
    <xf numFmtId="0" fontId="5" fillId="0" borderId="1" xfId="0" applyFont="1" applyBorder="1" applyAlignment="1">
      <alignment horizontal="left"/>
    </xf>
    <xf numFmtId="49" fontId="5" fillId="0" borderId="1" xfId="3" applyNumberFormat="1" applyFont="1" applyBorder="1"/>
    <xf numFmtId="49" fontId="5" fillId="0" borderId="1" xfId="3" applyNumberFormat="1" applyFont="1" applyFill="1" applyBorder="1"/>
    <xf numFmtId="0" fontId="4" fillId="0" borderId="1" xfId="3" quotePrefix="1" applyFont="1" applyBorder="1" applyAlignment="1">
      <alignment horizontal="left"/>
    </xf>
    <xf numFmtId="165" fontId="5" fillId="0" borderId="1" xfId="1" applyNumberFormat="1" applyFont="1" applyBorder="1"/>
    <xf numFmtId="44" fontId="5" fillId="0" borderId="1" xfId="2" applyFont="1" applyBorder="1"/>
    <xf numFmtId="164" fontId="4" fillId="0" borderId="2" xfId="2" applyNumberFormat="1" applyFont="1" applyBorder="1"/>
    <xf numFmtId="164" fontId="4" fillId="0" borderId="1" xfId="2" applyNumberFormat="1" applyFont="1" applyBorder="1"/>
    <xf numFmtId="0" fontId="4" fillId="0" borderId="0" xfId="3" applyFont="1"/>
    <xf numFmtId="0" fontId="0" fillId="0" borderId="0" xfId="0" applyFont="1"/>
    <xf numFmtId="43" fontId="0" fillId="0" borderId="0" xfId="0" applyNumberFormat="1" applyFont="1"/>
    <xf numFmtId="49" fontId="2" fillId="0" borderId="0" xfId="0" applyNumberFormat="1" applyFont="1"/>
    <xf numFmtId="0" fontId="2" fillId="0" borderId="1" xfId="0" applyFont="1" applyBorder="1"/>
    <xf numFmtId="17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0" fillId="0" borderId="1" xfId="0" applyNumberFormat="1" applyFont="1" applyBorder="1"/>
    <xf numFmtId="164" fontId="0" fillId="0" borderId="1" xfId="2" applyNumberFormat="1" applyFont="1" applyBorder="1"/>
    <xf numFmtId="164" fontId="2" fillId="0" borderId="1" xfId="2" applyNumberFormat="1" applyFont="1" applyBorder="1"/>
    <xf numFmtId="165" fontId="0" fillId="0" borderId="1" xfId="1" applyNumberFormat="1" applyFont="1" applyBorder="1"/>
    <xf numFmtId="49" fontId="0" fillId="0" borderId="1" xfId="0" applyNumberFormat="1" applyFont="1" applyFill="1" applyBorder="1"/>
    <xf numFmtId="49" fontId="2" fillId="0" borderId="6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5" fontId="2" fillId="0" borderId="1" xfId="1" applyNumberFormat="1" applyFont="1" applyBorder="1"/>
    <xf numFmtId="17" fontId="2" fillId="0" borderId="1" xfId="0" applyNumberFormat="1" applyFont="1" applyBorder="1" applyAlignment="1">
      <alignment horizontal="center"/>
    </xf>
    <xf numFmtId="165" fontId="4" fillId="0" borderId="1" xfId="1" applyNumberFormat="1" applyFont="1" applyBorder="1"/>
    <xf numFmtId="164" fontId="5" fillId="0" borderId="1" xfId="2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5"/>
  <sheetViews>
    <sheetView tabSelected="1" workbookViewId="0"/>
  </sheetViews>
  <sheetFormatPr defaultColWidth="8.125" defaultRowHeight="15.75" x14ac:dyDescent="0.25"/>
  <cols>
    <col min="1" max="1" width="48.125" style="3" bestFit="1" customWidth="1"/>
    <col min="2" max="2" width="6.125" style="3" bestFit="1" customWidth="1"/>
    <col min="3" max="4" width="10.5" style="3" customWidth="1"/>
    <col min="5" max="6" width="11.125" style="3" bestFit="1" customWidth="1"/>
    <col min="7" max="11" width="10.5" style="3" customWidth="1"/>
    <col min="12" max="12" width="11.125" style="3" bestFit="1" customWidth="1"/>
    <col min="13" max="13" width="12.875" style="3" customWidth="1"/>
    <col min="14" max="14" width="10.5" style="3" customWidth="1"/>
    <col min="15" max="15" width="14.75" style="3" bestFit="1" customWidth="1"/>
    <col min="16" max="18" width="10.5" style="3" customWidth="1"/>
    <col min="19" max="16384" width="8.125" style="3"/>
  </cols>
  <sheetData>
    <row r="1" spans="1:15" x14ac:dyDescent="0.25">
      <c r="A1" s="14" t="s">
        <v>42</v>
      </c>
    </row>
    <row r="2" spans="1:15" x14ac:dyDescent="0.25">
      <c r="A2" s="14" t="s">
        <v>41</v>
      </c>
      <c r="B2" s="14"/>
    </row>
    <row r="4" spans="1:15" x14ac:dyDescent="0.25">
      <c r="A4" s="9" t="s">
        <v>0</v>
      </c>
      <c r="B4" s="9" t="s">
        <v>17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x14ac:dyDescent="0.25">
      <c r="A5" s="6" t="s">
        <v>16</v>
      </c>
      <c r="B5" s="7" t="s">
        <v>36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32">
        <v>2616.6780499999995</v>
      </c>
      <c r="N5" s="32">
        <v>0.41415000000000002</v>
      </c>
      <c r="O5" s="13">
        <f>SUM(C5:N5)</f>
        <v>2617.0921999999996</v>
      </c>
    </row>
    <row r="6" spans="1:15" x14ac:dyDescent="0.25">
      <c r="A6" s="6" t="s">
        <v>16</v>
      </c>
      <c r="B6" s="8" t="s">
        <v>37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6125</v>
      </c>
      <c r="M6" s="10">
        <v>0</v>
      </c>
      <c r="N6" s="10">
        <v>0</v>
      </c>
      <c r="O6" s="31">
        <f t="shared" ref="O6:O41" si="0">SUM(C6:N6)</f>
        <v>6125</v>
      </c>
    </row>
    <row r="7" spans="1:15" x14ac:dyDescent="0.25">
      <c r="A7" s="6" t="s">
        <v>16</v>
      </c>
      <c r="B7" s="7" t="s">
        <v>38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156247.08515</v>
      </c>
      <c r="M7" s="10">
        <v>2134.0319</v>
      </c>
      <c r="N7" s="10">
        <v>596.73872499999993</v>
      </c>
      <c r="O7" s="31">
        <f t="shared" si="0"/>
        <v>158977.855775</v>
      </c>
    </row>
    <row r="8" spans="1:15" x14ac:dyDescent="0.25">
      <c r="A8" s="6" t="s">
        <v>16</v>
      </c>
      <c r="B8" s="7" t="s">
        <v>39</v>
      </c>
      <c r="C8" s="10">
        <v>3896.9562499999993</v>
      </c>
      <c r="D8" s="10">
        <v>0</v>
      </c>
      <c r="E8" s="10">
        <v>598.84247499999992</v>
      </c>
      <c r="F8" s="10">
        <v>-5453.1287249999987</v>
      </c>
      <c r="G8" s="10">
        <v>0</v>
      </c>
      <c r="H8" s="10">
        <v>0</v>
      </c>
      <c r="I8" s="10">
        <v>0</v>
      </c>
      <c r="J8" s="10">
        <v>142.32817499999999</v>
      </c>
      <c r="K8" s="10">
        <v>2440.6170249999996</v>
      </c>
      <c r="L8" s="10">
        <v>64528.695325000001</v>
      </c>
      <c r="M8" s="10">
        <v>22152.400325000006</v>
      </c>
      <c r="N8" s="10">
        <v>5953.2225500000004</v>
      </c>
      <c r="O8" s="31">
        <f t="shared" si="0"/>
        <v>94259.933400000009</v>
      </c>
    </row>
    <row r="9" spans="1:15" x14ac:dyDescent="0.25">
      <c r="A9" s="6" t="s">
        <v>16</v>
      </c>
      <c r="B9" s="7" t="s">
        <v>40</v>
      </c>
      <c r="C9" s="10">
        <v>-5547.4993749999994</v>
      </c>
      <c r="D9" s="10">
        <v>-27.112524999999991</v>
      </c>
      <c r="E9" s="10">
        <v>1816.2182499999999</v>
      </c>
      <c r="F9" s="10">
        <v>4889.7373249999982</v>
      </c>
      <c r="G9" s="10">
        <v>0</v>
      </c>
      <c r="H9" s="10">
        <v>0</v>
      </c>
      <c r="I9" s="10">
        <v>0</v>
      </c>
      <c r="J9" s="10">
        <v>0</v>
      </c>
      <c r="K9" s="10">
        <v>220.97404999999992</v>
      </c>
      <c r="L9" s="10">
        <v>139760.578125</v>
      </c>
      <c r="M9" s="10">
        <v>17345.588699999997</v>
      </c>
      <c r="N9" s="10">
        <v>-10333.3505</v>
      </c>
      <c r="O9" s="31">
        <f t="shared" si="0"/>
        <v>148125.13404999999</v>
      </c>
    </row>
    <row r="10" spans="1:15" x14ac:dyDescent="0.25">
      <c r="A10" s="6" t="s">
        <v>18</v>
      </c>
      <c r="B10" s="7" t="s">
        <v>31</v>
      </c>
      <c r="C10" s="10">
        <v>0</v>
      </c>
      <c r="D10" s="10">
        <v>0</v>
      </c>
      <c r="E10" s="10">
        <v>615.86</v>
      </c>
      <c r="F10" s="10">
        <v>16673.853749999998</v>
      </c>
      <c r="G10" s="10">
        <v>78299.928749999992</v>
      </c>
      <c r="H10" s="10">
        <v>27222.973750000001</v>
      </c>
      <c r="I10" s="10">
        <v>16005</v>
      </c>
      <c r="J10" s="10">
        <v>1924</v>
      </c>
      <c r="K10" s="10">
        <v>0</v>
      </c>
      <c r="L10" s="10">
        <v>0</v>
      </c>
      <c r="M10" s="10">
        <v>444.85624999999999</v>
      </c>
      <c r="N10" s="10">
        <v>0</v>
      </c>
      <c r="O10" s="31">
        <f t="shared" si="0"/>
        <v>141186.4725</v>
      </c>
    </row>
    <row r="11" spans="1:15" x14ac:dyDescent="0.25">
      <c r="A11" s="6" t="s">
        <v>18</v>
      </c>
      <c r="B11" s="7" t="s">
        <v>32</v>
      </c>
      <c r="C11" s="10">
        <v>0</v>
      </c>
      <c r="D11" s="10">
        <v>0</v>
      </c>
      <c r="E11" s="10">
        <v>129.1</v>
      </c>
      <c r="F11" s="10">
        <v>1075.88625</v>
      </c>
      <c r="G11" s="10">
        <v>12.15875</v>
      </c>
      <c r="H11" s="10">
        <v>156.18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31">
        <f t="shared" si="0"/>
        <v>1373.325</v>
      </c>
    </row>
    <row r="12" spans="1:15" x14ac:dyDescent="0.25">
      <c r="A12" s="6" t="s">
        <v>18</v>
      </c>
      <c r="B12" s="7" t="s">
        <v>33</v>
      </c>
      <c r="C12" s="10">
        <v>10516.58625</v>
      </c>
      <c r="D12" s="10">
        <v>27943.9925</v>
      </c>
      <c r="E12" s="10">
        <v>191315.44125</v>
      </c>
      <c r="F12" s="10">
        <v>779907.27750000008</v>
      </c>
      <c r="G12" s="10">
        <v>144791.70500000002</v>
      </c>
      <c r="H12" s="10">
        <v>-15391.661250000001</v>
      </c>
      <c r="I12" s="10">
        <v>-8683.5375000000004</v>
      </c>
      <c r="J12" s="10">
        <v>-82.282500000000027</v>
      </c>
      <c r="K12" s="10">
        <v>-5835.2037500000006</v>
      </c>
      <c r="L12" s="10">
        <v>819.03625</v>
      </c>
      <c r="M12" s="10">
        <v>40.373749999999994</v>
      </c>
      <c r="N12" s="10">
        <v>2110.8937500000002</v>
      </c>
      <c r="O12" s="31">
        <f t="shared" si="0"/>
        <v>1127452.6212500001</v>
      </c>
    </row>
    <row r="13" spans="1:15" x14ac:dyDescent="0.25">
      <c r="A13" s="6" t="s">
        <v>18</v>
      </c>
      <c r="B13" s="7" t="s">
        <v>34</v>
      </c>
      <c r="C13" s="10">
        <v>7879.7325000000001</v>
      </c>
      <c r="D13" s="10">
        <v>6160.9137500000006</v>
      </c>
      <c r="E13" s="10">
        <v>266380.48375000001</v>
      </c>
      <c r="F13" s="10">
        <v>969280.9425</v>
      </c>
      <c r="G13" s="10">
        <v>212632.67</v>
      </c>
      <c r="H13" s="10">
        <v>15326.49375</v>
      </c>
      <c r="I13" s="10">
        <v>3159.5075000000002</v>
      </c>
      <c r="J13" s="10">
        <v>882.78</v>
      </c>
      <c r="K13" s="10">
        <v>167.39499999999998</v>
      </c>
      <c r="L13" s="10">
        <v>-1061.9350000000002</v>
      </c>
      <c r="M13" s="10">
        <v>-839.1875</v>
      </c>
      <c r="N13" s="10">
        <v>63.1175</v>
      </c>
      <c r="O13" s="31">
        <f t="shared" si="0"/>
        <v>1480032.9137499998</v>
      </c>
    </row>
    <row r="14" spans="1:15" x14ac:dyDescent="0.25">
      <c r="A14" s="6" t="s">
        <v>19</v>
      </c>
      <c r="B14" s="7" t="s">
        <v>31</v>
      </c>
      <c r="C14" s="10">
        <v>1244.5</v>
      </c>
      <c r="D14" s="10">
        <v>0</v>
      </c>
      <c r="E14" s="10">
        <v>52500</v>
      </c>
      <c r="F14" s="10">
        <v>0</v>
      </c>
      <c r="G14" s="10">
        <v>24188.412499999999</v>
      </c>
      <c r="H14" s="10">
        <v>22917.702499999999</v>
      </c>
      <c r="I14" s="10">
        <v>0</v>
      </c>
      <c r="J14" s="10">
        <v>0</v>
      </c>
      <c r="K14" s="10">
        <v>0</v>
      </c>
      <c r="L14" s="10">
        <v>25000</v>
      </c>
      <c r="M14" s="10">
        <v>2212.5</v>
      </c>
      <c r="N14" s="10">
        <v>0</v>
      </c>
      <c r="O14" s="31">
        <f t="shared" si="0"/>
        <v>128063.11500000001</v>
      </c>
    </row>
    <row r="15" spans="1:15" x14ac:dyDescent="0.25">
      <c r="A15" s="6" t="s">
        <v>19</v>
      </c>
      <c r="B15" s="7" t="s">
        <v>33</v>
      </c>
      <c r="C15" s="10">
        <v>5551.6212500000001</v>
      </c>
      <c r="D15" s="10">
        <v>52130.6175</v>
      </c>
      <c r="E15" s="10">
        <v>317079.01624999999</v>
      </c>
      <c r="F15" s="10">
        <v>643891.0162500001</v>
      </c>
      <c r="G15" s="10">
        <v>52425.509999999995</v>
      </c>
      <c r="H15" s="10">
        <v>6026.3074999999999</v>
      </c>
      <c r="I15" s="10">
        <v>-878.41499999999996</v>
      </c>
      <c r="J15" s="10">
        <v>3131.7775000000001</v>
      </c>
      <c r="K15" s="10">
        <v>5716.0950000000003</v>
      </c>
      <c r="L15" s="10">
        <v>14537.57625</v>
      </c>
      <c r="M15" s="10">
        <v>178630.35</v>
      </c>
      <c r="N15" s="10">
        <v>-5562.4250000000002</v>
      </c>
      <c r="O15" s="31">
        <f t="shared" si="0"/>
        <v>1272679.0475000001</v>
      </c>
    </row>
    <row r="16" spans="1:15" x14ac:dyDescent="0.25">
      <c r="A16" s="6" t="s">
        <v>19</v>
      </c>
      <c r="B16" s="7" t="s">
        <v>34</v>
      </c>
      <c r="C16" s="10">
        <v>381.42750000000001</v>
      </c>
      <c r="D16" s="10">
        <v>12006.96</v>
      </c>
      <c r="E16" s="10">
        <v>244014.48249999998</v>
      </c>
      <c r="F16" s="10">
        <v>693158.70250000001</v>
      </c>
      <c r="G16" s="10">
        <v>102250.7775</v>
      </c>
      <c r="H16" s="10">
        <v>342.39125000000013</v>
      </c>
      <c r="I16" s="10">
        <v>-2224.0187500000002</v>
      </c>
      <c r="J16" s="10">
        <v>5693.45</v>
      </c>
      <c r="K16" s="10">
        <v>30413.010000000002</v>
      </c>
      <c r="L16" s="10">
        <v>13902.23625</v>
      </c>
      <c r="M16" s="10">
        <v>138102.66375000001</v>
      </c>
      <c r="N16" s="10">
        <v>7943.2525000000005</v>
      </c>
      <c r="O16" s="31">
        <f t="shared" si="0"/>
        <v>1245985.3350000002</v>
      </c>
    </row>
    <row r="17" spans="1:15" x14ac:dyDescent="0.25">
      <c r="A17" s="6" t="s">
        <v>20</v>
      </c>
      <c r="B17" s="7" t="s">
        <v>31</v>
      </c>
      <c r="C17" s="10">
        <v>12246.25</v>
      </c>
      <c r="D17" s="10">
        <v>23185.75</v>
      </c>
      <c r="E17" s="10">
        <v>37500</v>
      </c>
      <c r="F17" s="10">
        <v>59375</v>
      </c>
      <c r="G17" s="10">
        <v>115.3275</v>
      </c>
      <c r="H17" s="10">
        <v>2469.2249999999999</v>
      </c>
      <c r="I17" s="10">
        <v>11527.5</v>
      </c>
      <c r="J17" s="10">
        <v>0</v>
      </c>
      <c r="K17" s="10">
        <v>1144.5</v>
      </c>
      <c r="L17" s="10">
        <v>1011.1875</v>
      </c>
      <c r="M17" s="10">
        <v>26340.688750000001</v>
      </c>
      <c r="N17" s="10">
        <v>13804.69125</v>
      </c>
      <c r="O17" s="31">
        <f t="shared" si="0"/>
        <v>188720.12000000002</v>
      </c>
    </row>
    <row r="18" spans="1:15" x14ac:dyDescent="0.25">
      <c r="A18" s="6" t="s">
        <v>20</v>
      </c>
      <c r="B18" s="7" t="s">
        <v>33</v>
      </c>
      <c r="C18" s="10">
        <v>-1345.98125</v>
      </c>
      <c r="D18" s="10">
        <v>7293.3612499999999</v>
      </c>
      <c r="E18" s="10">
        <v>73057.121249999997</v>
      </c>
      <c r="F18" s="10">
        <v>126374.0475</v>
      </c>
      <c r="G18" s="10">
        <v>220473.57375000001</v>
      </c>
      <c r="H18" s="10">
        <v>11957.584999999999</v>
      </c>
      <c r="I18" s="10">
        <v>-5385.2650000000003</v>
      </c>
      <c r="J18" s="10">
        <v>3811.4449999999997</v>
      </c>
      <c r="K18" s="10">
        <v>140115.78249999997</v>
      </c>
      <c r="L18" s="10">
        <v>411563.12250000006</v>
      </c>
      <c r="M18" s="10">
        <v>396002.38750000001</v>
      </c>
      <c r="N18" s="10">
        <v>19737.28</v>
      </c>
      <c r="O18" s="31">
        <f t="shared" si="0"/>
        <v>1403654.4600000002</v>
      </c>
    </row>
    <row r="19" spans="1:15" x14ac:dyDescent="0.25">
      <c r="A19" s="6" t="s">
        <v>20</v>
      </c>
      <c r="B19" s="7" t="s">
        <v>34</v>
      </c>
      <c r="C19" s="10">
        <v>3190.56</v>
      </c>
      <c r="D19" s="10">
        <v>11912.501249999999</v>
      </c>
      <c r="E19" s="10">
        <v>32135.037499999999</v>
      </c>
      <c r="F19" s="10">
        <v>71148.618749999994</v>
      </c>
      <c r="G19" s="10">
        <v>90210.247499999998</v>
      </c>
      <c r="H19" s="10">
        <v>37431.411249999997</v>
      </c>
      <c r="I19" s="10">
        <v>-0.62749999999999995</v>
      </c>
      <c r="J19" s="10">
        <v>-834.89374999999995</v>
      </c>
      <c r="K19" s="10">
        <v>33739.478750000002</v>
      </c>
      <c r="L19" s="10">
        <v>464407.50875000004</v>
      </c>
      <c r="M19" s="10">
        <v>563898.11499999999</v>
      </c>
      <c r="N19" s="10">
        <v>4170.0625</v>
      </c>
      <c r="O19" s="31">
        <f t="shared" si="0"/>
        <v>1311408.02</v>
      </c>
    </row>
    <row r="20" spans="1:15" x14ac:dyDescent="0.25">
      <c r="A20" s="6" t="s">
        <v>20</v>
      </c>
      <c r="B20" s="7" t="s">
        <v>35</v>
      </c>
      <c r="C20" s="10">
        <v>0</v>
      </c>
      <c r="D20" s="10">
        <v>0</v>
      </c>
      <c r="E20" s="10">
        <v>0</v>
      </c>
      <c r="F20" s="10">
        <v>15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31">
        <f t="shared" si="0"/>
        <v>15</v>
      </c>
    </row>
    <row r="21" spans="1:15" x14ac:dyDescent="0.25">
      <c r="A21" s="6" t="s">
        <v>21</v>
      </c>
      <c r="B21" s="7" t="s">
        <v>31</v>
      </c>
      <c r="C21" s="10">
        <v>20332.438750000001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122400.45</v>
      </c>
      <c r="M21" s="10">
        <v>9807</v>
      </c>
      <c r="N21" s="10">
        <v>12747.848749999999</v>
      </c>
      <c r="O21" s="31">
        <f t="shared" si="0"/>
        <v>165287.73749999999</v>
      </c>
    </row>
    <row r="22" spans="1:15" x14ac:dyDescent="0.25">
      <c r="A22" s="6" t="s">
        <v>21</v>
      </c>
      <c r="B22" s="7" t="s">
        <v>32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60.47625</v>
      </c>
      <c r="K22" s="10">
        <v>0</v>
      </c>
      <c r="L22" s="10">
        <v>1432.7325000000001</v>
      </c>
      <c r="M22" s="10">
        <v>48.623750000000001</v>
      </c>
      <c r="N22" s="10">
        <v>0</v>
      </c>
      <c r="O22" s="31">
        <f t="shared" si="0"/>
        <v>1541.8325</v>
      </c>
    </row>
    <row r="23" spans="1:15" x14ac:dyDescent="0.25">
      <c r="A23" s="6" t="s">
        <v>21</v>
      </c>
      <c r="B23" s="7" t="s">
        <v>33</v>
      </c>
      <c r="C23" s="10">
        <v>3907.87</v>
      </c>
      <c r="D23" s="10">
        <v>7070.3087500000001</v>
      </c>
      <c r="E23" s="10">
        <v>192544.81250000003</v>
      </c>
      <c r="F23" s="10">
        <v>24816.80125</v>
      </c>
      <c r="G23" s="10">
        <v>-6747.1537499999995</v>
      </c>
      <c r="H23" s="10">
        <v>7866.15</v>
      </c>
      <c r="I23" s="10">
        <v>-2330.4524999999999</v>
      </c>
      <c r="J23" s="10">
        <v>33779.441250000003</v>
      </c>
      <c r="K23" s="10">
        <v>203040.42374999999</v>
      </c>
      <c r="L23" s="10">
        <v>749172.25124999997</v>
      </c>
      <c r="M23" s="10">
        <v>207401.91750000001</v>
      </c>
      <c r="N23" s="10">
        <v>29389.216249999998</v>
      </c>
      <c r="O23" s="31">
        <f t="shared" si="0"/>
        <v>1449911.5862499999</v>
      </c>
    </row>
    <row r="24" spans="1:15" x14ac:dyDescent="0.25">
      <c r="A24" s="6" t="s">
        <v>21</v>
      </c>
      <c r="B24" s="7" t="s">
        <v>34</v>
      </c>
      <c r="C24" s="10">
        <v>5242.3562499999998</v>
      </c>
      <c r="D24" s="10">
        <v>-1371.7012500000001</v>
      </c>
      <c r="E24" s="10">
        <v>19289.418749999997</v>
      </c>
      <c r="F24" s="10">
        <v>2585.5137500000001</v>
      </c>
      <c r="G24" s="10">
        <v>3844.6537499999999</v>
      </c>
      <c r="H24" s="10">
        <v>3490.3487500000001</v>
      </c>
      <c r="I24" s="10">
        <v>-2117.5887499999999</v>
      </c>
      <c r="J24" s="10">
        <v>2527.1149999999998</v>
      </c>
      <c r="K24" s="10">
        <v>70412.148749999993</v>
      </c>
      <c r="L24" s="10">
        <v>649440.13500000001</v>
      </c>
      <c r="M24" s="10">
        <v>296238.25624999998</v>
      </c>
      <c r="N24" s="10">
        <v>23061.831249999999</v>
      </c>
      <c r="O24" s="31">
        <f t="shared" si="0"/>
        <v>1072642.4875</v>
      </c>
    </row>
    <row r="25" spans="1:15" x14ac:dyDescent="0.25">
      <c r="A25" s="6" t="s">
        <v>22</v>
      </c>
      <c r="B25" s="7" t="s">
        <v>31</v>
      </c>
      <c r="C25" s="10">
        <v>0</v>
      </c>
      <c r="D25" s="10">
        <v>9551.25</v>
      </c>
      <c r="E25" s="10">
        <v>0</v>
      </c>
      <c r="F25" s="10">
        <v>2910</v>
      </c>
      <c r="G25" s="10">
        <v>0</v>
      </c>
      <c r="H25" s="10">
        <v>0</v>
      </c>
      <c r="I25" s="10">
        <v>0</v>
      </c>
      <c r="J25" s="10">
        <v>0</v>
      </c>
      <c r="K25" s="10">
        <v>100750</v>
      </c>
      <c r="L25" s="10">
        <v>23375</v>
      </c>
      <c r="M25" s="10">
        <v>11102.326875000001</v>
      </c>
      <c r="N25" s="10">
        <v>2837.4712500000001</v>
      </c>
      <c r="O25" s="31">
        <f t="shared" si="0"/>
        <v>150526.048125</v>
      </c>
    </row>
    <row r="26" spans="1:15" x14ac:dyDescent="0.25">
      <c r="A26" s="6" t="s">
        <v>22</v>
      </c>
      <c r="B26" s="7" t="s">
        <v>32</v>
      </c>
      <c r="C26" s="10">
        <v>0</v>
      </c>
      <c r="D26" s="10">
        <v>-123.34593750000001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782.60062500000004</v>
      </c>
      <c r="M26" s="10">
        <v>9.6759374999999999</v>
      </c>
      <c r="N26" s="10">
        <v>281.25</v>
      </c>
      <c r="O26" s="31">
        <f t="shared" si="0"/>
        <v>950.18062500000008</v>
      </c>
    </row>
    <row r="27" spans="1:15" x14ac:dyDescent="0.25">
      <c r="A27" s="6" t="s">
        <v>22</v>
      </c>
      <c r="B27" s="7" t="s">
        <v>33</v>
      </c>
      <c r="C27" s="10">
        <v>2762.5237500000003</v>
      </c>
      <c r="D27" s="10">
        <v>-2993.8301193750008</v>
      </c>
      <c r="E27" s="10">
        <v>9343.1981812499998</v>
      </c>
      <c r="F27" s="10">
        <v>3871.8016537499993</v>
      </c>
      <c r="G27" s="10">
        <v>10720.98652875</v>
      </c>
      <c r="H27" s="10">
        <v>0</v>
      </c>
      <c r="I27" s="10">
        <v>42.163580625000002</v>
      </c>
      <c r="J27" s="10">
        <v>309.92317125</v>
      </c>
      <c r="K27" s="10">
        <v>6840.8203125</v>
      </c>
      <c r="L27" s="10">
        <v>855343.07847375004</v>
      </c>
      <c r="M27" s="10">
        <v>607446.26781250001</v>
      </c>
      <c r="N27" s="10">
        <v>98457.671250000014</v>
      </c>
      <c r="O27" s="31">
        <f t="shared" si="0"/>
        <v>1592144.6045949999</v>
      </c>
    </row>
    <row r="28" spans="1:15" x14ac:dyDescent="0.25">
      <c r="A28" s="6" t="s">
        <v>22</v>
      </c>
      <c r="B28" s="7" t="s">
        <v>34</v>
      </c>
      <c r="C28" s="10">
        <v>1115.0662500000001</v>
      </c>
      <c r="D28" s="10">
        <v>200.25843750000001</v>
      </c>
      <c r="E28" s="10">
        <v>100.24125000000004</v>
      </c>
      <c r="F28" s="10">
        <v>1663.2938174999999</v>
      </c>
      <c r="G28" s="10">
        <v>291.82571812499998</v>
      </c>
      <c r="H28" s="10">
        <v>0</v>
      </c>
      <c r="I28" s="10">
        <v>36.284223750000002</v>
      </c>
      <c r="J28" s="10">
        <v>218.06053500000002</v>
      </c>
      <c r="K28" s="10">
        <v>2312.9165625000001</v>
      </c>
      <c r="L28" s="10">
        <v>74500.646562499998</v>
      </c>
      <c r="M28" s="10">
        <v>119273.65589625</v>
      </c>
      <c r="N28" s="10">
        <v>20116.286249999997</v>
      </c>
      <c r="O28" s="31">
        <f t="shared" si="0"/>
        <v>219828.53550312499</v>
      </c>
    </row>
    <row r="29" spans="1:15" x14ac:dyDescent="0.25">
      <c r="A29" s="6" t="s">
        <v>23</v>
      </c>
      <c r="B29" s="7" t="s">
        <v>31</v>
      </c>
      <c r="C29" s="10">
        <v>0</v>
      </c>
      <c r="D29" s="10">
        <v>0</v>
      </c>
      <c r="E29" s="10">
        <v>314.68381874999994</v>
      </c>
      <c r="F29" s="10">
        <v>2677.4161124999991</v>
      </c>
      <c r="G29" s="10">
        <v>3890.5720499999998</v>
      </c>
      <c r="H29" s="10">
        <v>156.44789999999995</v>
      </c>
      <c r="I29" s="10">
        <v>4554.5137499999983</v>
      </c>
      <c r="J29" s="10">
        <v>28.479871875000001</v>
      </c>
      <c r="K29" s="10">
        <v>1973.322187499999</v>
      </c>
      <c r="L29" s="10">
        <v>4875</v>
      </c>
      <c r="M29" s="10">
        <v>0</v>
      </c>
      <c r="N29" s="10">
        <v>481.46866874999989</v>
      </c>
      <c r="O29" s="31">
        <f t="shared" si="0"/>
        <v>18951.904359374996</v>
      </c>
    </row>
    <row r="30" spans="1:15" x14ac:dyDescent="0.25">
      <c r="A30" s="6" t="s">
        <v>23</v>
      </c>
      <c r="B30" s="7" t="s">
        <v>32</v>
      </c>
      <c r="C30" s="10">
        <v>0</v>
      </c>
      <c r="D30" s="10">
        <v>0</v>
      </c>
      <c r="E30" s="10">
        <v>0</v>
      </c>
      <c r="F30" s="10">
        <v>90.84375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31">
        <f t="shared" si="0"/>
        <v>90.84375</v>
      </c>
    </row>
    <row r="31" spans="1:15" x14ac:dyDescent="0.25">
      <c r="A31" s="6" t="s">
        <v>23</v>
      </c>
      <c r="B31" s="7" t="s">
        <v>33</v>
      </c>
      <c r="C31" s="10">
        <v>1446.5816249999998</v>
      </c>
      <c r="D31" s="10">
        <v>6407.6241843749985</v>
      </c>
      <c r="E31" s="10">
        <v>42748.462762499992</v>
      </c>
      <c r="F31" s="10">
        <v>287860.58565624995</v>
      </c>
      <c r="G31" s="10">
        <v>67980.49040312499</v>
      </c>
      <c r="H31" s="10">
        <v>-8840.7890624999964</v>
      </c>
      <c r="I31" s="10">
        <v>-4976.8728843749996</v>
      </c>
      <c r="J31" s="10">
        <v>-3037.1249437499991</v>
      </c>
      <c r="K31" s="10">
        <v>379.77746249999996</v>
      </c>
      <c r="L31" s="10">
        <v>-67.022024999999971</v>
      </c>
      <c r="M31" s="10">
        <v>705.2982281249997</v>
      </c>
      <c r="N31" s="10">
        <v>109.64288437499997</v>
      </c>
      <c r="O31" s="31">
        <f t="shared" si="0"/>
        <v>390716.65429062495</v>
      </c>
    </row>
    <row r="32" spans="1:15" x14ac:dyDescent="0.25">
      <c r="A32" s="6" t="s">
        <v>23</v>
      </c>
      <c r="B32" s="7" t="s">
        <v>34</v>
      </c>
      <c r="C32" s="10">
        <v>800.57141249999961</v>
      </c>
      <c r="D32" s="10">
        <v>1572.9686156249998</v>
      </c>
      <c r="E32" s="10">
        <v>5637.9939749999985</v>
      </c>
      <c r="F32" s="10">
        <v>93553.343512499996</v>
      </c>
      <c r="G32" s="10">
        <v>7382.6668062500003</v>
      </c>
      <c r="H32" s="10">
        <v>12351.489599999999</v>
      </c>
      <c r="I32" s="10">
        <v>2158.3258406249993</v>
      </c>
      <c r="J32" s="10">
        <v>72.748565624999998</v>
      </c>
      <c r="K32" s="10">
        <v>-21.989531249999995</v>
      </c>
      <c r="L32" s="10">
        <v>214.51219687500003</v>
      </c>
      <c r="M32" s="10">
        <v>237.2658843749999</v>
      </c>
      <c r="N32" s="10">
        <v>287.41074374999994</v>
      </c>
      <c r="O32" s="31">
        <f t="shared" si="0"/>
        <v>124247.30762187499</v>
      </c>
    </row>
    <row r="33" spans="1:15" x14ac:dyDescent="0.25">
      <c r="A33" s="6" t="s">
        <v>24</v>
      </c>
      <c r="B33" s="7" t="s">
        <v>31</v>
      </c>
      <c r="C33" s="10">
        <v>-25512.325000000001</v>
      </c>
      <c r="D33" s="10">
        <v>-16125.75</v>
      </c>
      <c r="E33" s="10">
        <v>94753.304999999993</v>
      </c>
      <c r="F33" s="10">
        <v>120798.39499999999</v>
      </c>
      <c r="G33" s="10">
        <v>-115003.24125000001</v>
      </c>
      <c r="H33" s="10">
        <v>-63816.922500000001</v>
      </c>
      <c r="I33" s="10">
        <v>-41218.858749999999</v>
      </c>
      <c r="J33" s="10">
        <v>-11521.7675</v>
      </c>
      <c r="K33" s="10">
        <v>-14116.033750000001</v>
      </c>
      <c r="L33" s="10">
        <v>157770.26375000001</v>
      </c>
      <c r="M33" s="10">
        <v>-44515</v>
      </c>
      <c r="N33" s="10">
        <v>-66170.323749999996</v>
      </c>
      <c r="O33" s="31">
        <f t="shared" si="0"/>
        <v>-24678.258749999994</v>
      </c>
    </row>
    <row r="34" spans="1:15" x14ac:dyDescent="0.25">
      <c r="A34" s="6" t="s">
        <v>25</v>
      </c>
      <c r="B34" s="7" t="s">
        <v>39</v>
      </c>
      <c r="C34" s="10">
        <v>0</v>
      </c>
      <c r="D34" s="10">
        <v>3778.5837499999998</v>
      </c>
      <c r="E34" s="10">
        <v>-311.31375000000003</v>
      </c>
      <c r="F34" s="10">
        <v>12.102499999999999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31">
        <f t="shared" si="0"/>
        <v>3479.3724999999995</v>
      </c>
    </row>
    <row r="35" spans="1:15" x14ac:dyDescent="0.25">
      <c r="A35" s="6" t="s">
        <v>26</v>
      </c>
      <c r="B35" s="7" t="s">
        <v>39</v>
      </c>
      <c r="C35" s="10">
        <v>0</v>
      </c>
      <c r="D35" s="10">
        <v>23876.078649999999</v>
      </c>
      <c r="E35" s="10">
        <v>11605.258949999999</v>
      </c>
      <c r="F35" s="10">
        <v>-967.93966250000005</v>
      </c>
      <c r="G35" s="10">
        <v>101.67424999999999</v>
      </c>
      <c r="H35" s="10">
        <v>160.69467499999999</v>
      </c>
      <c r="I35" s="10">
        <v>0</v>
      </c>
      <c r="J35" s="10">
        <v>0</v>
      </c>
      <c r="K35" s="10">
        <v>0</v>
      </c>
      <c r="L35" s="10">
        <v>0</v>
      </c>
      <c r="M35" s="10">
        <v>73395.465949999998</v>
      </c>
      <c r="N35" s="10">
        <v>0.24909999999999999</v>
      </c>
      <c r="O35" s="31">
        <f t="shared" si="0"/>
        <v>108171.48191249999</v>
      </c>
    </row>
    <row r="36" spans="1:15" x14ac:dyDescent="0.25">
      <c r="A36" s="6" t="s">
        <v>26</v>
      </c>
      <c r="B36" s="7" t="s">
        <v>40</v>
      </c>
      <c r="C36" s="10">
        <v>0</v>
      </c>
      <c r="D36" s="10">
        <v>51.084050000000005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31">
        <f t="shared" si="0"/>
        <v>51.084050000000005</v>
      </c>
    </row>
    <row r="37" spans="1:15" x14ac:dyDescent="0.25">
      <c r="A37" s="6" t="s">
        <v>27</v>
      </c>
      <c r="B37" s="7" t="s">
        <v>39</v>
      </c>
      <c r="C37" s="10">
        <v>0</v>
      </c>
      <c r="D37" s="10">
        <v>0</v>
      </c>
      <c r="E37" s="10">
        <v>0</v>
      </c>
      <c r="F37" s="10">
        <v>4571.25</v>
      </c>
      <c r="G37" s="10">
        <v>19875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31">
        <f t="shared" si="0"/>
        <v>24446.25</v>
      </c>
    </row>
    <row r="38" spans="1:15" x14ac:dyDescent="0.25">
      <c r="A38" s="6" t="s">
        <v>27</v>
      </c>
      <c r="B38" s="7" t="s">
        <v>40</v>
      </c>
      <c r="C38" s="10">
        <v>0</v>
      </c>
      <c r="D38" s="10">
        <v>0</v>
      </c>
      <c r="E38" s="10">
        <v>0</v>
      </c>
      <c r="F38" s="10">
        <v>1965.75675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31">
        <f t="shared" si="0"/>
        <v>1965.75675</v>
      </c>
    </row>
    <row r="39" spans="1:15" x14ac:dyDescent="0.25">
      <c r="A39" s="6" t="s">
        <v>28</v>
      </c>
      <c r="B39" s="7" t="s">
        <v>39</v>
      </c>
      <c r="C39" s="10">
        <v>0</v>
      </c>
      <c r="D39" s="10">
        <v>0</v>
      </c>
      <c r="E39" s="10">
        <v>5293.1857749999999</v>
      </c>
      <c r="F39" s="10">
        <v>306.61439999999999</v>
      </c>
      <c r="G39" s="10">
        <v>36747.675324999997</v>
      </c>
      <c r="H39" s="10">
        <v>603.93827499999998</v>
      </c>
      <c r="I39" s="10">
        <v>0</v>
      </c>
      <c r="J39" s="10">
        <v>1817.3177000000001</v>
      </c>
      <c r="K39" s="10">
        <v>-1045</v>
      </c>
      <c r="L39" s="10">
        <v>2379.9015250000002</v>
      </c>
      <c r="M39" s="10">
        <v>313.89709999999997</v>
      </c>
      <c r="N39" s="10">
        <v>-330.59050000000002</v>
      </c>
      <c r="O39" s="31">
        <f t="shared" si="0"/>
        <v>46086.939600000005</v>
      </c>
    </row>
    <row r="40" spans="1:15" x14ac:dyDescent="0.25">
      <c r="A40" s="6" t="s">
        <v>29</v>
      </c>
      <c r="B40" s="7" t="s">
        <v>39</v>
      </c>
      <c r="C40" s="10">
        <v>831.20249999999999</v>
      </c>
      <c r="D40" s="10">
        <v>1805</v>
      </c>
      <c r="E40" s="10">
        <v>8026.6245750000007</v>
      </c>
      <c r="F40" s="10">
        <v>2326.1206000000002</v>
      </c>
      <c r="G40" s="10">
        <v>40514.226775000003</v>
      </c>
      <c r="H40" s="10">
        <v>-3603.3699499999993</v>
      </c>
      <c r="I40" s="10">
        <v>761.37085000000002</v>
      </c>
      <c r="J40" s="10">
        <v>2648.5677000000001</v>
      </c>
      <c r="K40" s="10">
        <v>-5025.2259249999997</v>
      </c>
      <c r="L40" s="10">
        <v>2926.1049750000002</v>
      </c>
      <c r="M40" s="10">
        <v>1145.1470999999999</v>
      </c>
      <c r="N40" s="10">
        <v>2657.5637249999995</v>
      </c>
      <c r="O40" s="31">
        <f t="shared" si="0"/>
        <v>55013.33292500001</v>
      </c>
    </row>
    <row r="41" spans="1:15" x14ac:dyDescent="0.25">
      <c r="A41" s="6" t="s">
        <v>30</v>
      </c>
      <c r="B41" s="7" t="s">
        <v>39</v>
      </c>
      <c r="C41" s="10">
        <v>0</v>
      </c>
      <c r="D41" s="10">
        <v>0</v>
      </c>
      <c r="E41" s="10">
        <v>0</v>
      </c>
      <c r="F41" s="10">
        <v>16435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31">
        <f t="shared" si="0"/>
        <v>16435</v>
      </c>
    </row>
    <row r="42" spans="1:15" ht="16.5" thickBot="1" x14ac:dyDescent="0.3">
      <c r="A42" s="5" t="s">
        <v>14</v>
      </c>
      <c r="B42" s="4"/>
      <c r="C42" s="12">
        <f t="shared" ref="C42:O42" si="1">SUM(C5:C41)</f>
        <v>48940.438662500019</v>
      </c>
      <c r="D42" s="12">
        <f t="shared" si="1"/>
        <v>174305.51285562495</v>
      </c>
      <c r="E42" s="12">
        <f t="shared" si="1"/>
        <v>1606487.4750124998</v>
      </c>
      <c r="F42" s="12">
        <f t="shared" si="1"/>
        <v>3925813.8526900001</v>
      </c>
      <c r="G42" s="12">
        <f t="shared" si="1"/>
        <v>994999.68785624998</v>
      </c>
      <c r="H42" s="12">
        <f t="shared" si="1"/>
        <v>56826.596437500011</v>
      </c>
      <c r="I42" s="12">
        <f t="shared" si="1"/>
        <v>-29570.970889374999</v>
      </c>
      <c r="J42" s="12">
        <f t="shared" si="1"/>
        <v>41571.842024999998</v>
      </c>
      <c r="K42" s="12">
        <f t="shared" si="1"/>
        <v>573623.80839374999</v>
      </c>
      <c r="L42" s="12">
        <f t="shared" si="1"/>
        <v>3941385.7459331248</v>
      </c>
      <c r="M42" s="12">
        <f t="shared" si="1"/>
        <v>2631691.2447587512</v>
      </c>
      <c r="N42" s="12">
        <f t="shared" si="1"/>
        <v>162410.893296875</v>
      </c>
      <c r="O42" s="12">
        <f t="shared" si="1"/>
        <v>14128486.127032502</v>
      </c>
    </row>
    <row r="43" spans="1:15" ht="16.5" thickTop="1" x14ac:dyDescent="0.25"/>
    <row r="55" spans="3:15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pageMargins left="0.5" right="0.5" top="1" bottom="1.75" header="0.5" footer="0.5"/>
  <pageSetup scale="60" orientation="landscape" r:id="rId1"/>
  <headerFooter>
    <oddFooter>&amp;R&amp;"Times New Roman,Bold"Case No. 2018-00295
Attachment to Response to Kroger/Walmart Question No. 7(a)
Page &amp;P of &amp;N
Bellar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43"/>
  <sheetViews>
    <sheetView zoomScaleNormal="100" workbookViewId="0">
      <selection activeCell="O37" sqref="O37"/>
    </sheetView>
  </sheetViews>
  <sheetFormatPr defaultRowHeight="15.75" x14ac:dyDescent="0.25"/>
  <cols>
    <col min="1" max="1" width="26.75" style="15" bestFit="1" customWidth="1"/>
    <col min="2" max="2" width="12.25" style="15" bestFit="1" customWidth="1"/>
    <col min="3" max="3" width="11.875" style="15" bestFit="1" customWidth="1"/>
    <col min="4" max="4" width="12.125" style="15" bestFit="1" customWidth="1"/>
    <col min="5" max="5" width="11.25" style="15" bestFit="1" customWidth="1"/>
    <col min="6" max="6" width="12.25" style="15" bestFit="1" customWidth="1"/>
    <col min="7" max="8" width="13.875" style="15" bestFit="1" customWidth="1"/>
    <col min="9" max="9" width="12.25" style="15" bestFit="1" customWidth="1"/>
    <col min="10" max="10" width="11.75" style="15" bestFit="1" customWidth="1"/>
    <col min="11" max="11" width="12.25" style="15" bestFit="1" customWidth="1"/>
    <col min="12" max="14" width="13.875" style="15" bestFit="1" customWidth="1"/>
    <col min="15" max="16384" width="9" style="15"/>
  </cols>
  <sheetData>
    <row r="1" spans="1:14" ht="18.75" x14ac:dyDescent="0.25">
      <c r="A1" s="33" t="s">
        <v>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x14ac:dyDescent="0.25">
      <c r="A2" s="18" t="s">
        <v>17</v>
      </c>
      <c r="B2" s="19">
        <v>43586</v>
      </c>
      <c r="C2" s="19">
        <v>43617</v>
      </c>
      <c r="D2" s="19">
        <v>43647</v>
      </c>
      <c r="E2" s="19">
        <v>43678</v>
      </c>
      <c r="F2" s="19">
        <v>43709</v>
      </c>
      <c r="G2" s="19">
        <v>43739</v>
      </c>
      <c r="H2" s="19">
        <v>43770</v>
      </c>
      <c r="I2" s="19">
        <v>43800</v>
      </c>
      <c r="J2" s="19">
        <v>43831</v>
      </c>
      <c r="K2" s="19">
        <v>43862</v>
      </c>
      <c r="L2" s="19">
        <v>43891</v>
      </c>
      <c r="M2" s="19">
        <v>43922</v>
      </c>
      <c r="N2" s="20" t="s">
        <v>14</v>
      </c>
    </row>
    <row r="3" spans="1:14" x14ac:dyDescent="0.25">
      <c r="A3" s="21" t="s">
        <v>31</v>
      </c>
      <c r="B3" s="22">
        <v>-63773.72</v>
      </c>
      <c r="C3" s="22">
        <v>5596.58</v>
      </c>
      <c r="D3" s="22">
        <v>-14307.1</v>
      </c>
      <c r="E3" s="22">
        <v>211.57</v>
      </c>
      <c r="F3" s="22">
        <v>111.81</v>
      </c>
      <c r="G3" s="22">
        <v>306488.18</v>
      </c>
      <c r="H3" s="22">
        <v>184603.45</v>
      </c>
      <c r="I3" s="22">
        <v>-25973.7</v>
      </c>
      <c r="J3" s="22">
        <v>42284.03</v>
      </c>
      <c r="K3" s="22">
        <v>-31882.79</v>
      </c>
      <c r="L3" s="22">
        <v>157666.92000000001</v>
      </c>
      <c r="M3" s="22">
        <v>232939.98</v>
      </c>
      <c r="N3" s="23">
        <f>SUM(B3:M3)</f>
        <v>793965.21</v>
      </c>
    </row>
    <row r="4" spans="1:14" x14ac:dyDescent="0.25">
      <c r="A4" s="21" t="s">
        <v>32</v>
      </c>
      <c r="B4" s="24">
        <v>173.34</v>
      </c>
      <c r="C4" s="24">
        <v>0</v>
      </c>
      <c r="D4" s="24">
        <v>0</v>
      </c>
      <c r="E4" s="24">
        <v>60.48</v>
      </c>
      <c r="F4" s="24">
        <v>57.75</v>
      </c>
      <c r="G4" s="24">
        <v>21144.48</v>
      </c>
      <c r="H4" s="24">
        <v>13771.87</v>
      </c>
      <c r="I4" s="24">
        <v>4648.9799999999996</v>
      </c>
      <c r="J4" s="24">
        <v>273</v>
      </c>
      <c r="K4" s="24">
        <v>250.4</v>
      </c>
      <c r="L4" s="24">
        <v>347.38</v>
      </c>
      <c r="M4" s="24">
        <v>6593.84</v>
      </c>
      <c r="N4" s="29">
        <f t="shared" ref="N4:N12" si="0">SUM(B4:M4)</f>
        <v>47321.51999999999</v>
      </c>
    </row>
    <row r="5" spans="1:14" x14ac:dyDescent="0.25">
      <c r="A5" s="21" t="s">
        <v>33</v>
      </c>
      <c r="B5" s="24">
        <v>422831.25</v>
      </c>
      <c r="C5" s="24">
        <v>-9987.61</v>
      </c>
      <c r="D5" s="24">
        <v>-7025.01</v>
      </c>
      <c r="E5" s="24">
        <v>13474.39</v>
      </c>
      <c r="F5" s="24">
        <v>328062.93</v>
      </c>
      <c r="G5" s="24">
        <v>1901364.93</v>
      </c>
      <c r="H5" s="24">
        <v>1467596.45</v>
      </c>
      <c r="I5" s="24">
        <v>174106.01</v>
      </c>
      <c r="J5" s="24">
        <v>-5749.58</v>
      </c>
      <c r="K5" s="24">
        <v>124787.61</v>
      </c>
      <c r="L5" s="24">
        <v>1031425.3</v>
      </c>
      <c r="M5" s="24">
        <v>2009991.17</v>
      </c>
      <c r="N5" s="29">
        <f t="shared" si="0"/>
        <v>7450877.8399999999</v>
      </c>
    </row>
    <row r="6" spans="1:14" x14ac:dyDescent="0.25">
      <c r="A6" s="21" t="s">
        <v>34</v>
      </c>
      <c r="B6" s="24">
        <v>427261.23</v>
      </c>
      <c r="C6" s="24">
        <v>71141.95</v>
      </c>
      <c r="D6" s="24">
        <v>37766.400000000001</v>
      </c>
      <c r="E6" s="24">
        <v>4234.99</v>
      </c>
      <c r="F6" s="24">
        <v>114369.36</v>
      </c>
      <c r="G6" s="24">
        <v>1464638.41</v>
      </c>
      <c r="H6" s="24">
        <v>1396244.63</v>
      </c>
      <c r="I6" s="24">
        <v>94567.05</v>
      </c>
      <c r="J6" s="24">
        <v>40109.86</v>
      </c>
      <c r="K6" s="24">
        <v>14280.16</v>
      </c>
      <c r="L6" s="24">
        <v>503841.32</v>
      </c>
      <c r="M6" s="24">
        <v>1620039.7</v>
      </c>
      <c r="N6" s="29">
        <f t="shared" si="0"/>
        <v>5788495.0599999996</v>
      </c>
    </row>
    <row r="7" spans="1:14" x14ac:dyDescent="0.25">
      <c r="A7" s="21" t="s">
        <v>35</v>
      </c>
      <c r="B7" s="24">
        <v>25.13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146.61000000000001</v>
      </c>
      <c r="I7" s="24">
        <v>771.77</v>
      </c>
      <c r="J7" s="24">
        <v>37.479999999999997</v>
      </c>
      <c r="K7" s="24">
        <v>147.27000000000001</v>
      </c>
      <c r="L7" s="24">
        <v>631.17999999999995</v>
      </c>
      <c r="M7" s="24">
        <v>53.13</v>
      </c>
      <c r="N7" s="29">
        <f t="shared" si="0"/>
        <v>1812.5700000000002</v>
      </c>
    </row>
    <row r="8" spans="1:14" x14ac:dyDescent="0.25">
      <c r="A8" s="21" t="s">
        <v>36</v>
      </c>
      <c r="B8" s="24">
        <v>0</v>
      </c>
      <c r="C8" s="24">
        <v>0</v>
      </c>
      <c r="D8" s="24">
        <v>0</v>
      </c>
      <c r="E8" s="24">
        <v>0</v>
      </c>
      <c r="F8" s="24">
        <v>73.430000000000007</v>
      </c>
      <c r="G8" s="24">
        <v>3898.9</v>
      </c>
      <c r="H8" s="24">
        <v>4696.8999999999996</v>
      </c>
      <c r="I8" s="24">
        <v>351.27</v>
      </c>
      <c r="J8" s="24">
        <v>0</v>
      </c>
      <c r="K8" s="24">
        <v>0</v>
      </c>
      <c r="L8" s="24">
        <v>0</v>
      </c>
      <c r="M8" s="24">
        <v>0</v>
      </c>
      <c r="N8" s="29">
        <f t="shared" si="0"/>
        <v>9020.5</v>
      </c>
    </row>
    <row r="9" spans="1:14" x14ac:dyDescent="0.25">
      <c r="A9" s="21" t="s">
        <v>37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17187.5</v>
      </c>
      <c r="M9" s="24">
        <v>0</v>
      </c>
      <c r="N9" s="29">
        <f t="shared" si="0"/>
        <v>17187.5</v>
      </c>
    </row>
    <row r="10" spans="1:14" x14ac:dyDescent="0.25">
      <c r="A10" s="25" t="s">
        <v>38</v>
      </c>
      <c r="B10" s="24">
        <v>0</v>
      </c>
      <c r="C10" s="24">
        <v>0</v>
      </c>
      <c r="D10" s="24">
        <v>0</v>
      </c>
      <c r="E10" s="24">
        <v>0</v>
      </c>
      <c r="F10" s="24">
        <v>721.72</v>
      </c>
      <c r="G10" s="24">
        <v>843.64</v>
      </c>
      <c r="H10" s="24">
        <v>4971.05</v>
      </c>
      <c r="I10" s="24">
        <v>632.80999999999995</v>
      </c>
      <c r="J10" s="24">
        <v>111.42</v>
      </c>
      <c r="K10" s="24">
        <v>1147.6300000000001</v>
      </c>
      <c r="L10" s="24">
        <v>0.02</v>
      </c>
      <c r="M10" s="24">
        <v>0</v>
      </c>
      <c r="N10" s="29">
        <f t="shared" si="0"/>
        <v>8428.2900000000009</v>
      </c>
    </row>
    <row r="11" spans="1:14" x14ac:dyDescent="0.25">
      <c r="A11" s="21" t="s">
        <v>39</v>
      </c>
      <c r="B11" s="24">
        <v>7431.58</v>
      </c>
      <c r="C11" s="24">
        <v>-10538.69</v>
      </c>
      <c r="D11" s="24">
        <v>4510.5</v>
      </c>
      <c r="E11" s="24">
        <v>1340.98</v>
      </c>
      <c r="F11" s="24">
        <v>11828.77</v>
      </c>
      <c r="G11" s="24">
        <v>192127.34</v>
      </c>
      <c r="H11" s="24">
        <v>79171.360000000001</v>
      </c>
      <c r="I11" s="24">
        <v>45076.66</v>
      </c>
      <c r="J11" s="24">
        <v>7543.89</v>
      </c>
      <c r="K11" s="24">
        <v>24555.02</v>
      </c>
      <c r="L11" s="24">
        <v>210755.51</v>
      </c>
      <c r="M11" s="24">
        <v>66213.320000000007</v>
      </c>
      <c r="N11" s="29">
        <f t="shared" si="0"/>
        <v>640016.24</v>
      </c>
    </row>
    <row r="12" spans="1:14" x14ac:dyDescent="0.25">
      <c r="A12" s="21" t="s">
        <v>40</v>
      </c>
      <c r="B12" s="24">
        <v>89</v>
      </c>
      <c r="C12" s="24">
        <v>0</v>
      </c>
      <c r="D12" s="24">
        <v>548.73</v>
      </c>
      <c r="E12" s="24">
        <v>407.34</v>
      </c>
      <c r="F12" s="24">
        <v>13982.32</v>
      </c>
      <c r="G12" s="24">
        <v>67708.759999999995</v>
      </c>
      <c r="H12" s="24">
        <v>17809.68</v>
      </c>
      <c r="I12" s="24">
        <v>-9948.9500000000007</v>
      </c>
      <c r="J12" s="24">
        <v>-4927.55</v>
      </c>
      <c r="K12" s="24">
        <v>20612.189999999999</v>
      </c>
      <c r="L12" s="24">
        <v>186940.84</v>
      </c>
      <c r="M12" s="24">
        <v>8970.6200000000008</v>
      </c>
      <c r="N12" s="29">
        <f t="shared" si="0"/>
        <v>302192.98</v>
      </c>
    </row>
    <row r="13" spans="1:14" ht="16.5" thickBot="1" x14ac:dyDescent="0.3">
      <c r="A13" s="26" t="s">
        <v>14</v>
      </c>
      <c r="B13" s="27">
        <f>SUM(B3:B12)</f>
        <v>794037.80999999994</v>
      </c>
      <c r="C13" s="27">
        <f t="shared" ref="C13:N13" si="1">SUM(C3:C12)</f>
        <v>56212.229999999996</v>
      </c>
      <c r="D13" s="27">
        <f t="shared" si="1"/>
        <v>21493.52</v>
      </c>
      <c r="E13" s="27">
        <f t="shared" si="1"/>
        <v>19729.75</v>
      </c>
      <c r="F13" s="27">
        <f t="shared" si="1"/>
        <v>469208.08999999997</v>
      </c>
      <c r="G13" s="27">
        <f t="shared" si="1"/>
        <v>3958214.6399999997</v>
      </c>
      <c r="H13" s="27">
        <f t="shared" si="1"/>
        <v>3169011.9999999995</v>
      </c>
      <c r="I13" s="27">
        <f t="shared" si="1"/>
        <v>284231.89999999997</v>
      </c>
      <c r="J13" s="27">
        <f t="shared" si="1"/>
        <v>79682.549999999988</v>
      </c>
      <c r="K13" s="27">
        <f t="shared" si="1"/>
        <v>153897.49000000002</v>
      </c>
      <c r="L13" s="27">
        <f t="shared" si="1"/>
        <v>2108795.9700000002</v>
      </c>
      <c r="M13" s="27">
        <f t="shared" si="1"/>
        <v>3944801.7599999993</v>
      </c>
      <c r="N13" s="28">
        <f t="shared" si="1"/>
        <v>15059317.709999999</v>
      </c>
    </row>
    <row r="14" spans="1:14" ht="16.5" thickTop="1" x14ac:dyDescent="0.25"/>
    <row r="15" spans="1:14" ht="15.75" customHeight="1" x14ac:dyDescent="0.25">
      <c r="A15" s="33" t="s">
        <v>45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 x14ac:dyDescent="0.25">
      <c r="A16" s="18" t="s">
        <v>17</v>
      </c>
      <c r="B16" s="19">
        <v>43586</v>
      </c>
      <c r="C16" s="19">
        <v>43617</v>
      </c>
      <c r="D16" s="19">
        <v>43647</v>
      </c>
      <c r="E16" s="19">
        <v>43678</v>
      </c>
      <c r="F16" s="19">
        <v>43709</v>
      </c>
      <c r="G16" s="19">
        <v>43739</v>
      </c>
      <c r="H16" s="19">
        <v>43770</v>
      </c>
      <c r="I16" s="19">
        <v>43800</v>
      </c>
      <c r="J16" s="19">
        <v>43831</v>
      </c>
      <c r="K16" s="19">
        <v>43862</v>
      </c>
      <c r="L16" s="19">
        <v>43891</v>
      </c>
      <c r="M16" s="19">
        <v>43922</v>
      </c>
      <c r="N16" s="20" t="s">
        <v>14</v>
      </c>
    </row>
    <row r="17" spans="1:16" x14ac:dyDescent="0.25">
      <c r="A17" s="21" t="s">
        <v>31</v>
      </c>
      <c r="B17" s="22">
        <v>416.29</v>
      </c>
      <c r="C17" s="22">
        <v>416.29</v>
      </c>
      <c r="D17" s="22">
        <v>416.29</v>
      </c>
      <c r="E17" s="22">
        <v>416.29</v>
      </c>
      <c r="F17" s="22">
        <v>416.29</v>
      </c>
      <c r="G17" s="22">
        <v>416.29</v>
      </c>
      <c r="H17" s="22">
        <v>416.29</v>
      </c>
      <c r="I17" s="22">
        <v>416.29</v>
      </c>
      <c r="J17" s="22">
        <v>416.29</v>
      </c>
      <c r="K17" s="22">
        <v>416.29</v>
      </c>
      <c r="L17" s="22">
        <v>416.29</v>
      </c>
      <c r="M17" s="22">
        <v>416.29</v>
      </c>
      <c r="N17" s="23">
        <f>SUM(B17:M17)</f>
        <v>4995.4800000000005</v>
      </c>
      <c r="O17" s="16"/>
      <c r="P17" s="16"/>
    </row>
    <row r="18" spans="1:16" x14ac:dyDescent="0.25">
      <c r="A18" s="21" t="s">
        <v>32</v>
      </c>
      <c r="B18" s="24">
        <v>3703.56</v>
      </c>
      <c r="C18" s="24">
        <v>3703.56</v>
      </c>
      <c r="D18" s="24">
        <v>3703.56</v>
      </c>
      <c r="E18" s="24">
        <v>3703.56</v>
      </c>
      <c r="F18" s="24">
        <v>3703.56</v>
      </c>
      <c r="G18" s="24">
        <v>3703.56</v>
      </c>
      <c r="H18" s="24">
        <v>3703.56</v>
      </c>
      <c r="I18" s="24">
        <v>3703.56</v>
      </c>
      <c r="J18" s="24">
        <v>3703.56</v>
      </c>
      <c r="K18" s="24">
        <v>3703.56</v>
      </c>
      <c r="L18" s="24">
        <v>3703.56</v>
      </c>
      <c r="M18" s="24">
        <v>3703.56</v>
      </c>
      <c r="N18" s="29">
        <f t="shared" ref="N18:N26" si="2">SUM(B18:M18)</f>
        <v>44442.719999999994</v>
      </c>
      <c r="O18" s="16"/>
    </row>
    <row r="19" spans="1:16" x14ac:dyDescent="0.25">
      <c r="A19" s="21" t="s">
        <v>33</v>
      </c>
      <c r="B19" s="24">
        <v>25929.279999999999</v>
      </c>
      <c r="C19" s="24">
        <v>25929.279999999999</v>
      </c>
      <c r="D19" s="24">
        <v>25929.279999999999</v>
      </c>
      <c r="E19" s="24">
        <v>25929.279999999999</v>
      </c>
      <c r="F19" s="24">
        <v>25929.279999999999</v>
      </c>
      <c r="G19" s="24">
        <v>25929.279999999999</v>
      </c>
      <c r="H19" s="24">
        <v>25929.279999999999</v>
      </c>
      <c r="I19" s="24">
        <v>25929.279999999999</v>
      </c>
      <c r="J19" s="24">
        <v>25929.279999999999</v>
      </c>
      <c r="K19" s="24">
        <v>25929.279999999999</v>
      </c>
      <c r="L19" s="24">
        <v>25929.279999999999</v>
      </c>
      <c r="M19" s="24">
        <v>25929.279999999999</v>
      </c>
      <c r="N19" s="29">
        <f t="shared" si="2"/>
        <v>311151.35999999999</v>
      </c>
      <c r="O19" s="16"/>
    </row>
    <row r="20" spans="1:16" x14ac:dyDescent="0.25">
      <c r="A20" s="21" t="s">
        <v>34</v>
      </c>
      <c r="B20" s="24">
        <v>34660.14</v>
      </c>
      <c r="C20" s="24">
        <v>34660.14</v>
      </c>
      <c r="D20" s="24">
        <v>34660.14</v>
      </c>
      <c r="E20" s="24">
        <v>34660.14</v>
      </c>
      <c r="F20" s="24">
        <v>34660.14</v>
      </c>
      <c r="G20" s="24">
        <v>34660.14</v>
      </c>
      <c r="H20" s="24">
        <v>34660.14</v>
      </c>
      <c r="I20" s="24">
        <v>34660.14</v>
      </c>
      <c r="J20" s="24">
        <v>34660.14</v>
      </c>
      <c r="K20" s="24">
        <v>34660.14</v>
      </c>
      <c r="L20" s="24">
        <v>34660.14</v>
      </c>
      <c r="M20" s="24">
        <v>34660.14</v>
      </c>
      <c r="N20" s="29">
        <f t="shared" si="2"/>
        <v>415921.68000000011</v>
      </c>
      <c r="O20" s="16"/>
    </row>
    <row r="21" spans="1:16" x14ac:dyDescent="0.25">
      <c r="A21" s="21" t="s">
        <v>35</v>
      </c>
      <c r="B21" s="24">
        <v>141.41</v>
      </c>
      <c r="C21" s="24">
        <v>141.41</v>
      </c>
      <c r="D21" s="24">
        <v>141.41</v>
      </c>
      <c r="E21" s="24">
        <v>141.41</v>
      </c>
      <c r="F21" s="24">
        <v>141.41</v>
      </c>
      <c r="G21" s="24">
        <v>141.41</v>
      </c>
      <c r="H21" s="24">
        <v>141.41</v>
      </c>
      <c r="I21" s="24">
        <v>141.41</v>
      </c>
      <c r="J21" s="24">
        <v>141.41</v>
      </c>
      <c r="K21" s="24">
        <v>141.41</v>
      </c>
      <c r="L21" s="24">
        <v>141.41</v>
      </c>
      <c r="M21" s="24">
        <v>141.41</v>
      </c>
      <c r="N21" s="29">
        <f t="shared" si="2"/>
        <v>1696.9200000000003</v>
      </c>
      <c r="O21" s="16"/>
    </row>
    <row r="22" spans="1:16" x14ac:dyDescent="0.25">
      <c r="A22" s="21" t="s">
        <v>36</v>
      </c>
      <c r="B22" s="24">
        <v>479.09</v>
      </c>
      <c r="C22" s="24">
        <v>479.09</v>
      </c>
      <c r="D22" s="24">
        <v>479.09</v>
      </c>
      <c r="E22" s="24">
        <v>479.09</v>
      </c>
      <c r="F22" s="24">
        <v>479.09</v>
      </c>
      <c r="G22" s="24">
        <v>479.09</v>
      </c>
      <c r="H22" s="24">
        <v>479.09</v>
      </c>
      <c r="I22" s="24">
        <v>479.09</v>
      </c>
      <c r="J22" s="24">
        <v>479.09</v>
      </c>
      <c r="K22" s="24">
        <v>479.09</v>
      </c>
      <c r="L22" s="24">
        <v>479.09</v>
      </c>
      <c r="M22" s="24">
        <v>479.09</v>
      </c>
      <c r="N22" s="29">
        <f t="shared" si="2"/>
        <v>5749.0800000000008</v>
      </c>
      <c r="O22" s="16"/>
    </row>
    <row r="23" spans="1:16" x14ac:dyDescent="0.25">
      <c r="A23" s="21" t="s">
        <v>37</v>
      </c>
      <c r="B23" s="24">
        <v>-127.6</v>
      </c>
      <c r="C23" s="24">
        <v>-127.6</v>
      </c>
      <c r="D23" s="24">
        <v>-127.6</v>
      </c>
      <c r="E23" s="24">
        <v>-127.6</v>
      </c>
      <c r="F23" s="24">
        <v>-127.6</v>
      </c>
      <c r="G23" s="24">
        <v>-127.6</v>
      </c>
      <c r="H23" s="24">
        <v>-127.6</v>
      </c>
      <c r="I23" s="24">
        <v>-127.6</v>
      </c>
      <c r="J23" s="24">
        <v>-127.6</v>
      </c>
      <c r="K23" s="24">
        <v>-127.6</v>
      </c>
      <c r="L23" s="24">
        <v>-127.6</v>
      </c>
      <c r="M23" s="24">
        <v>-127.6</v>
      </c>
      <c r="N23" s="29">
        <f t="shared" si="2"/>
        <v>-1531.1999999999998</v>
      </c>
      <c r="O23" s="16"/>
    </row>
    <row r="24" spans="1:16" x14ac:dyDescent="0.25">
      <c r="A24" s="25" t="s">
        <v>38</v>
      </c>
      <c r="B24" s="24">
        <v>-2881.7</v>
      </c>
      <c r="C24" s="24">
        <v>-2881.7</v>
      </c>
      <c r="D24" s="24">
        <v>-2881.7</v>
      </c>
      <c r="E24" s="24">
        <v>-2881.7</v>
      </c>
      <c r="F24" s="24">
        <v>-2881.7</v>
      </c>
      <c r="G24" s="24">
        <v>-2881.7</v>
      </c>
      <c r="H24" s="24">
        <v>-2881.7</v>
      </c>
      <c r="I24" s="24">
        <v>-2881.7</v>
      </c>
      <c r="J24" s="24">
        <v>-2881.7</v>
      </c>
      <c r="K24" s="24">
        <v>-2881.7</v>
      </c>
      <c r="L24" s="24">
        <v>-2881.7</v>
      </c>
      <c r="M24" s="24">
        <v>-2881.7</v>
      </c>
      <c r="N24" s="29">
        <f t="shared" si="2"/>
        <v>-34580.400000000001</v>
      </c>
      <c r="O24" s="16"/>
    </row>
    <row r="25" spans="1:16" x14ac:dyDescent="0.25">
      <c r="A25" s="21" t="s">
        <v>39</v>
      </c>
      <c r="B25" s="24">
        <v>13167.81</v>
      </c>
      <c r="C25" s="24">
        <v>13167.81</v>
      </c>
      <c r="D25" s="24">
        <v>13167.81</v>
      </c>
      <c r="E25" s="24">
        <v>13167.81</v>
      </c>
      <c r="F25" s="24">
        <v>13167.81</v>
      </c>
      <c r="G25" s="24">
        <v>13167.81</v>
      </c>
      <c r="H25" s="24">
        <v>13167.81</v>
      </c>
      <c r="I25" s="24">
        <v>13167.81</v>
      </c>
      <c r="J25" s="24">
        <v>13167.81</v>
      </c>
      <c r="K25" s="24">
        <v>13167.81</v>
      </c>
      <c r="L25" s="24">
        <v>13167.81</v>
      </c>
      <c r="M25" s="24">
        <v>13167.81</v>
      </c>
      <c r="N25" s="29">
        <f t="shared" si="2"/>
        <v>158013.72</v>
      </c>
      <c r="O25" s="16"/>
    </row>
    <row r="26" spans="1:16" x14ac:dyDescent="0.25">
      <c r="A26" s="21" t="s">
        <v>40</v>
      </c>
      <c r="B26" s="24">
        <v>740.38</v>
      </c>
      <c r="C26" s="24">
        <v>740.38</v>
      </c>
      <c r="D26" s="24">
        <v>740.38</v>
      </c>
      <c r="E26" s="24">
        <v>740.38</v>
      </c>
      <c r="F26" s="24">
        <v>740.38</v>
      </c>
      <c r="G26" s="24">
        <v>740.38</v>
      </c>
      <c r="H26" s="24">
        <v>740.38</v>
      </c>
      <c r="I26" s="24">
        <v>740.38</v>
      </c>
      <c r="J26" s="24">
        <v>740.38</v>
      </c>
      <c r="K26" s="24">
        <v>740.38</v>
      </c>
      <c r="L26" s="24">
        <v>740.38</v>
      </c>
      <c r="M26" s="24">
        <v>740.38</v>
      </c>
      <c r="N26" s="29">
        <f t="shared" si="2"/>
        <v>8884.56</v>
      </c>
      <c r="O26" s="16"/>
    </row>
    <row r="27" spans="1:16" ht="16.5" thickBot="1" x14ac:dyDescent="0.3">
      <c r="A27" s="26" t="s">
        <v>14</v>
      </c>
      <c r="B27" s="27">
        <f>SUM(B17:B26)</f>
        <v>76228.66</v>
      </c>
      <c r="C27" s="27">
        <f t="shared" ref="C27" si="3">SUM(C17:C26)</f>
        <v>76228.66</v>
      </c>
      <c r="D27" s="27">
        <f t="shared" ref="D27" si="4">SUM(D17:D26)</f>
        <v>76228.66</v>
      </c>
      <c r="E27" s="27">
        <f t="shared" ref="E27" si="5">SUM(E17:E26)</f>
        <v>76228.66</v>
      </c>
      <c r="F27" s="27">
        <f t="shared" ref="F27" si="6">SUM(F17:F26)</f>
        <v>76228.66</v>
      </c>
      <c r="G27" s="27">
        <f t="shared" ref="G27" si="7">SUM(G17:G26)</f>
        <v>76228.66</v>
      </c>
      <c r="H27" s="27">
        <f t="shared" ref="H27" si="8">SUM(H17:H26)</f>
        <v>76228.66</v>
      </c>
      <c r="I27" s="27">
        <f t="shared" ref="I27" si="9">SUM(I17:I26)</f>
        <v>76228.66</v>
      </c>
      <c r="J27" s="27">
        <f t="shared" ref="J27" si="10">SUM(J17:J26)</f>
        <v>76228.66</v>
      </c>
      <c r="K27" s="27">
        <f t="shared" ref="K27" si="11">SUM(K17:K26)</f>
        <v>76228.66</v>
      </c>
      <c r="L27" s="27">
        <f t="shared" ref="L27" si="12">SUM(L17:L26)</f>
        <v>76228.66</v>
      </c>
      <c r="M27" s="27">
        <f t="shared" ref="M27" si="13">SUM(M17:M26)</f>
        <v>76228.66</v>
      </c>
      <c r="N27" s="28">
        <f t="shared" ref="N27" si="14">SUM(N17:N26)</f>
        <v>914743.92000000016</v>
      </c>
    </row>
    <row r="28" spans="1:16" ht="16.5" thickTop="1" x14ac:dyDescent="0.25"/>
    <row r="29" spans="1:16" x14ac:dyDescent="0.25">
      <c r="A29" s="33" t="s">
        <v>15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1:16" x14ac:dyDescent="0.25">
      <c r="A30" s="18" t="s">
        <v>17</v>
      </c>
      <c r="B30" s="30">
        <v>43586</v>
      </c>
      <c r="C30" s="30">
        <v>43617</v>
      </c>
      <c r="D30" s="30">
        <v>43647</v>
      </c>
      <c r="E30" s="30">
        <v>43678</v>
      </c>
      <c r="F30" s="30">
        <v>43709</v>
      </c>
      <c r="G30" s="30">
        <v>43739</v>
      </c>
      <c r="H30" s="30">
        <v>43770</v>
      </c>
      <c r="I30" s="30">
        <v>43800</v>
      </c>
      <c r="J30" s="30">
        <v>43831</v>
      </c>
      <c r="K30" s="30">
        <v>43862</v>
      </c>
      <c r="L30" s="30">
        <v>43891</v>
      </c>
      <c r="M30" s="30">
        <v>43922</v>
      </c>
      <c r="N30" s="20" t="s">
        <v>14</v>
      </c>
    </row>
    <row r="31" spans="1:16" x14ac:dyDescent="0.25">
      <c r="A31" s="21" t="s">
        <v>31</v>
      </c>
      <c r="B31" s="22">
        <f>B3+B17</f>
        <v>-63357.43</v>
      </c>
      <c r="C31" s="22">
        <f t="shared" ref="C31:M31" si="15">C3+C17</f>
        <v>6012.87</v>
      </c>
      <c r="D31" s="22">
        <f t="shared" si="15"/>
        <v>-13890.81</v>
      </c>
      <c r="E31" s="22">
        <f t="shared" si="15"/>
        <v>627.86</v>
      </c>
      <c r="F31" s="22">
        <f t="shared" si="15"/>
        <v>528.1</v>
      </c>
      <c r="G31" s="22">
        <f t="shared" si="15"/>
        <v>306904.46999999997</v>
      </c>
      <c r="H31" s="22">
        <f t="shared" si="15"/>
        <v>185019.74000000002</v>
      </c>
      <c r="I31" s="22">
        <f t="shared" si="15"/>
        <v>-25557.41</v>
      </c>
      <c r="J31" s="22">
        <f t="shared" si="15"/>
        <v>42700.32</v>
      </c>
      <c r="K31" s="22">
        <f t="shared" si="15"/>
        <v>-31466.5</v>
      </c>
      <c r="L31" s="22">
        <f t="shared" si="15"/>
        <v>158083.21000000002</v>
      </c>
      <c r="M31" s="22">
        <f t="shared" si="15"/>
        <v>233356.27000000002</v>
      </c>
      <c r="N31" s="23">
        <f>SUM(B31:M31)</f>
        <v>798960.69000000018</v>
      </c>
    </row>
    <row r="32" spans="1:16" x14ac:dyDescent="0.25">
      <c r="A32" s="21" t="s">
        <v>32</v>
      </c>
      <c r="B32" s="24">
        <f t="shared" ref="B32:M40" si="16">B4+B18</f>
        <v>3876.9</v>
      </c>
      <c r="C32" s="24">
        <f t="shared" si="16"/>
        <v>3703.56</v>
      </c>
      <c r="D32" s="24">
        <f t="shared" si="16"/>
        <v>3703.56</v>
      </c>
      <c r="E32" s="24">
        <f t="shared" si="16"/>
        <v>3764.04</v>
      </c>
      <c r="F32" s="24">
        <f t="shared" si="16"/>
        <v>3761.31</v>
      </c>
      <c r="G32" s="24">
        <f t="shared" si="16"/>
        <v>24848.04</v>
      </c>
      <c r="H32" s="24">
        <f t="shared" si="16"/>
        <v>17475.43</v>
      </c>
      <c r="I32" s="24">
        <f t="shared" si="16"/>
        <v>8352.5399999999991</v>
      </c>
      <c r="J32" s="24">
        <f t="shared" si="16"/>
        <v>3976.56</v>
      </c>
      <c r="K32" s="24">
        <f t="shared" si="16"/>
        <v>3953.96</v>
      </c>
      <c r="L32" s="24">
        <f t="shared" si="16"/>
        <v>4050.94</v>
      </c>
      <c r="M32" s="24">
        <f t="shared" si="16"/>
        <v>10297.4</v>
      </c>
      <c r="N32" s="29">
        <f t="shared" ref="N32:N40" si="17">SUM(B32:M32)</f>
        <v>91764.24</v>
      </c>
    </row>
    <row r="33" spans="1:14" x14ac:dyDescent="0.25">
      <c r="A33" s="21" t="s">
        <v>33</v>
      </c>
      <c r="B33" s="24">
        <f t="shared" si="16"/>
        <v>448760.53</v>
      </c>
      <c r="C33" s="24">
        <f t="shared" si="16"/>
        <v>15941.669999999998</v>
      </c>
      <c r="D33" s="24">
        <f t="shared" si="16"/>
        <v>18904.269999999997</v>
      </c>
      <c r="E33" s="24">
        <f t="shared" si="16"/>
        <v>39403.67</v>
      </c>
      <c r="F33" s="24">
        <f t="shared" si="16"/>
        <v>353992.20999999996</v>
      </c>
      <c r="G33" s="24">
        <f t="shared" si="16"/>
        <v>1927294.21</v>
      </c>
      <c r="H33" s="24">
        <f t="shared" si="16"/>
        <v>1493525.73</v>
      </c>
      <c r="I33" s="24">
        <f t="shared" si="16"/>
        <v>200035.29</v>
      </c>
      <c r="J33" s="24">
        <f t="shared" si="16"/>
        <v>20179.699999999997</v>
      </c>
      <c r="K33" s="24">
        <f t="shared" si="16"/>
        <v>150716.89000000001</v>
      </c>
      <c r="L33" s="24">
        <f t="shared" si="16"/>
        <v>1057354.58</v>
      </c>
      <c r="M33" s="24">
        <f t="shared" si="16"/>
        <v>2035920.45</v>
      </c>
      <c r="N33" s="29">
        <f t="shared" si="17"/>
        <v>7762029.2000000002</v>
      </c>
    </row>
    <row r="34" spans="1:14" x14ac:dyDescent="0.25">
      <c r="A34" s="21" t="s">
        <v>34</v>
      </c>
      <c r="B34" s="24">
        <f t="shared" si="16"/>
        <v>461921.37</v>
      </c>
      <c r="C34" s="24">
        <f t="shared" si="16"/>
        <v>105802.09</v>
      </c>
      <c r="D34" s="24">
        <f t="shared" si="16"/>
        <v>72426.540000000008</v>
      </c>
      <c r="E34" s="24">
        <f t="shared" si="16"/>
        <v>38895.129999999997</v>
      </c>
      <c r="F34" s="24">
        <f t="shared" si="16"/>
        <v>149029.5</v>
      </c>
      <c r="G34" s="24">
        <f t="shared" si="16"/>
        <v>1499298.5499999998</v>
      </c>
      <c r="H34" s="24">
        <f t="shared" si="16"/>
        <v>1430904.7699999998</v>
      </c>
      <c r="I34" s="24">
        <f t="shared" si="16"/>
        <v>129227.19</v>
      </c>
      <c r="J34" s="24">
        <f t="shared" si="16"/>
        <v>74770</v>
      </c>
      <c r="K34" s="24">
        <f t="shared" si="16"/>
        <v>48940.3</v>
      </c>
      <c r="L34" s="24">
        <f t="shared" si="16"/>
        <v>538501.46</v>
      </c>
      <c r="M34" s="24">
        <f t="shared" si="16"/>
        <v>1654699.8399999999</v>
      </c>
      <c r="N34" s="29">
        <f t="shared" si="17"/>
        <v>6204416.7399999984</v>
      </c>
    </row>
    <row r="35" spans="1:14" x14ac:dyDescent="0.25">
      <c r="A35" s="21" t="s">
        <v>35</v>
      </c>
      <c r="B35" s="24">
        <f t="shared" si="16"/>
        <v>166.54</v>
      </c>
      <c r="C35" s="24">
        <f t="shared" si="16"/>
        <v>141.41</v>
      </c>
      <c r="D35" s="24">
        <f t="shared" si="16"/>
        <v>141.41</v>
      </c>
      <c r="E35" s="24">
        <f t="shared" si="16"/>
        <v>141.41</v>
      </c>
      <c r="F35" s="24">
        <f t="shared" si="16"/>
        <v>141.41</v>
      </c>
      <c r="G35" s="24">
        <f t="shared" si="16"/>
        <v>141.41</v>
      </c>
      <c r="H35" s="24">
        <f t="shared" si="16"/>
        <v>288.02</v>
      </c>
      <c r="I35" s="24">
        <f t="shared" si="16"/>
        <v>913.18</v>
      </c>
      <c r="J35" s="24">
        <f t="shared" si="16"/>
        <v>178.89</v>
      </c>
      <c r="K35" s="24">
        <f t="shared" si="16"/>
        <v>288.68</v>
      </c>
      <c r="L35" s="24">
        <f t="shared" si="16"/>
        <v>772.58999999999992</v>
      </c>
      <c r="M35" s="24">
        <f t="shared" si="16"/>
        <v>194.54</v>
      </c>
      <c r="N35" s="29">
        <f t="shared" si="17"/>
        <v>3509.49</v>
      </c>
    </row>
    <row r="36" spans="1:14" x14ac:dyDescent="0.25">
      <c r="A36" s="21" t="s">
        <v>36</v>
      </c>
      <c r="B36" s="24">
        <f t="shared" si="16"/>
        <v>479.09</v>
      </c>
      <c r="C36" s="24">
        <f t="shared" si="16"/>
        <v>479.09</v>
      </c>
      <c r="D36" s="24">
        <f t="shared" si="16"/>
        <v>479.09</v>
      </c>
      <c r="E36" s="24">
        <f t="shared" si="16"/>
        <v>479.09</v>
      </c>
      <c r="F36" s="24">
        <f t="shared" si="16"/>
        <v>552.52</v>
      </c>
      <c r="G36" s="24">
        <f t="shared" si="16"/>
        <v>4377.99</v>
      </c>
      <c r="H36" s="24">
        <f t="shared" si="16"/>
        <v>5175.99</v>
      </c>
      <c r="I36" s="24">
        <f t="shared" si="16"/>
        <v>830.3599999999999</v>
      </c>
      <c r="J36" s="24">
        <f t="shared" si="16"/>
        <v>479.09</v>
      </c>
      <c r="K36" s="24">
        <f t="shared" si="16"/>
        <v>479.09</v>
      </c>
      <c r="L36" s="24">
        <f t="shared" si="16"/>
        <v>479.09</v>
      </c>
      <c r="M36" s="24">
        <f t="shared" si="16"/>
        <v>479.09</v>
      </c>
      <c r="N36" s="29">
        <f t="shared" si="17"/>
        <v>14769.580000000002</v>
      </c>
    </row>
    <row r="37" spans="1:14" x14ac:dyDescent="0.25">
      <c r="A37" s="21" t="s">
        <v>37</v>
      </c>
      <c r="B37" s="24">
        <f t="shared" si="16"/>
        <v>-127.6</v>
      </c>
      <c r="C37" s="24">
        <f t="shared" si="16"/>
        <v>-127.6</v>
      </c>
      <c r="D37" s="24">
        <f t="shared" si="16"/>
        <v>-127.6</v>
      </c>
      <c r="E37" s="24">
        <f t="shared" si="16"/>
        <v>-127.6</v>
      </c>
      <c r="F37" s="24">
        <f t="shared" si="16"/>
        <v>-127.6</v>
      </c>
      <c r="G37" s="24">
        <f t="shared" si="16"/>
        <v>-127.6</v>
      </c>
      <c r="H37" s="24">
        <f t="shared" si="16"/>
        <v>-127.6</v>
      </c>
      <c r="I37" s="24">
        <f t="shared" si="16"/>
        <v>-127.6</v>
      </c>
      <c r="J37" s="24">
        <f t="shared" si="16"/>
        <v>-127.6</v>
      </c>
      <c r="K37" s="24">
        <f t="shared" si="16"/>
        <v>-127.6</v>
      </c>
      <c r="L37" s="24">
        <f t="shared" si="16"/>
        <v>17059.900000000001</v>
      </c>
      <c r="M37" s="24">
        <f t="shared" si="16"/>
        <v>-127.6</v>
      </c>
      <c r="N37" s="29">
        <f t="shared" si="17"/>
        <v>15656.300000000001</v>
      </c>
    </row>
    <row r="38" spans="1:14" x14ac:dyDescent="0.25">
      <c r="A38" s="25" t="s">
        <v>38</v>
      </c>
      <c r="B38" s="24">
        <f t="shared" si="16"/>
        <v>-2881.7</v>
      </c>
      <c r="C38" s="24">
        <f t="shared" si="16"/>
        <v>-2881.7</v>
      </c>
      <c r="D38" s="24">
        <f t="shared" si="16"/>
        <v>-2881.7</v>
      </c>
      <c r="E38" s="24">
        <f t="shared" si="16"/>
        <v>-2881.7</v>
      </c>
      <c r="F38" s="24">
        <f t="shared" si="16"/>
        <v>-2159.9799999999996</v>
      </c>
      <c r="G38" s="24">
        <f t="shared" si="16"/>
        <v>-2038.06</v>
      </c>
      <c r="H38" s="24">
        <f t="shared" si="16"/>
        <v>2089.3500000000004</v>
      </c>
      <c r="I38" s="24">
        <f t="shared" si="16"/>
        <v>-2248.89</v>
      </c>
      <c r="J38" s="24">
        <f t="shared" si="16"/>
        <v>-2770.2799999999997</v>
      </c>
      <c r="K38" s="24">
        <f t="shared" si="16"/>
        <v>-1734.0699999999997</v>
      </c>
      <c r="L38" s="24">
        <f t="shared" si="16"/>
        <v>-2881.68</v>
      </c>
      <c r="M38" s="24">
        <f t="shared" si="16"/>
        <v>-2881.7</v>
      </c>
      <c r="N38" s="29">
        <f t="shared" si="17"/>
        <v>-26152.109999999997</v>
      </c>
    </row>
    <row r="39" spans="1:14" x14ac:dyDescent="0.25">
      <c r="A39" s="21" t="s">
        <v>39</v>
      </c>
      <c r="B39" s="24">
        <f t="shared" si="16"/>
        <v>20599.39</v>
      </c>
      <c r="C39" s="24">
        <f t="shared" si="16"/>
        <v>2629.119999999999</v>
      </c>
      <c r="D39" s="24">
        <f t="shared" si="16"/>
        <v>17678.309999999998</v>
      </c>
      <c r="E39" s="24">
        <f t="shared" si="16"/>
        <v>14508.789999999999</v>
      </c>
      <c r="F39" s="24">
        <f t="shared" si="16"/>
        <v>24996.58</v>
      </c>
      <c r="G39" s="24">
        <f t="shared" si="16"/>
        <v>205295.15</v>
      </c>
      <c r="H39" s="24">
        <f t="shared" si="16"/>
        <v>92339.17</v>
      </c>
      <c r="I39" s="24">
        <f t="shared" si="16"/>
        <v>58244.47</v>
      </c>
      <c r="J39" s="24">
        <f t="shared" si="16"/>
        <v>20711.7</v>
      </c>
      <c r="K39" s="24">
        <f t="shared" si="16"/>
        <v>37722.83</v>
      </c>
      <c r="L39" s="24">
        <f t="shared" si="16"/>
        <v>223923.32</v>
      </c>
      <c r="M39" s="24">
        <f t="shared" si="16"/>
        <v>79381.13</v>
      </c>
      <c r="N39" s="29">
        <f t="shared" si="17"/>
        <v>798029.96000000008</v>
      </c>
    </row>
    <row r="40" spans="1:14" x14ac:dyDescent="0.25">
      <c r="A40" s="21" t="s">
        <v>40</v>
      </c>
      <c r="B40" s="24">
        <f t="shared" si="16"/>
        <v>829.38</v>
      </c>
      <c r="C40" s="24">
        <f t="shared" si="16"/>
        <v>740.38</v>
      </c>
      <c r="D40" s="24">
        <f t="shared" si="16"/>
        <v>1289.1100000000001</v>
      </c>
      <c r="E40" s="24">
        <f t="shared" si="16"/>
        <v>1147.72</v>
      </c>
      <c r="F40" s="24">
        <f t="shared" si="16"/>
        <v>14722.699999999999</v>
      </c>
      <c r="G40" s="24">
        <f t="shared" si="16"/>
        <v>68449.14</v>
      </c>
      <c r="H40" s="24">
        <f t="shared" si="16"/>
        <v>18550.060000000001</v>
      </c>
      <c r="I40" s="24">
        <f t="shared" si="16"/>
        <v>-9208.5700000000015</v>
      </c>
      <c r="J40" s="24">
        <f t="shared" si="16"/>
        <v>-4187.17</v>
      </c>
      <c r="K40" s="24">
        <f t="shared" si="16"/>
        <v>21352.57</v>
      </c>
      <c r="L40" s="24">
        <f t="shared" si="16"/>
        <v>187681.22</v>
      </c>
      <c r="M40" s="24">
        <f t="shared" si="16"/>
        <v>9711</v>
      </c>
      <c r="N40" s="29">
        <f t="shared" si="17"/>
        <v>311077.53999999998</v>
      </c>
    </row>
    <row r="41" spans="1:14" ht="16.5" thickBot="1" x14ac:dyDescent="0.3">
      <c r="A41" s="26" t="s">
        <v>14</v>
      </c>
      <c r="B41" s="27">
        <f>SUM(B31:B40)</f>
        <v>870266.47000000009</v>
      </c>
      <c r="C41" s="27">
        <f t="shared" ref="C41" si="18">SUM(C31:C40)</f>
        <v>132440.89000000001</v>
      </c>
      <c r="D41" s="27">
        <f t="shared" ref="D41" si="19">SUM(D31:D40)</f>
        <v>97722.18</v>
      </c>
      <c r="E41" s="27">
        <f t="shared" ref="E41" si="20">SUM(E31:E40)</f>
        <v>95958.409999999989</v>
      </c>
      <c r="F41" s="27">
        <f t="shared" ref="F41" si="21">SUM(F31:F40)</f>
        <v>545436.74999999988</v>
      </c>
      <c r="G41" s="27">
        <f t="shared" ref="G41" si="22">SUM(G31:G40)</f>
        <v>4034443.3</v>
      </c>
      <c r="H41" s="27">
        <f t="shared" ref="H41" si="23">SUM(H31:H40)</f>
        <v>3245240.66</v>
      </c>
      <c r="I41" s="27">
        <f t="shared" ref="I41" si="24">SUM(I31:I40)</f>
        <v>360460.56</v>
      </c>
      <c r="J41" s="27">
        <f t="shared" ref="J41" si="25">SUM(J31:J40)</f>
        <v>155911.21</v>
      </c>
      <c r="K41" s="27">
        <f t="shared" ref="K41" si="26">SUM(K31:K40)</f>
        <v>230126.15000000002</v>
      </c>
      <c r="L41" s="27">
        <f t="shared" ref="L41" si="27">SUM(L31:L40)</f>
        <v>2185024.6300000004</v>
      </c>
      <c r="M41" s="27">
        <f t="shared" ref="M41" si="28">SUM(M31:M40)</f>
        <v>4021030.4199999995</v>
      </c>
      <c r="N41" s="28">
        <f t="shared" ref="N41" si="29">SUM(N31:N40)</f>
        <v>15974061.630000001</v>
      </c>
    </row>
    <row r="42" spans="1:14" ht="16.5" thickTop="1" x14ac:dyDescent="0.25"/>
    <row r="43" spans="1:14" x14ac:dyDescent="0.25">
      <c r="A43" s="17" t="s">
        <v>44</v>
      </c>
    </row>
  </sheetData>
  <mergeCells count="3">
    <mergeCell ref="A1:N1"/>
    <mergeCell ref="A15:N15"/>
    <mergeCell ref="A29:N29"/>
  </mergeCells>
  <pageMargins left="0.5" right="0.5" top="1" bottom="1.75" header="0.5" footer="0.5"/>
  <pageSetup scale="62" fitToHeight="4" orientation="landscape" r:id="rId1"/>
  <headerFooter>
    <oddHeader xml:space="preserve">&amp;L
</oddHeader>
    <oddFooter>&amp;R&amp;"Times New Roman,Bold"Case No. 2018-00295
Attachment to Response to Kroger/Walmart Question No. 7(a)
Page &amp;P of &amp;N
Bellar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34" ma:contentTypeDescription="Create a new document." ma:contentTypeScope="" ma:versionID="edcdeb43ecd77b2d9855a94c511d88b6">
  <xsd:schema xmlns:xsd="http://www.w3.org/2001/XMLSchema" xmlns:xs="http://www.w3.org/2001/XMLSchema" xmlns:p="http://schemas.microsoft.com/office/2006/metadata/properties" xmlns:ns2="54fcda00-7b58-44a7-b108-8bd10a8a08ba" targetNamespace="http://schemas.microsoft.com/office/2006/metadata/properties" ma:root="true" ma:fieldsID="5bafc3a96119dedc7b88f594c3c04383" ns2:_=""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0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Leichty, Douglas A."/>
          <xsd:enumeration value="Lovekamp, Rick E."/>
          <xsd:enumeration value="Malloy, John P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ssociation of Community Ministries - ACM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Lexington-Fayette Urban County Govt - LFUCG"/>
          <xsd:enumeration value="Louisville Metro Government - METRO"/>
          <xsd:enumeration value="Metro. Housing Coalition - MHC"/>
          <xsd:enumeration value="Sierra Club - SC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Data_x0020_Request_x0020_Question_x0020_No_x002e_ xmlns="54fcda00-7b58-44a7-b108-8bd10a8a08ba">007</Data_x0020_Request_x0020_Question_x0020_No_x002e_>
    <Year xmlns="54fcda00-7b58-44a7-b108-8bd10a8a08ba">2018</Year>
    <Document_x0020_Type xmlns="54fcda00-7b58-44a7-b108-8bd10a8a08ba">Data Requests</Document_x0020_Type>
    <Witness_x0020_Testimony xmlns="54fcda00-7b58-44a7-b108-8bd10a8a08ba">Arbough, Daniel K.</Witness_x0020_Testimony>
    <Intervemprs xmlns="54fcda00-7b58-44a7-b108-8bd10a8a08ba">Kroger/Wal-Mart</Intervemprs>
    <Filed_x0020_Documents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AA072E4B-15A8-4705-ABF5-2FB0F03691CA}"/>
</file>

<file path=customXml/itemProps2.xml><?xml version="1.0" encoding="utf-8"?>
<ds:datastoreItem xmlns:ds="http://schemas.openxmlformats.org/officeDocument/2006/customXml" ds:itemID="{81B7B67B-3C6A-49F6-84C1-7064AFE52DF2}"/>
</file>

<file path=customXml/itemProps3.xml><?xml version="1.0" encoding="utf-8"?>
<ds:datastoreItem xmlns:ds="http://schemas.openxmlformats.org/officeDocument/2006/customXml" ds:itemID="{1396D5D9-E65B-448D-B5C0-6964136A6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Period Outage Expense</vt:lpstr>
      <vt:lpstr>Test Year Outage Expense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Suyeyasu</dc:creator>
  <cp:lastModifiedBy>Courtney Suyeyasu</cp:lastModifiedBy>
  <cp:lastPrinted>2018-11-20T01:15:48Z</cp:lastPrinted>
  <dcterms:created xsi:type="dcterms:W3CDTF">2018-11-17T20:43:10Z</dcterms:created>
  <dcterms:modified xsi:type="dcterms:W3CDTF">2018-11-20T01:44:09Z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