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ulations 12-13 to 12-17" sheetId="1" r:id="rId1"/>
  </sheets>
  <definedNames>
    <definedName name="_xlnm.Print_Area" localSheetId="0">'ROE Calculations 12-13 to 12-17'!$A$1:$N$23</definedName>
  </definedNames>
  <calcPr calcId="152511"/>
</workbook>
</file>

<file path=xl/calcChain.xml><?xml version="1.0" encoding="utf-8"?>
<calcChain xmlns="http://schemas.openxmlformats.org/spreadsheetml/2006/main">
  <c r="N9" i="1" l="1"/>
  <c r="N38" i="1" l="1"/>
  <c r="N31" i="1"/>
  <c r="N24" i="1"/>
  <c r="N17" i="1"/>
  <c r="N10" i="1"/>
  <c r="N37" i="1" l="1"/>
  <c r="N30" i="1"/>
  <c r="N16" i="1" l="1"/>
  <c r="N23" i="1"/>
</calcChain>
</file>

<file path=xl/sharedStrings.xml><?xml version="1.0" encoding="utf-8"?>
<sst xmlns="http://schemas.openxmlformats.org/spreadsheetml/2006/main" count="23" uniqueCount="7">
  <si>
    <t>Net Income</t>
  </si>
  <si>
    <t>Owner's equity</t>
  </si>
  <si>
    <t>LOUISVILLE GAS AND ELECTRIC COMPANY</t>
  </si>
  <si>
    <t>Earned return on common equity over the past five years</t>
  </si>
  <si>
    <t>13 months average equity</t>
  </si>
  <si>
    <t>ROE</t>
  </si>
  <si>
    <t>Note: The above numbers reflect the total Louisville Gas and Electric Company and therefore the ROE calculation includes all mechanisms.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</si>
</sst>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44" fontId="3" fillId="0" borderId="0" xfId="0" applyNumberFormat="1" applyFont="1" applyFill="1"/>
    <xf numFmtId="43" fontId="3" fillId="0" borderId="0" xfId="0" applyNumberFormat="1" applyFont="1" applyFill="1"/>
    <xf numFmtId="10" fontId="3" fillId="0" borderId="0" xfId="1" applyNumberFormat="1" applyFont="1"/>
    <xf numFmtId="39" fontId="3" fillId="0" borderId="0" xfId="0" applyNumberFormat="1" applyFont="1" applyFill="1"/>
    <xf numFmtId="0" fontId="3" fillId="0" borderId="0" xfId="0" applyFont="1" applyBorder="1" applyAlignment="1">
      <alignment horizontal="center"/>
    </xf>
    <xf numFmtId="43" fontId="3" fillId="0" borderId="0" xfId="0" applyNumberFormat="1" applyFont="1"/>
    <xf numFmtId="164" fontId="4" fillId="0" borderId="0" xfId="0" applyNumberFormat="1" applyFont="1" applyFill="1"/>
    <xf numFmtId="10" fontId="3" fillId="0" borderId="0" xfId="1" applyNumberFormat="1" applyFont="1" applyFill="1"/>
    <xf numFmtId="165" fontId="3" fillId="0" borderId="0" xfId="0" applyNumberFormat="1" applyFont="1"/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tabSelected="1" zoomScale="80" zoomScaleNormal="80" workbookViewId="0">
      <pane xSplit="1" ySplit="1" topLeftCell="B2" activePane="bottomRight" state="frozen"/>
      <selection activeCell="E23" sqref="E23"/>
      <selection pane="topRight" activeCell="E23" sqref="E23"/>
      <selection pane="bottomLeft" activeCell="E23" sqref="E23"/>
      <selection pane="bottomRight" activeCell="F18" sqref="F18"/>
    </sheetView>
  </sheetViews>
  <sheetFormatPr defaultColWidth="9.140625" defaultRowHeight="15.75" x14ac:dyDescent="0.25"/>
  <cols>
    <col min="1" max="1" width="20.42578125" style="1" bestFit="1" customWidth="1"/>
    <col min="2" max="2" width="18.7109375" style="1" hidden="1" customWidth="1"/>
    <col min="3" max="14" width="18.7109375" style="1" bestFit="1" customWidth="1"/>
    <col min="15" max="16384" width="9.140625" style="1"/>
  </cols>
  <sheetData>
    <row r="1" spans="1:16" x14ac:dyDescent="0.2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6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5">
      <c r="C5" s="10">
        <v>41305</v>
      </c>
      <c r="D5" s="10">
        <v>41333</v>
      </c>
      <c r="E5" s="10">
        <v>41364</v>
      </c>
      <c r="F5" s="10">
        <v>41394</v>
      </c>
      <c r="G5" s="10">
        <v>41425</v>
      </c>
      <c r="H5" s="10">
        <v>41455</v>
      </c>
      <c r="I5" s="10">
        <v>41486</v>
      </c>
      <c r="J5" s="10">
        <v>41517</v>
      </c>
      <c r="K5" s="10">
        <v>41547</v>
      </c>
      <c r="L5" s="10">
        <v>41578</v>
      </c>
      <c r="M5" s="10">
        <v>41608</v>
      </c>
      <c r="N5" s="10">
        <v>41639</v>
      </c>
      <c r="O5" s="3"/>
    </row>
    <row r="6" spans="1:16" ht="8.2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25">
      <c r="A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2">
        <v>161357448.99999997</v>
      </c>
    </row>
    <row r="8" spans="1:16" x14ac:dyDescent="0.25">
      <c r="A8" s="3" t="s">
        <v>1</v>
      </c>
      <c r="B8" s="5">
        <v>1424518370.0699999</v>
      </c>
      <c r="C8" s="5">
        <v>1440470337.1700001</v>
      </c>
      <c r="D8" s="7">
        <v>1460897239.1400001</v>
      </c>
      <c r="E8" s="5">
        <v>1474837029.8599999</v>
      </c>
      <c r="F8" s="5">
        <v>1476931682.9200001</v>
      </c>
      <c r="G8" s="5">
        <v>1487468987.8</v>
      </c>
      <c r="H8" s="5">
        <v>1503311992.1700001</v>
      </c>
      <c r="I8" s="5">
        <v>1520042145.6000001</v>
      </c>
      <c r="J8" s="5">
        <v>1518558556.1800001</v>
      </c>
      <c r="K8" s="5">
        <v>1533362690.5200002</v>
      </c>
      <c r="L8" s="5">
        <v>1540751614.5200002</v>
      </c>
      <c r="M8" s="5">
        <v>1521368172.0600002</v>
      </c>
      <c r="N8" s="5">
        <v>1570218973.1800001</v>
      </c>
    </row>
    <row r="9" spans="1:16" x14ac:dyDescent="0.25">
      <c r="A9" s="6" t="s">
        <v>4</v>
      </c>
      <c r="N9" s="5">
        <f>+AVERAGE(B8:N8)</f>
        <v>1497902907.0146155</v>
      </c>
    </row>
    <row r="10" spans="1:16" x14ac:dyDescent="0.25">
      <c r="A10" s="6" t="s">
        <v>5</v>
      </c>
      <c r="N10" s="11">
        <f>N7/N9</f>
        <v>0.10772223502896611</v>
      </c>
    </row>
    <row r="11" spans="1:16" x14ac:dyDescent="0.25">
      <c r="A11" s="6"/>
      <c r="N11" s="5"/>
    </row>
    <row r="12" spans="1:16" x14ac:dyDescent="0.25">
      <c r="C12" s="10">
        <v>41670</v>
      </c>
      <c r="D12" s="10">
        <v>41698</v>
      </c>
      <c r="E12" s="10">
        <v>41729</v>
      </c>
      <c r="F12" s="10">
        <v>41759</v>
      </c>
      <c r="G12" s="10">
        <v>41790</v>
      </c>
      <c r="H12" s="10">
        <v>41820</v>
      </c>
      <c r="I12" s="10">
        <v>41851</v>
      </c>
      <c r="J12" s="10">
        <v>41882</v>
      </c>
      <c r="K12" s="10">
        <v>41912</v>
      </c>
      <c r="L12" s="10">
        <v>41943</v>
      </c>
      <c r="M12" s="10">
        <v>41973</v>
      </c>
      <c r="N12" s="10">
        <v>42004</v>
      </c>
      <c r="O12" s="3"/>
      <c r="P12" s="3"/>
    </row>
    <row r="13" spans="1:16" ht="8.25" customHeight="1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x14ac:dyDescent="0.25">
      <c r="A14" s="3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170626205.82000002</v>
      </c>
    </row>
    <row r="15" spans="1:16" x14ac:dyDescent="0.25">
      <c r="A15" s="3" t="s">
        <v>1</v>
      </c>
      <c r="C15" s="5">
        <v>1596208529.8199999</v>
      </c>
      <c r="D15" s="7">
        <v>1583989690.8500001</v>
      </c>
      <c r="E15" s="5">
        <v>1594574707.95</v>
      </c>
      <c r="F15" s="5">
        <v>1599175305</v>
      </c>
      <c r="G15" s="5">
        <v>1578981922.6000001</v>
      </c>
      <c r="H15" s="5">
        <v>1650220709.26</v>
      </c>
      <c r="I15" s="5">
        <v>1665229542.74</v>
      </c>
      <c r="J15" s="5">
        <v>1660390555.5200002</v>
      </c>
      <c r="K15" s="5">
        <v>1692343539.6700001</v>
      </c>
      <c r="L15" s="5">
        <v>1700395371.2900002</v>
      </c>
      <c r="M15" s="5">
        <v>1684761331.01</v>
      </c>
      <c r="N15" s="5">
        <v>1783850923.5899999</v>
      </c>
    </row>
    <row r="16" spans="1:16" x14ac:dyDescent="0.25">
      <c r="A16" s="6" t="s">
        <v>4</v>
      </c>
      <c r="N16" s="5">
        <f>+AVERAGE(C15:N15,N8)</f>
        <v>1643103161.7292306</v>
      </c>
    </row>
    <row r="17" spans="1:14" x14ac:dyDescent="0.25">
      <c r="A17" s="6" t="s">
        <v>5</v>
      </c>
      <c r="N17" s="11">
        <f>N14/N16</f>
        <v>0.10384387894453931</v>
      </c>
    </row>
    <row r="18" spans="1:14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/>
    </row>
    <row r="19" spans="1:14" x14ac:dyDescent="0.25">
      <c r="C19" s="10">
        <v>42035</v>
      </c>
      <c r="D19" s="10">
        <v>42063</v>
      </c>
      <c r="E19" s="10">
        <v>42094</v>
      </c>
      <c r="F19" s="10">
        <v>42124</v>
      </c>
      <c r="G19" s="10">
        <v>42155</v>
      </c>
      <c r="H19" s="10">
        <v>42185</v>
      </c>
      <c r="I19" s="10">
        <v>42216</v>
      </c>
      <c r="J19" s="10">
        <v>42247</v>
      </c>
      <c r="K19" s="10">
        <v>42277</v>
      </c>
      <c r="L19" s="10">
        <v>42308</v>
      </c>
      <c r="M19" s="10">
        <v>42338</v>
      </c>
      <c r="N19" s="10">
        <v>42369</v>
      </c>
    </row>
    <row r="20" spans="1:14" ht="8.25" customHeigh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3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188839253.43000001</v>
      </c>
    </row>
    <row r="22" spans="1:14" x14ac:dyDescent="0.25">
      <c r="A22" s="3" t="s">
        <v>1</v>
      </c>
      <c r="C22" s="5">
        <v>1805741482.2</v>
      </c>
      <c r="D22" s="5">
        <v>1804586553.1600001</v>
      </c>
      <c r="E22" s="5">
        <v>1814410172</v>
      </c>
      <c r="F22" s="5">
        <v>1822855286.4100001</v>
      </c>
      <c r="G22" s="5">
        <v>1802223591.4000001</v>
      </c>
      <c r="H22" s="5">
        <v>1834443203.23</v>
      </c>
      <c r="I22" s="5">
        <v>1855138795.5900002</v>
      </c>
      <c r="J22" s="5">
        <v>1851728783.46</v>
      </c>
      <c r="K22" s="5">
        <v>1869697449.52</v>
      </c>
      <c r="L22" s="5">
        <v>1878925999.6800001</v>
      </c>
      <c r="M22" s="5">
        <v>1854223127.3900001</v>
      </c>
      <c r="N22" s="5">
        <v>1940270497.1600001</v>
      </c>
    </row>
    <row r="23" spans="1:14" x14ac:dyDescent="0.25">
      <c r="A23" s="6" t="s">
        <v>4</v>
      </c>
      <c r="N23" s="9">
        <f>+AVERAGE(C22:N22,N15)</f>
        <v>1839853528.0607693</v>
      </c>
    </row>
    <row r="24" spans="1:14" x14ac:dyDescent="0.25">
      <c r="A24" s="6" t="s">
        <v>5</v>
      </c>
      <c r="N24" s="11">
        <f>N21/N23</f>
        <v>0.10263819948158545</v>
      </c>
    </row>
    <row r="26" spans="1:14" x14ac:dyDescent="0.25">
      <c r="C26" s="10">
        <v>42400</v>
      </c>
      <c r="D26" s="10">
        <v>42428</v>
      </c>
      <c r="E26" s="10">
        <v>42460</v>
      </c>
      <c r="F26" s="10">
        <v>42490</v>
      </c>
      <c r="G26" s="10">
        <v>42521</v>
      </c>
      <c r="H26" s="10">
        <v>42551</v>
      </c>
      <c r="I26" s="10">
        <v>42582</v>
      </c>
      <c r="J26" s="10">
        <v>42613</v>
      </c>
      <c r="K26" s="10">
        <v>42643</v>
      </c>
      <c r="L26" s="10">
        <v>42674</v>
      </c>
      <c r="M26" s="10">
        <v>42704</v>
      </c>
      <c r="N26" s="10">
        <v>42735</v>
      </c>
    </row>
    <row r="27" spans="1:14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3" t="s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v>207064018.76999995</v>
      </c>
    </row>
    <row r="29" spans="1:14" x14ac:dyDescent="0.25">
      <c r="A29" s="3" t="s">
        <v>1</v>
      </c>
      <c r="C29" s="5">
        <v>1965271975.1700001</v>
      </c>
      <c r="D29" s="5">
        <v>1958060286.3800001</v>
      </c>
      <c r="E29" s="5">
        <v>2001093734.79</v>
      </c>
      <c r="F29" s="5">
        <v>2010768040.1500001</v>
      </c>
      <c r="G29" s="5">
        <v>1985686799.3800001</v>
      </c>
      <c r="H29" s="5">
        <v>2021952791.05</v>
      </c>
      <c r="I29" s="5">
        <v>2045692166.1300001</v>
      </c>
      <c r="J29" s="5">
        <v>2043188008.1400001</v>
      </c>
      <c r="K29" s="5">
        <v>2059676648.45</v>
      </c>
      <c r="L29" s="5">
        <v>2072194561.8700001</v>
      </c>
      <c r="M29" s="5">
        <v>2043349197.26</v>
      </c>
      <c r="N29" s="5">
        <v>2086499985.1600001</v>
      </c>
    </row>
    <row r="30" spans="1:14" x14ac:dyDescent="0.25">
      <c r="A30" s="6" t="s">
        <v>4</v>
      </c>
      <c r="N30" s="9">
        <f>+AVERAGE(C29:N29,N22)</f>
        <v>2017977283.9299998</v>
      </c>
    </row>
    <row r="31" spans="1:14" x14ac:dyDescent="0.25">
      <c r="A31" s="6" t="s">
        <v>5</v>
      </c>
      <c r="N31" s="11">
        <f>N28/N30</f>
        <v>0.10260968764065763</v>
      </c>
    </row>
    <row r="33" spans="1:14" x14ac:dyDescent="0.25">
      <c r="C33" s="10">
        <v>42766</v>
      </c>
      <c r="D33" s="10">
        <v>42794</v>
      </c>
      <c r="E33" s="10">
        <v>42825</v>
      </c>
      <c r="F33" s="10">
        <v>42855</v>
      </c>
      <c r="G33" s="10">
        <v>42886</v>
      </c>
      <c r="H33" s="10">
        <v>42916</v>
      </c>
      <c r="I33" s="10">
        <v>42947</v>
      </c>
      <c r="J33" s="10">
        <v>42978</v>
      </c>
      <c r="K33" s="10">
        <v>43008</v>
      </c>
      <c r="L33" s="10">
        <v>43039</v>
      </c>
      <c r="M33" s="10">
        <v>43069</v>
      </c>
      <c r="N33" s="10">
        <v>43100</v>
      </c>
    </row>
    <row r="34" spans="1:14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3" t="s"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v>216215982.91000003</v>
      </c>
    </row>
    <row r="36" spans="1:14" x14ac:dyDescent="0.25">
      <c r="A36" s="3" t="s">
        <v>1</v>
      </c>
      <c r="C36" s="5">
        <v>2108760953.9100001</v>
      </c>
      <c r="D36" s="5">
        <v>2039130855.3600001</v>
      </c>
      <c r="E36" s="5">
        <v>2053145448.3099999</v>
      </c>
      <c r="F36" s="5">
        <v>2062556163.1200001</v>
      </c>
      <c r="G36" s="5">
        <v>2042365580.03</v>
      </c>
      <c r="H36" s="5">
        <v>2061466275.8700001</v>
      </c>
      <c r="I36" s="5">
        <v>2086413338.1800001</v>
      </c>
      <c r="J36" s="5">
        <v>2080756347.8</v>
      </c>
      <c r="K36" s="5">
        <v>2098767646.1000001</v>
      </c>
      <c r="L36" s="5">
        <v>2109770575.3600001</v>
      </c>
      <c r="M36" s="5">
        <v>2083904092.8800001</v>
      </c>
      <c r="N36" s="5">
        <v>2138595751.6500001</v>
      </c>
    </row>
    <row r="37" spans="1:14" x14ac:dyDescent="0.25">
      <c r="A37" s="6" t="s">
        <v>4</v>
      </c>
      <c r="N37" s="9">
        <f>+AVERAGE(C36:N36,N29)</f>
        <v>2080933308.7484617</v>
      </c>
    </row>
    <row r="38" spans="1:14" x14ac:dyDescent="0.25">
      <c r="A38" s="6" t="s">
        <v>5</v>
      </c>
      <c r="N38" s="11">
        <f>N35/N37</f>
        <v>0.10390336970483646</v>
      </c>
    </row>
    <row r="40" spans="1:14" x14ac:dyDescent="0.25">
      <c r="A40" s="1" t="s">
        <v>6</v>
      </c>
    </row>
  </sheetData>
  <mergeCells count="2">
    <mergeCell ref="A1:N1"/>
    <mergeCell ref="A2:N2"/>
  </mergeCells>
  <pageMargins left="0.7" right="0.7" top="0.75" bottom="0.75" header="0.3" footer="0.3"/>
  <pageSetup scale="46" orientation="landscape" r:id="rId1"/>
  <headerFooter>
    <oddFooter>&amp;R&amp;"Times New Roman,Bold"&amp;12Case No. 2018-00295
Attachment to Response to Metro 1 Question No. 88
Page  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088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Louisville Metro Government - METRO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968BE3F-5FF6-4AA2-AAD9-4EEB317B9650}"/>
</file>

<file path=customXml/itemProps2.xml><?xml version="1.0" encoding="utf-8"?>
<ds:datastoreItem xmlns:ds="http://schemas.openxmlformats.org/officeDocument/2006/customXml" ds:itemID="{829E6FB8-6287-4164-B104-FE0006F9245B}"/>
</file>

<file path=customXml/itemProps3.xml><?xml version="1.0" encoding="utf-8"?>
<ds:datastoreItem xmlns:ds="http://schemas.openxmlformats.org/officeDocument/2006/customXml" ds:itemID="{5675E3B3-B8C3-4714-88E1-1EFDA00FF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ROE Calculations 12-13 to 12-17</vt:lpstr>
      <vt:lpstr>'ROE Calculations 12-13 to 12-17'!Print_Area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2017-01-16T23:25:26Z</dcterms:created>
  <dcterms:modified xsi:type="dcterms:W3CDTF">2018-11-27T21:33:21Z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