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nsultbai.local\documents\ProlawDocs\HGT\10675.1\Analysis\"/>
    </mc:Choice>
  </mc:AlternateContent>
  <bookViews>
    <workbookView xWindow="0" yWindow="0" windowWidth="14370" windowHeight="9630"/>
  </bookViews>
  <sheets>
    <sheet name="Exhibit JTS-5" sheetId="5" r:id="rId1"/>
    <sheet name="Monthly Peak Demands" sheetId="1" state="hidden" r:id="rId2"/>
    <sheet name="Monthly Peak Demands (2)" sheetId="3" state="hidden" r:id="rId3"/>
    <sheet name="Summary 2017-2013" sheetId="4" state="hidden" r:id="rId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'Monthly Peak Demands'!$G$3:$AB$17</definedName>
  </definedNames>
  <calcPr calcId="162913" iterate="1" iterateCount="300" iterateDelta="1E-4" calcOnSave="0"/>
</workbook>
</file>

<file path=xl/calcChain.xml><?xml version="1.0" encoding="utf-8"?>
<calcChain xmlns="http://schemas.openxmlformats.org/spreadsheetml/2006/main">
  <c r="X9" i="5" l="1"/>
  <c r="W8" i="4" l="1"/>
  <c r="T8" i="4"/>
  <c r="P8" i="4"/>
  <c r="L8" i="4"/>
  <c r="H8" i="4"/>
  <c r="D8" i="4"/>
  <c r="H19" i="4"/>
  <c r="H18" i="4"/>
  <c r="H17" i="4"/>
  <c r="H16" i="4"/>
  <c r="H15" i="4"/>
  <c r="H14" i="4"/>
  <c r="H13" i="4"/>
  <c r="H12" i="4"/>
  <c r="H11" i="4"/>
  <c r="H10" i="4"/>
  <c r="H9" i="4"/>
  <c r="S10" i="5"/>
  <c r="S11" i="5"/>
  <c r="S12" i="5"/>
  <c r="S13" i="5"/>
  <c r="S14" i="5"/>
  <c r="S15" i="5"/>
  <c r="S16" i="5"/>
  <c r="S17" i="5"/>
  <c r="S18" i="5"/>
  <c r="S19" i="5"/>
  <c r="S20" i="5"/>
  <c r="T20" i="5" s="1"/>
  <c r="O10" i="5"/>
  <c r="P13" i="5" s="1"/>
  <c r="O11" i="5"/>
  <c r="O12" i="5"/>
  <c r="O13" i="5"/>
  <c r="O14" i="5"/>
  <c r="O15" i="5"/>
  <c r="O16" i="5"/>
  <c r="O17" i="5"/>
  <c r="O18" i="5"/>
  <c r="O19" i="5"/>
  <c r="O20" i="5"/>
  <c r="P20" i="5" s="1"/>
  <c r="G10" i="5"/>
  <c r="H10" i="5" s="1"/>
  <c r="G11" i="5"/>
  <c r="G12" i="5"/>
  <c r="G13" i="5"/>
  <c r="H13" i="5" s="1"/>
  <c r="G14" i="5"/>
  <c r="H12" i="5" s="1"/>
  <c r="G15" i="5"/>
  <c r="H15" i="5" s="1"/>
  <c r="G16" i="5"/>
  <c r="H16" i="5" s="1"/>
  <c r="G17" i="5"/>
  <c r="H17" i="5" s="1"/>
  <c r="G18" i="5"/>
  <c r="H18" i="5" s="1"/>
  <c r="G19" i="5"/>
  <c r="G20" i="5"/>
  <c r="C10" i="5"/>
  <c r="C11" i="5"/>
  <c r="C12" i="5"/>
  <c r="C13" i="5"/>
  <c r="C14" i="5"/>
  <c r="C15" i="5"/>
  <c r="C16" i="5"/>
  <c r="C17" i="5"/>
  <c r="C18" i="5"/>
  <c r="C19" i="5"/>
  <c r="C20" i="5"/>
  <c r="D20" i="5" s="1"/>
  <c r="S9" i="5"/>
  <c r="T9" i="5" s="1"/>
  <c r="O9" i="5"/>
  <c r="G9" i="5"/>
  <c r="H9" i="5" s="1"/>
  <c r="C9" i="5"/>
  <c r="D9" i="5" s="1"/>
  <c r="K20" i="5"/>
  <c r="K19" i="5"/>
  <c r="W19" i="5"/>
  <c r="K18" i="5"/>
  <c r="K17" i="5"/>
  <c r="K16" i="5"/>
  <c r="K15" i="5"/>
  <c r="K14" i="5"/>
  <c r="K13" i="5"/>
  <c r="K12" i="5"/>
  <c r="K11" i="5"/>
  <c r="K10" i="5"/>
  <c r="L19" i="5" s="1"/>
  <c r="K9" i="5"/>
  <c r="W19" i="4"/>
  <c r="S9" i="4"/>
  <c r="S10" i="4"/>
  <c r="S11" i="4"/>
  <c r="S12" i="4"/>
  <c r="S13" i="4"/>
  <c r="S14" i="4"/>
  <c r="S15" i="4"/>
  <c r="S16" i="4"/>
  <c r="S17" i="4"/>
  <c r="S18" i="4"/>
  <c r="S19" i="4"/>
  <c r="S8" i="4"/>
  <c r="O9" i="4"/>
  <c r="O10" i="4"/>
  <c r="O11" i="4"/>
  <c r="O12" i="4"/>
  <c r="O13" i="4"/>
  <c r="O14" i="4"/>
  <c r="O15" i="4"/>
  <c r="O16" i="4"/>
  <c r="O17" i="4"/>
  <c r="O18" i="4"/>
  <c r="O19" i="4"/>
  <c r="O8" i="4"/>
  <c r="K9" i="4"/>
  <c r="K10" i="4"/>
  <c r="K11" i="4"/>
  <c r="K12" i="4"/>
  <c r="K13" i="4"/>
  <c r="K14" i="4"/>
  <c r="K15" i="4"/>
  <c r="K16" i="4"/>
  <c r="K17" i="4"/>
  <c r="K18" i="4"/>
  <c r="K19" i="4"/>
  <c r="K8" i="4"/>
  <c r="G9" i="4"/>
  <c r="G10" i="4"/>
  <c r="G11" i="4"/>
  <c r="G12" i="4"/>
  <c r="G13" i="4"/>
  <c r="G14" i="4"/>
  <c r="G15" i="4"/>
  <c r="G16" i="4"/>
  <c r="G17" i="4"/>
  <c r="G18" i="4"/>
  <c r="G19" i="4"/>
  <c r="G8" i="4"/>
  <c r="C9" i="4"/>
  <c r="C10" i="4"/>
  <c r="C11" i="4"/>
  <c r="C12" i="4"/>
  <c r="C13" i="4"/>
  <c r="C14" i="4"/>
  <c r="C15" i="4"/>
  <c r="C16" i="4"/>
  <c r="C17" i="4"/>
  <c r="C18" i="4"/>
  <c r="C19" i="4"/>
  <c r="C8" i="4"/>
  <c r="AA17" i="3"/>
  <c r="AB17" i="3" s="1"/>
  <c r="Y17" i="3"/>
  <c r="U17" i="3"/>
  <c r="Q17" i="3"/>
  <c r="M17" i="3"/>
  <c r="I17" i="3"/>
  <c r="AA16" i="3"/>
  <c r="AB16" i="3" s="1"/>
  <c r="Y16" i="3"/>
  <c r="U16" i="3"/>
  <c r="Q16" i="3"/>
  <c r="M16" i="3"/>
  <c r="I16" i="3"/>
  <c r="AA15" i="3"/>
  <c r="AB15" i="3" s="1"/>
  <c r="Y15" i="3"/>
  <c r="U15" i="3"/>
  <c r="Q15" i="3"/>
  <c r="M15" i="3"/>
  <c r="I15" i="3"/>
  <c r="AA14" i="3"/>
  <c r="AB14" i="3" s="1"/>
  <c r="Y14" i="3"/>
  <c r="U14" i="3"/>
  <c r="Q14" i="3"/>
  <c r="M14" i="3"/>
  <c r="I14" i="3"/>
  <c r="AB13" i="3"/>
  <c r="AA13" i="3"/>
  <c r="Y13" i="3"/>
  <c r="U13" i="3"/>
  <c r="Q13" i="3"/>
  <c r="M13" i="3"/>
  <c r="I13" i="3"/>
  <c r="AA12" i="3"/>
  <c r="AB12" i="3" s="1"/>
  <c r="Y12" i="3"/>
  <c r="U12" i="3"/>
  <c r="Q12" i="3"/>
  <c r="M12" i="3"/>
  <c r="I12" i="3"/>
  <c r="AA11" i="3"/>
  <c r="AB11" i="3" s="1"/>
  <c r="Y11" i="3"/>
  <c r="U11" i="3"/>
  <c r="Q11" i="3"/>
  <c r="M11" i="3"/>
  <c r="I11" i="3"/>
  <c r="AA10" i="3"/>
  <c r="AB10" i="3" s="1"/>
  <c r="Y10" i="3"/>
  <c r="U10" i="3"/>
  <c r="Q10" i="3"/>
  <c r="M10" i="3"/>
  <c r="I10" i="3"/>
  <c r="AA9" i="3"/>
  <c r="AB9" i="3" s="1"/>
  <c r="Y9" i="3"/>
  <c r="U9" i="3"/>
  <c r="Q9" i="3"/>
  <c r="M9" i="3"/>
  <c r="I9" i="3"/>
  <c r="AA8" i="3"/>
  <c r="AB8" i="3" s="1"/>
  <c r="Y8" i="3"/>
  <c r="U8" i="3"/>
  <c r="Q8" i="3"/>
  <c r="M8" i="3"/>
  <c r="I8" i="3"/>
  <c r="AA7" i="3"/>
  <c r="AB7" i="3" s="1"/>
  <c r="Y7" i="3"/>
  <c r="U7" i="3"/>
  <c r="Q7" i="3"/>
  <c r="M7" i="3"/>
  <c r="I7" i="3"/>
  <c r="AA6" i="3"/>
  <c r="AB6" i="3" s="1"/>
  <c r="Y6" i="3"/>
  <c r="U6" i="3"/>
  <c r="Q6" i="3"/>
  <c r="M6" i="3"/>
  <c r="I6" i="3"/>
  <c r="H20" i="5" l="1"/>
  <c r="L20" i="5"/>
  <c r="H14" i="5"/>
  <c r="L14" i="5"/>
  <c r="L18" i="5"/>
  <c r="L9" i="5"/>
  <c r="L16" i="5"/>
  <c r="H11" i="5"/>
  <c r="H19" i="5"/>
  <c r="L12" i="5"/>
  <c r="P15" i="5"/>
  <c r="P9" i="5"/>
  <c r="T19" i="5"/>
  <c r="W13" i="5"/>
  <c r="W17" i="5"/>
  <c r="W11" i="5"/>
  <c r="W15" i="5"/>
  <c r="P18" i="5"/>
  <c r="T13" i="5"/>
  <c r="T17" i="5"/>
  <c r="T11" i="5"/>
  <c r="T15" i="5"/>
  <c r="P16" i="5"/>
  <c r="P11" i="5"/>
  <c r="P19" i="5"/>
  <c r="P14" i="5"/>
  <c r="P17" i="5"/>
  <c r="P12" i="5"/>
  <c r="P10" i="5"/>
  <c r="L10" i="5"/>
  <c r="D11" i="5"/>
  <c r="D13" i="5"/>
  <c r="D15" i="5"/>
  <c r="D17" i="5"/>
  <c r="D19" i="5"/>
  <c r="W9" i="5"/>
  <c r="D10" i="5"/>
  <c r="T10" i="5"/>
  <c r="L11" i="5"/>
  <c r="D12" i="5"/>
  <c r="T12" i="5"/>
  <c r="L13" i="5"/>
  <c r="D14" i="5"/>
  <c r="T14" i="5"/>
  <c r="L15" i="5"/>
  <c r="D16" i="5"/>
  <c r="T16" i="5"/>
  <c r="L17" i="5"/>
  <c r="D18" i="5"/>
  <c r="T18" i="5"/>
  <c r="W10" i="5"/>
  <c r="W12" i="5"/>
  <c r="W14" i="5"/>
  <c r="W16" i="5"/>
  <c r="W18" i="5"/>
  <c r="W20" i="5"/>
  <c r="L12" i="4"/>
  <c r="P13" i="4"/>
  <c r="W11" i="4"/>
  <c r="L19" i="4"/>
  <c r="W13" i="4"/>
  <c r="W12" i="4"/>
  <c r="P12" i="4"/>
  <c r="P15" i="4"/>
  <c r="W14" i="4"/>
  <c r="L11" i="4"/>
  <c r="W9" i="4"/>
  <c r="T19" i="4"/>
  <c r="T11" i="4"/>
  <c r="T12" i="4"/>
  <c r="W18" i="4"/>
  <c r="W10" i="4"/>
  <c r="T18" i="4"/>
  <c r="T13" i="4"/>
  <c r="T14" i="4"/>
  <c r="T15" i="4"/>
  <c r="T16" i="4"/>
  <c r="T9" i="4"/>
  <c r="T17" i="4"/>
  <c r="T10" i="4"/>
  <c r="P16" i="4"/>
  <c r="P19" i="4"/>
  <c r="P14" i="4"/>
  <c r="W17" i="4"/>
  <c r="P17" i="4"/>
  <c r="P10" i="4"/>
  <c r="P18" i="4"/>
  <c r="P9" i="4"/>
  <c r="P11" i="4"/>
  <c r="L18" i="4"/>
  <c r="L13" i="4"/>
  <c r="L14" i="4"/>
  <c r="L15" i="4"/>
  <c r="L16" i="4"/>
  <c r="L9" i="4"/>
  <c r="L17" i="4"/>
  <c r="L10" i="4"/>
  <c r="W16" i="4"/>
  <c r="W15" i="4"/>
  <c r="D12" i="4"/>
  <c r="D19" i="4"/>
  <c r="D11" i="4"/>
  <c r="D18" i="4"/>
  <c r="D10" i="4"/>
  <c r="D17" i="4"/>
  <c r="D9" i="4"/>
  <c r="D16" i="4"/>
  <c r="D15" i="4"/>
  <c r="D14" i="4"/>
  <c r="D13" i="4"/>
  <c r="AB7" i="1"/>
  <c r="AB8" i="1"/>
  <c r="AB9" i="1"/>
  <c r="AB10" i="1"/>
  <c r="AB6" i="1"/>
  <c r="AB12" i="1"/>
  <c r="AB13" i="1"/>
  <c r="AB14" i="1"/>
  <c r="AB15" i="1"/>
  <c r="AB16" i="1"/>
  <c r="AB17" i="1"/>
  <c r="AB11" i="1"/>
  <c r="AA7" i="1"/>
  <c r="AA8" i="1"/>
  <c r="AA9" i="1"/>
  <c r="AA10" i="1"/>
  <c r="AA11" i="1"/>
  <c r="AA12" i="1"/>
  <c r="AA13" i="1"/>
  <c r="AA14" i="1"/>
  <c r="AA15" i="1"/>
  <c r="AA16" i="1"/>
  <c r="AA17" i="1"/>
  <c r="AA6" i="1"/>
  <c r="Y7" i="1"/>
  <c r="Y8" i="1"/>
  <c r="Y6" i="1"/>
  <c r="Y10" i="1"/>
  <c r="Y11" i="1"/>
  <c r="Y12" i="1"/>
  <c r="Y13" i="1"/>
  <c r="Y14" i="1"/>
  <c r="Y15" i="1"/>
  <c r="Y16" i="1"/>
  <c r="Y17" i="1"/>
  <c r="Y9" i="1"/>
  <c r="X14" i="5" l="1"/>
  <c r="X11" i="5"/>
  <c r="X15" i="5"/>
  <c r="X19" i="5"/>
  <c r="X18" i="5"/>
  <c r="X12" i="5"/>
  <c r="X10" i="5"/>
  <c r="X17" i="5"/>
  <c r="X20" i="5"/>
  <c r="X16" i="5"/>
  <c r="X13" i="5"/>
  <c r="X8" i="4"/>
  <c r="X19" i="4"/>
  <c r="X18" i="4"/>
  <c r="X10" i="4"/>
  <c r="X17" i="4"/>
  <c r="X9" i="4"/>
  <c r="X16" i="4"/>
  <c r="X15" i="4"/>
  <c r="X14" i="4"/>
  <c r="X13" i="4"/>
  <c r="X12" i="4"/>
  <c r="X11" i="4"/>
  <c r="U7" i="1"/>
  <c r="U8" i="1"/>
  <c r="U9" i="1"/>
  <c r="U10" i="1"/>
  <c r="U11" i="1"/>
  <c r="U12" i="1"/>
  <c r="U13" i="1"/>
  <c r="U14" i="1"/>
  <c r="U15" i="1"/>
  <c r="U16" i="1"/>
  <c r="U6" i="1"/>
  <c r="U17" i="1"/>
  <c r="Q7" i="1" l="1"/>
  <c r="Q8" i="1"/>
  <c r="Q9" i="1"/>
  <c r="Q10" i="1"/>
  <c r="Q11" i="1"/>
  <c r="Q12" i="1"/>
  <c r="Q13" i="1"/>
  <c r="Q14" i="1"/>
  <c r="Q15" i="1"/>
  <c r="Q16" i="1"/>
  <c r="Q17" i="1"/>
  <c r="Q6" i="1"/>
  <c r="M7" i="1"/>
  <c r="M8" i="1"/>
  <c r="M9" i="1"/>
  <c r="M10" i="1"/>
  <c r="M11" i="1"/>
  <c r="M12" i="1"/>
  <c r="M13" i="1"/>
  <c r="M14" i="1"/>
  <c r="M15" i="1"/>
  <c r="M16" i="1"/>
  <c r="M17" i="1"/>
  <c r="M6" i="1"/>
  <c r="I7" i="1"/>
  <c r="I8" i="1"/>
  <c r="I9" i="1"/>
  <c r="I10" i="1"/>
  <c r="I11" i="1"/>
  <c r="I12" i="1"/>
  <c r="I13" i="1"/>
  <c r="I14" i="1"/>
  <c r="I15" i="1"/>
  <c r="I16" i="1"/>
  <c r="I17" i="1"/>
  <c r="I6" i="1"/>
</calcChain>
</file>

<file path=xl/sharedStrings.xml><?xml version="1.0" encoding="utf-8"?>
<sst xmlns="http://schemas.openxmlformats.org/spreadsheetml/2006/main" count="126" uniqueCount="11">
  <si>
    <t>Year</t>
  </si>
  <si>
    <t>Month</t>
  </si>
  <si>
    <t>Megawatts</t>
  </si>
  <si>
    <t>Day</t>
  </si>
  <si>
    <t>Hour</t>
  </si>
  <si>
    <t>MW</t>
  </si>
  <si>
    <t>Peak</t>
  </si>
  <si>
    <t>%</t>
  </si>
  <si>
    <t>Average</t>
  </si>
  <si>
    <t>KU &amp; LGE Monthly Peak Demands</t>
  </si>
  <si>
    <t>Average of 2013-2017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</si>
</sst>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_);\(#,##0.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18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8" fillId="0" borderId="0" xfId="0" applyFont="1" applyAlignment="1">
      <alignment horizontal="center"/>
    </xf>
    <xf numFmtId="9" fontId="0" fillId="33" borderId="0" xfId="42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9" fontId="0" fillId="0" borderId="0" xfId="42" applyFont="1" applyFill="1" applyAlignment="1">
      <alignment horizontal="center"/>
    </xf>
    <xf numFmtId="3" fontId="0" fillId="0" borderId="0" xfId="0" applyNumberFormat="1"/>
    <xf numFmtId="9" fontId="0" fillId="0" borderId="0" xfId="42" applyFont="1" applyFill="1"/>
    <xf numFmtId="164" fontId="0" fillId="0" borderId="0" xfId="43" applyNumberFormat="1" applyFont="1" applyFill="1"/>
    <xf numFmtId="37" fontId="0" fillId="0" borderId="0" xfId="43" applyNumberFormat="1" applyFont="1" applyFill="1" applyAlignment="1">
      <alignment horizontal="center"/>
    </xf>
    <xf numFmtId="3" fontId="0" fillId="0" borderId="0" xfId="42" applyNumberFormat="1" applyFont="1" applyFill="1" applyAlignment="1">
      <alignment horizontal="center"/>
    </xf>
    <xf numFmtId="37" fontId="0" fillId="0" borderId="0" xfId="0" applyNumberFormat="1" applyAlignment="1">
      <alignment horizontal="center"/>
    </xf>
    <xf numFmtId="165" fontId="0" fillId="0" borderId="0" xfId="0" applyNumberFormat="1"/>
    <xf numFmtId="0" fontId="16" fillId="0" borderId="0" xfId="0" applyFont="1" applyFill="1" applyAlignment="1">
      <alignment horizontal="center"/>
    </xf>
    <xf numFmtId="37" fontId="0" fillId="0" borderId="0" xfId="0" applyNumberFormat="1" applyFill="1" applyAlignment="1">
      <alignment horizontal="center"/>
    </xf>
    <xf numFmtId="0" fontId="20" fillId="0" borderId="0" xfId="0" applyFont="1" applyFill="1"/>
    <xf numFmtId="37" fontId="0" fillId="0" borderId="0" xfId="0" applyNumberFormat="1" applyFill="1"/>
    <xf numFmtId="37" fontId="0" fillId="0" borderId="0" xfId="42" applyNumberFormat="1" applyFont="1" applyFill="1"/>
    <xf numFmtId="165" fontId="0" fillId="0" borderId="0" xfId="0" applyNumberFormat="1" applyFill="1"/>
    <xf numFmtId="0" fontId="0" fillId="33" borderId="0" xfId="0" applyFill="1"/>
    <xf numFmtId="0" fontId="19" fillId="33" borderId="0" xfId="0" applyFont="1" applyFill="1"/>
    <xf numFmtId="0" fontId="20" fillId="33" borderId="0" xfId="0" applyFont="1" applyFill="1"/>
    <xf numFmtId="0" fontId="16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3" fontId="0" fillId="33" borderId="0" xfId="0" applyNumberFormat="1" applyFill="1" applyAlignment="1">
      <alignment horizontal="center"/>
    </xf>
    <xf numFmtId="9" fontId="0" fillId="33" borderId="0" xfId="42" applyFont="1" applyFill="1"/>
    <xf numFmtId="3" fontId="0" fillId="33" borderId="0" xfId="0" applyNumberFormat="1" applyFont="1" applyFill="1" applyAlignment="1">
      <alignment horizontal="center"/>
    </xf>
    <xf numFmtId="0" fontId="20" fillId="33" borderId="0" xfId="0" applyFont="1" applyFill="1" applyAlignment="1">
      <alignment horizontal="left"/>
    </xf>
    <xf numFmtId="37" fontId="0" fillId="33" borderId="0" xfId="43" applyNumberFormat="1" applyFont="1" applyFill="1" applyAlignment="1">
      <alignment horizontal="center"/>
    </xf>
    <xf numFmtId="37" fontId="0" fillId="33" borderId="0" xfId="0" applyNumberForma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/>
    <xf numFmtId="0" fontId="22" fillId="0" borderId="1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3" fontId="21" fillId="0" borderId="0" xfId="0" applyNumberFormat="1" applyFont="1" applyFill="1" applyAlignment="1">
      <alignment horizontal="center"/>
    </xf>
    <xf numFmtId="9" fontId="21" fillId="0" borderId="0" xfId="42" applyFont="1" applyFill="1" applyAlignment="1">
      <alignment horizontal="center"/>
    </xf>
    <xf numFmtId="0" fontId="24" fillId="0" borderId="0" xfId="0" applyFont="1" applyFill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1"/>
  <sheetViews>
    <sheetView tabSelected="1" workbookViewId="0">
      <selection activeCell="X10" sqref="X10"/>
    </sheetView>
  </sheetViews>
  <sheetFormatPr defaultRowHeight="15" x14ac:dyDescent="0.25"/>
  <cols>
    <col min="1" max="1" width="2.140625" customWidth="1"/>
    <col min="5" max="5" width="2.28515625" customWidth="1"/>
    <col min="9" max="9" width="2.28515625" customWidth="1"/>
    <col min="13" max="13" width="2.5703125" customWidth="1"/>
    <col min="17" max="17" width="2.7109375" customWidth="1"/>
    <col min="21" max="21" width="2.7109375" customWidth="1"/>
    <col min="22" max="22" width="8.5703125" customWidth="1"/>
    <col min="23" max="23" width="10.7109375" customWidth="1"/>
    <col min="24" max="24" width="11.85546875" customWidth="1"/>
  </cols>
  <sheetData>
    <row r="2" spans="1:24" ht="22.5" x14ac:dyDescent="0.3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5" spans="1:24" s="6" customFormat="1" x14ac:dyDescent="0.25">
      <c r="W5" s="17"/>
    </row>
    <row r="6" spans="1:24" s="6" customFormat="1" x14ac:dyDescent="0.25">
      <c r="A6" s="38"/>
      <c r="B6" s="39">
        <v>2013</v>
      </c>
      <c r="C6" s="39"/>
      <c r="D6" s="39"/>
      <c r="E6" s="38"/>
      <c r="F6" s="39">
        <v>2014</v>
      </c>
      <c r="G6" s="39"/>
      <c r="H6" s="39"/>
      <c r="I6" s="38"/>
      <c r="J6" s="39">
        <v>2015</v>
      </c>
      <c r="K6" s="39"/>
      <c r="L6" s="39"/>
      <c r="M6" s="38"/>
      <c r="N6" s="39">
        <v>2016</v>
      </c>
      <c r="O6" s="39"/>
      <c r="P6" s="39"/>
      <c r="Q6" s="38"/>
      <c r="R6" s="39">
        <v>2017</v>
      </c>
      <c r="S6" s="39"/>
      <c r="T6" s="39"/>
      <c r="U6" s="40"/>
      <c r="V6" s="39" t="s">
        <v>10</v>
      </c>
      <c r="W6" s="39"/>
      <c r="X6" s="39"/>
    </row>
    <row r="7" spans="1:24" s="6" customFormat="1" x14ac:dyDescent="0.25">
      <c r="A7" s="38"/>
      <c r="B7" s="38"/>
      <c r="C7" s="41" t="s">
        <v>6</v>
      </c>
      <c r="D7" s="41" t="s">
        <v>6</v>
      </c>
      <c r="E7" s="38"/>
      <c r="F7" s="38"/>
      <c r="G7" s="41" t="s">
        <v>6</v>
      </c>
      <c r="H7" s="41" t="s">
        <v>6</v>
      </c>
      <c r="I7" s="38"/>
      <c r="J7" s="38"/>
      <c r="K7" s="41" t="s">
        <v>6</v>
      </c>
      <c r="L7" s="41" t="s">
        <v>6</v>
      </c>
      <c r="M7" s="38"/>
      <c r="N7" s="38"/>
      <c r="O7" s="41" t="s">
        <v>6</v>
      </c>
      <c r="P7" s="41" t="s">
        <v>6</v>
      </c>
      <c r="Q7" s="41"/>
      <c r="R7" s="38"/>
      <c r="S7" s="41" t="s">
        <v>6</v>
      </c>
      <c r="T7" s="41" t="s">
        <v>6</v>
      </c>
      <c r="U7" s="41"/>
      <c r="V7" s="41"/>
      <c r="W7" s="41" t="s">
        <v>6</v>
      </c>
      <c r="X7" s="41" t="s">
        <v>6</v>
      </c>
    </row>
    <row r="8" spans="1:24" s="6" customFormat="1" x14ac:dyDescent="0.25">
      <c r="A8" s="38"/>
      <c r="B8" s="42" t="s">
        <v>1</v>
      </c>
      <c r="C8" s="42" t="s">
        <v>5</v>
      </c>
      <c r="D8" s="42" t="s">
        <v>7</v>
      </c>
      <c r="E8" s="38"/>
      <c r="F8" s="42" t="s">
        <v>1</v>
      </c>
      <c r="G8" s="42" t="s">
        <v>5</v>
      </c>
      <c r="H8" s="42" t="s">
        <v>7</v>
      </c>
      <c r="I8" s="38"/>
      <c r="J8" s="42" t="s">
        <v>1</v>
      </c>
      <c r="K8" s="42" t="s">
        <v>5</v>
      </c>
      <c r="L8" s="42" t="s">
        <v>7</v>
      </c>
      <c r="M8" s="38"/>
      <c r="N8" s="42" t="s">
        <v>1</v>
      </c>
      <c r="O8" s="42" t="s">
        <v>5</v>
      </c>
      <c r="P8" s="42" t="s">
        <v>7</v>
      </c>
      <c r="Q8" s="42"/>
      <c r="R8" s="42" t="s">
        <v>1</v>
      </c>
      <c r="S8" s="42" t="s">
        <v>5</v>
      </c>
      <c r="T8" s="42" t="s">
        <v>7</v>
      </c>
      <c r="U8" s="42"/>
      <c r="V8" s="42" t="s">
        <v>1</v>
      </c>
      <c r="W8" s="42" t="s">
        <v>5</v>
      </c>
      <c r="X8" s="42" t="s">
        <v>7</v>
      </c>
    </row>
    <row r="9" spans="1:24" s="6" customFormat="1" x14ac:dyDescent="0.25">
      <c r="A9" s="38"/>
      <c r="B9" s="43">
        <v>1</v>
      </c>
      <c r="C9" s="44">
        <f>'Monthly Peak Demands (2)'!C50</f>
        <v>5907</v>
      </c>
      <c r="D9" s="45">
        <f>C9/MAX($C$9:$C$20)</f>
        <v>0.9180913894933167</v>
      </c>
      <c r="E9" s="45"/>
      <c r="F9" s="43">
        <v>1</v>
      </c>
      <c r="G9" s="44">
        <f>'Monthly Peak Demands (2)'!C38</f>
        <v>7114</v>
      </c>
      <c r="H9" s="45">
        <f t="shared" ref="H9:H20" si="0">G9/MAX($G$9:$G$20)</f>
        <v>1</v>
      </c>
      <c r="I9" s="38"/>
      <c r="J9" s="43">
        <v>1</v>
      </c>
      <c r="K9" s="44">
        <f>'Monthly Peak Demands (2)'!C26</f>
        <v>6833</v>
      </c>
      <c r="L9" s="45">
        <f t="shared" ref="L9:L20" si="1">K9/MAX($K$9:$K$20)</f>
        <v>0.96524932900127136</v>
      </c>
      <c r="M9" s="38"/>
      <c r="N9" s="43">
        <v>1</v>
      </c>
      <c r="O9" s="44">
        <f>'Monthly Peak Demands (2)'!C14</f>
        <v>6223</v>
      </c>
      <c r="P9" s="45">
        <f t="shared" ref="P9:P20" si="2">O9/MAX($O$9:$O$20)</f>
        <v>0.96361102508516572</v>
      </c>
      <c r="Q9" s="45"/>
      <c r="R9" s="43">
        <v>1</v>
      </c>
      <c r="S9" s="44">
        <f>'Monthly Peak Demands (2)'!C2</f>
        <v>5679</v>
      </c>
      <c r="T9" s="45">
        <f t="shared" ref="T9:T20" si="3">S9/MAX($S$9:$S$20)</f>
        <v>0.8732892511148701</v>
      </c>
      <c r="U9" s="45"/>
      <c r="V9" s="43">
        <v>1</v>
      </c>
      <c r="W9" s="44">
        <f>+(C9+G9+K9+O9+S9)/5</f>
        <v>6351.2</v>
      </c>
      <c r="X9" s="45">
        <f>W9/MAX($W$9:$W$20)</f>
        <v>0.99005455962587685</v>
      </c>
    </row>
    <row r="10" spans="1:24" s="6" customFormat="1" x14ac:dyDescent="0.25">
      <c r="A10" s="38"/>
      <c r="B10" s="43">
        <v>2</v>
      </c>
      <c r="C10" s="44">
        <f>'Monthly Peak Demands (2)'!C51</f>
        <v>5901</v>
      </c>
      <c r="D10" s="45">
        <f t="shared" ref="D10:D20" si="4">C10/MAX($C$9:$C$20)</f>
        <v>0.91715884364314582</v>
      </c>
      <c r="E10" s="45"/>
      <c r="F10" s="43">
        <v>2</v>
      </c>
      <c r="G10" s="44">
        <f>'Monthly Peak Demands (2)'!C39</f>
        <v>6290</v>
      </c>
      <c r="H10" s="45">
        <f t="shared" si="0"/>
        <v>0.88417205510261454</v>
      </c>
      <c r="I10" s="38"/>
      <c r="J10" s="43">
        <v>2</v>
      </c>
      <c r="K10" s="44">
        <f>'Monthly Peak Demands (2)'!C27</f>
        <v>7079</v>
      </c>
      <c r="L10" s="45">
        <f t="shared" si="1"/>
        <v>1</v>
      </c>
      <c r="M10" s="38"/>
      <c r="N10" s="43">
        <v>2</v>
      </c>
      <c r="O10" s="44">
        <f>'Monthly Peak Demands (2)'!C15</f>
        <v>5780</v>
      </c>
      <c r="P10" s="45">
        <f t="shared" si="2"/>
        <v>0.89501393620315883</v>
      </c>
      <c r="Q10" s="45"/>
      <c r="R10" s="43">
        <v>2</v>
      </c>
      <c r="S10" s="44">
        <f>'Monthly Peak Demands (2)'!C3</f>
        <v>5229</v>
      </c>
      <c r="T10" s="45">
        <f t="shared" si="3"/>
        <v>0.8040904198062433</v>
      </c>
      <c r="U10" s="45"/>
      <c r="V10" s="43">
        <v>2</v>
      </c>
      <c r="W10" s="44">
        <f t="shared" ref="W10:W19" si="5">+(C10+G10+K10+O10+S10)/5</f>
        <v>6055.8</v>
      </c>
      <c r="X10" s="45">
        <f t="shared" ref="X9:X20" si="6">W10/MAX($W$9:$W$20)</f>
        <v>0.94400623538581452</v>
      </c>
    </row>
    <row r="11" spans="1:24" s="6" customFormat="1" x14ac:dyDescent="0.25">
      <c r="A11" s="38"/>
      <c r="B11" s="43">
        <v>3</v>
      </c>
      <c r="C11" s="44">
        <f>'Monthly Peak Demands (2)'!C52</f>
        <v>5346</v>
      </c>
      <c r="D11" s="45">
        <f t="shared" si="4"/>
        <v>0.83089835250233135</v>
      </c>
      <c r="E11" s="45"/>
      <c r="F11" s="43">
        <v>3</v>
      </c>
      <c r="G11" s="44">
        <f>'Monthly Peak Demands (2)'!C40</f>
        <v>5756</v>
      </c>
      <c r="H11" s="45">
        <f t="shared" si="0"/>
        <v>0.80910879955018278</v>
      </c>
      <c r="I11" s="38"/>
      <c r="J11" s="43">
        <v>3</v>
      </c>
      <c r="K11" s="44">
        <f>'Monthly Peak Demands (2)'!C28</f>
        <v>5973</v>
      </c>
      <c r="L11" s="45">
        <f t="shared" si="1"/>
        <v>0.84376324339595987</v>
      </c>
      <c r="M11" s="38"/>
      <c r="N11" s="43">
        <v>3</v>
      </c>
      <c r="O11" s="44">
        <f>'Monthly Peak Demands (2)'!C16</f>
        <v>4843</v>
      </c>
      <c r="P11" s="45">
        <f t="shared" si="2"/>
        <v>0.74992257664911732</v>
      </c>
      <c r="Q11" s="45"/>
      <c r="R11" s="43">
        <v>3</v>
      </c>
      <c r="S11" s="44">
        <f>'Monthly Peak Demands (2)'!C4</f>
        <v>5434</v>
      </c>
      <c r="T11" s="45">
        <f t="shared" si="3"/>
        <v>0.83561433184683997</v>
      </c>
      <c r="U11" s="45"/>
      <c r="V11" s="43">
        <v>3</v>
      </c>
      <c r="W11" s="44">
        <f t="shared" si="5"/>
        <v>5470.4</v>
      </c>
      <c r="X11" s="45">
        <f t="shared" si="6"/>
        <v>0.85275136399064688</v>
      </c>
    </row>
    <row r="12" spans="1:24" s="6" customFormat="1" x14ac:dyDescent="0.25">
      <c r="A12" s="38"/>
      <c r="B12" s="43">
        <v>4</v>
      </c>
      <c r="C12" s="44">
        <f>'Monthly Peak Demands (2)'!C53</f>
        <v>4540</v>
      </c>
      <c r="D12" s="45">
        <f t="shared" si="4"/>
        <v>0.70562635996269818</v>
      </c>
      <c r="E12" s="45"/>
      <c r="F12" s="43">
        <v>4</v>
      </c>
      <c r="G12" s="44">
        <f>'Monthly Peak Demands (2)'!C41</f>
        <v>4643</v>
      </c>
      <c r="H12" s="45">
        <f t="shared" si="0"/>
        <v>0.65265673320213669</v>
      </c>
      <c r="I12" s="38"/>
      <c r="J12" s="43">
        <v>4</v>
      </c>
      <c r="K12" s="44">
        <f>'Monthly Peak Demands (2)'!C29</f>
        <v>4240</v>
      </c>
      <c r="L12" s="45">
        <f t="shared" si="1"/>
        <v>0.59895465461223341</v>
      </c>
      <c r="M12" s="38"/>
      <c r="N12" s="43">
        <v>4</v>
      </c>
      <c r="O12" s="44">
        <f>'Monthly Peak Demands (2)'!C17</f>
        <v>4791</v>
      </c>
      <c r="P12" s="45">
        <f t="shared" si="2"/>
        <v>0.74187054815732423</v>
      </c>
      <c r="Q12" s="45"/>
      <c r="R12" s="43">
        <v>4</v>
      </c>
      <c r="S12" s="44">
        <f>'Monthly Peak Demands (2)'!C5</f>
        <v>4708</v>
      </c>
      <c r="T12" s="45">
        <f t="shared" si="3"/>
        <v>0.72397355066892199</v>
      </c>
      <c r="U12" s="45"/>
      <c r="V12" s="43">
        <v>4</v>
      </c>
      <c r="W12" s="44">
        <f t="shared" si="5"/>
        <v>4584.3999999999996</v>
      </c>
      <c r="X12" s="45">
        <f t="shared" si="6"/>
        <v>0.71463756819953228</v>
      </c>
    </row>
    <row r="13" spans="1:24" s="6" customFormat="1" x14ac:dyDescent="0.25">
      <c r="A13" s="38"/>
      <c r="B13" s="43">
        <v>5</v>
      </c>
      <c r="C13" s="44">
        <f>'Monthly Peak Demands (2)'!C54</f>
        <v>5654</v>
      </c>
      <c r="D13" s="45">
        <f t="shared" si="4"/>
        <v>0.87876903947777429</v>
      </c>
      <c r="E13" s="45"/>
      <c r="F13" s="43">
        <v>5</v>
      </c>
      <c r="G13" s="44">
        <f>'Monthly Peak Demands (2)'!C42</f>
        <v>5562</v>
      </c>
      <c r="H13" s="45">
        <f t="shared" si="0"/>
        <v>0.78183862805735171</v>
      </c>
      <c r="I13" s="38"/>
      <c r="J13" s="43">
        <v>5</v>
      </c>
      <c r="K13" s="44">
        <f>'Monthly Peak Demands (2)'!C30</f>
        <v>5314</v>
      </c>
      <c r="L13" s="45">
        <f t="shared" si="1"/>
        <v>0.75067099872863396</v>
      </c>
      <c r="M13" s="38"/>
      <c r="N13" s="43">
        <v>5</v>
      </c>
      <c r="O13" s="44">
        <f>'Monthly Peak Demands (2)'!C18</f>
        <v>5289</v>
      </c>
      <c r="P13" s="45">
        <f t="shared" si="2"/>
        <v>0.81898420563641994</v>
      </c>
      <c r="Q13" s="45"/>
      <c r="R13" s="43">
        <v>5</v>
      </c>
      <c r="S13" s="44">
        <f>'Monthly Peak Demands (2)'!C6</f>
        <v>5446</v>
      </c>
      <c r="T13" s="45">
        <f t="shared" si="3"/>
        <v>0.83745963401506995</v>
      </c>
      <c r="U13" s="45"/>
      <c r="V13" s="43">
        <v>5</v>
      </c>
      <c r="W13" s="44">
        <f t="shared" si="5"/>
        <v>5453</v>
      </c>
      <c r="X13" s="45">
        <f t="shared" si="6"/>
        <v>0.85003897116134064</v>
      </c>
    </row>
    <row r="14" spans="1:24" s="6" customFormat="1" x14ac:dyDescent="0.25">
      <c r="A14" s="38"/>
      <c r="B14" s="43">
        <v>6</v>
      </c>
      <c r="C14" s="44">
        <f>'Monthly Peak Demands (2)'!C55</f>
        <v>6288</v>
      </c>
      <c r="D14" s="45">
        <f t="shared" si="4"/>
        <v>0.97730805097917317</v>
      </c>
      <c r="E14" s="45"/>
      <c r="F14" s="43">
        <v>6</v>
      </c>
      <c r="G14" s="44">
        <f>'Monthly Peak Demands (2)'!C43</f>
        <v>6270</v>
      </c>
      <c r="H14" s="45">
        <f t="shared" si="0"/>
        <v>0.8813606972167557</v>
      </c>
      <c r="I14" s="38"/>
      <c r="J14" s="43">
        <v>6</v>
      </c>
      <c r="K14" s="44">
        <f>'Monthly Peak Demands (2)'!C31</f>
        <v>6262</v>
      </c>
      <c r="L14" s="45">
        <f t="shared" si="1"/>
        <v>0.88458821867495407</v>
      </c>
      <c r="M14" s="38"/>
      <c r="N14" s="43">
        <v>6</v>
      </c>
      <c r="O14" s="44">
        <f>'Monthly Peak Demands (2)'!C19</f>
        <v>6334</v>
      </c>
      <c r="P14" s="45">
        <f t="shared" si="2"/>
        <v>0.98079900898110872</v>
      </c>
      <c r="Q14" s="45"/>
      <c r="R14" s="43">
        <v>6</v>
      </c>
      <c r="S14" s="44">
        <f>'Monthly Peak Demands (2)'!C7</f>
        <v>6078</v>
      </c>
      <c r="T14" s="45">
        <f t="shared" si="3"/>
        <v>0.93464554820851919</v>
      </c>
      <c r="U14" s="45"/>
      <c r="V14" s="43">
        <v>6</v>
      </c>
      <c r="W14" s="44">
        <f t="shared" si="5"/>
        <v>6246.4</v>
      </c>
      <c r="X14" s="45">
        <f t="shared" si="6"/>
        <v>0.97371784879189394</v>
      </c>
    </row>
    <row r="15" spans="1:24" s="6" customFormat="1" x14ac:dyDescent="0.25">
      <c r="A15" s="38"/>
      <c r="B15" s="43">
        <v>7</v>
      </c>
      <c r="C15" s="44">
        <f>'Monthly Peak Demands (2)'!C56</f>
        <v>6409</v>
      </c>
      <c r="D15" s="45">
        <f t="shared" si="4"/>
        <v>0.99611439229095433</v>
      </c>
      <c r="E15" s="45"/>
      <c r="F15" s="43">
        <v>7</v>
      </c>
      <c r="G15" s="44">
        <f>'Monthly Peak Demands (2)'!C44</f>
        <v>6313</v>
      </c>
      <c r="H15" s="45">
        <f t="shared" si="0"/>
        <v>0.88740511667135225</v>
      </c>
      <c r="I15" s="38"/>
      <c r="J15" s="43">
        <v>7</v>
      </c>
      <c r="K15" s="44">
        <f>'Monthly Peak Demands (2)'!C32</f>
        <v>6392</v>
      </c>
      <c r="L15" s="45">
        <f t="shared" si="1"/>
        <v>0.90295239440598951</v>
      </c>
      <c r="M15" s="38"/>
      <c r="N15" s="43">
        <v>7</v>
      </c>
      <c r="O15" s="44">
        <f>'Monthly Peak Demands (2)'!C20</f>
        <v>6458</v>
      </c>
      <c r="P15" s="45">
        <f t="shared" si="2"/>
        <v>1</v>
      </c>
      <c r="Q15" s="45"/>
      <c r="R15" s="43">
        <v>7</v>
      </c>
      <c r="S15" s="44">
        <f>'Monthly Peak Demands (2)'!C8</f>
        <v>6503</v>
      </c>
      <c r="T15" s="45">
        <f t="shared" si="3"/>
        <v>1</v>
      </c>
      <c r="U15" s="45"/>
      <c r="V15" s="43">
        <v>7</v>
      </c>
      <c r="W15" s="44">
        <f t="shared" si="5"/>
        <v>6415</v>
      </c>
      <c r="X15" s="45">
        <f t="shared" si="6"/>
        <v>1</v>
      </c>
    </row>
    <row r="16" spans="1:24" s="6" customFormat="1" x14ac:dyDescent="0.25">
      <c r="A16" s="38"/>
      <c r="B16" s="43">
        <v>8</v>
      </c>
      <c r="C16" s="44">
        <f>'Monthly Peak Demands (2)'!C57</f>
        <v>6333</v>
      </c>
      <c r="D16" s="45">
        <f t="shared" si="4"/>
        <v>0.98430214485545542</v>
      </c>
      <c r="E16" s="45"/>
      <c r="F16" s="43">
        <v>8</v>
      </c>
      <c r="G16" s="44">
        <f>'Monthly Peak Demands (2)'!C45</f>
        <v>6255</v>
      </c>
      <c r="H16" s="45">
        <f t="shared" si="0"/>
        <v>0.87925217880236151</v>
      </c>
      <c r="I16" s="38"/>
      <c r="J16" s="43">
        <v>8</v>
      </c>
      <c r="K16" s="44">
        <f>'Monthly Peak Demands (2)'!C33</f>
        <v>6208</v>
      </c>
      <c r="L16" s="45">
        <f t="shared" si="1"/>
        <v>0.87696002260206241</v>
      </c>
      <c r="M16" s="38"/>
      <c r="N16" s="43">
        <v>8</v>
      </c>
      <c r="O16" s="44">
        <f>'Monthly Peak Demands (2)'!C21</f>
        <v>6451</v>
      </c>
      <c r="P16" s="45">
        <f t="shared" si="2"/>
        <v>0.99891607308764319</v>
      </c>
      <c r="Q16" s="45"/>
      <c r="R16" s="43">
        <v>8</v>
      </c>
      <c r="S16" s="44">
        <f>'Monthly Peak Demands (2)'!C9</f>
        <v>6233</v>
      </c>
      <c r="T16" s="45">
        <f t="shared" si="3"/>
        <v>0.95848070121482398</v>
      </c>
      <c r="U16" s="45"/>
      <c r="V16" s="43">
        <v>8</v>
      </c>
      <c r="W16" s="44">
        <f t="shared" si="5"/>
        <v>6296</v>
      </c>
      <c r="X16" s="45">
        <f t="shared" si="6"/>
        <v>0.98144972720187063</v>
      </c>
    </row>
    <row r="17" spans="1:24" s="6" customFormat="1" x14ac:dyDescent="0.25">
      <c r="A17" s="38"/>
      <c r="B17" s="43">
        <v>9</v>
      </c>
      <c r="C17" s="44">
        <f>'Monthly Peak Demands (2)'!C58</f>
        <v>6434</v>
      </c>
      <c r="D17" s="45">
        <f t="shared" si="4"/>
        <v>1</v>
      </c>
      <c r="E17" s="45"/>
      <c r="F17" s="43">
        <v>9</v>
      </c>
      <c r="G17" s="44">
        <f>'Monthly Peak Demands (2)'!C46</f>
        <v>6192</v>
      </c>
      <c r="H17" s="45">
        <f t="shared" si="0"/>
        <v>0.87039640146190611</v>
      </c>
      <c r="I17" s="38"/>
      <c r="J17" s="43">
        <v>9</v>
      </c>
      <c r="K17" s="44">
        <f>'Monthly Peak Demands (2)'!C34</f>
        <v>6199</v>
      </c>
      <c r="L17" s="45">
        <f t="shared" si="1"/>
        <v>0.87568865658991379</v>
      </c>
      <c r="M17" s="38"/>
      <c r="N17" s="43">
        <v>9</v>
      </c>
      <c r="O17" s="44">
        <f>'Monthly Peak Demands (2)'!C22</f>
        <v>6291</v>
      </c>
      <c r="P17" s="45">
        <f t="shared" si="2"/>
        <v>0.97414060080520282</v>
      </c>
      <c r="Q17" s="45"/>
      <c r="R17" s="43">
        <v>9</v>
      </c>
      <c r="S17" s="44">
        <f>'Monthly Peak Demands (2)'!C10</f>
        <v>5763</v>
      </c>
      <c r="T17" s="45">
        <f t="shared" si="3"/>
        <v>0.8862063662924804</v>
      </c>
      <c r="U17" s="45"/>
      <c r="V17" s="43">
        <v>9</v>
      </c>
      <c r="W17" s="44">
        <f t="shared" si="5"/>
        <v>6175.8</v>
      </c>
      <c r="X17" s="45">
        <f t="shared" si="6"/>
        <v>0.96271239282930632</v>
      </c>
    </row>
    <row r="18" spans="1:24" s="6" customFormat="1" x14ac:dyDescent="0.25">
      <c r="A18" s="38"/>
      <c r="B18" s="43">
        <v>10</v>
      </c>
      <c r="C18" s="44">
        <f>'Monthly Peak Demands (2)'!C59</f>
        <v>5235</v>
      </c>
      <c r="D18" s="45">
        <f t="shared" si="4"/>
        <v>0.81364625427416848</v>
      </c>
      <c r="E18" s="45"/>
      <c r="F18" s="43">
        <v>10</v>
      </c>
      <c r="G18" s="44">
        <f>'Monthly Peak Demands (2)'!C47</f>
        <v>5207</v>
      </c>
      <c r="H18" s="45">
        <f t="shared" si="0"/>
        <v>0.73193702558335672</v>
      </c>
      <c r="I18" s="38"/>
      <c r="J18" s="43">
        <v>10</v>
      </c>
      <c r="K18" s="44">
        <f>'Monthly Peak Demands (2)'!C35</f>
        <v>4802</v>
      </c>
      <c r="L18" s="45">
        <f t="shared" si="1"/>
        <v>0.67834439892640208</v>
      </c>
      <c r="M18" s="38"/>
      <c r="N18" s="43">
        <v>10</v>
      </c>
      <c r="O18" s="44">
        <f>'Monthly Peak Demands (2)'!C23</f>
        <v>5114</v>
      </c>
      <c r="P18" s="45">
        <f t="shared" si="2"/>
        <v>0.79188603282750081</v>
      </c>
      <c r="Q18" s="45"/>
      <c r="R18" s="43">
        <v>10</v>
      </c>
      <c r="S18" s="44">
        <f>'Monthly Peak Demands (2)'!C11</f>
        <v>4807</v>
      </c>
      <c r="T18" s="45">
        <f t="shared" si="3"/>
        <v>0.73919729355681996</v>
      </c>
      <c r="U18" s="45"/>
      <c r="V18" s="43">
        <v>10</v>
      </c>
      <c r="W18" s="44">
        <f t="shared" si="5"/>
        <v>5033</v>
      </c>
      <c r="X18" s="45">
        <f t="shared" si="6"/>
        <v>0.78456742010911928</v>
      </c>
    </row>
    <row r="19" spans="1:24" s="6" customFormat="1" x14ac:dyDescent="0.25">
      <c r="A19" s="38"/>
      <c r="B19" s="43">
        <v>11</v>
      </c>
      <c r="C19" s="44">
        <f>'Monthly Peak Demands (2)'!C60</f>
        <v>5165</v>
      </c>
      <c r="D19" s="45">
        <f t="shared" si="4"/>
        <v>0.80276655268884056</v>
      </c>
      <c r="E19" s="45"/>
      <c r="F19" s="43">
        <v>11</v>
      </c>
      <c r="G19" s="44">
        <f>'Monthly Peak Demands (2)'!C48</f>
        <v>5680</v>
      </c>
      <c r="H19" s="45">
        <f t="shared" si="0"/>
        <v>0.79842563958391899</v>
      </c>
      <c r="I19" s="38"/>
      <c r="J19" s="43">
        <v>11</v>
      </c>
      <c r="K19" s="44">
        <f>'Monthly Peak Demands (2)'!C36</f>
        <v>5015</v>
      </c>
      <c r="L19" s="45">
        <f t="shared" si="1"/>
        <v>0.7084333945472524</v>
      </c>
      <c r="M19" s="38"/>
      <c r="N19" s="43">
        <v>11</v>
      </c>
      <c r="O19" s="44">
        <f>'Monthly Peak Demands (2)'!C24</f>
        <v>4809</v>
      </c>
      <c r="P19" s="45">
        <f t="shared" si="2"/>
        <v>0.74465778878909883</v>
      </c>
      <c r="Q19" s="45"/>
      <c r="R19" s="43">
        <v>11</v>
      </c>
      <c r="S19" s="44">
        <f>'Monthly Peak Demands (2)'!C12</f>
        <v>4853</v>
      </c>
      <c r="T19" s="45">
        <f t="shared" si="3"/>
        <v>0.74627095186836845</v>
      </c>
      <c r="U19" s="45"/>
      <c r="V19" s="43">
        <v>11</v>
      </c>
      <c r="W19" s="44">
        <f t="shared" si="5"/>
        <v>5104.3999999999996</v>
      </c>
      <c r="X19" s="45">
        <f t="shared" si="6"/>
        <v>0.79569758378799682</v>
      </c>
    </row>
    <row r="20" spans="1:24" s="6" customFormat="1" x14ac:dyDescent="0.25">
      <c r="A20" s="38"/>
      <c r="B20" s="43">
        <v>12</v>
      </c>
      <c r="C20" s="44">
        <f>'Monthly Peak Demands (2)'!C61</f>
        <v>5721</v>
      </c>
      <c r="D20" s="45">
        <f t="shared" si="4"/>
        <v>0.88918246813801682</v>
      </c>
      <c r="E20" s="45"/>
      <c r="F20" s="43">
        <v>12</v>
      </c>
      <c r="G20" s="44">
        <f>'Monthly Peak Demands (2)'!C49</f>
        <v>5313</v>
      </c>
      <c r="H20" s="45">
        <f t="shared" si="0"/>
        <v>0.74683722237840877</v>
      </c>
      <c r="I20" s="38"/>
      <c r="J20" s="43">
        <v>12</v>
      </c>
      <c r="K20" s="44">
        <f>'Monthly Peak Demands (2)'!C37</f>
        <v>5026</v>
      </c>
      <c r="L20" s="45">
        <f t="shared" si="1"/>
        <v>0.70998728633987851</v>
      </c>
      <c r="M20" s="38"/>
      <c r="N20" s="43">
        <v>12</v>
      </c>
      <c r="O20" s="44">
        <f>'Monthly Peak Demands (2)'!C25</f>
        <v>5813</v>
      </c>
      <c r="P20" s="45">
        <f t="shared" si="2"/>
        <v>0.90012387736141219</v>
      </c>
      <c r="Q20" s="45"/>
      <c r="R20" s="43">
        <v>12</v>
      </c>
      <c r="S20" s="44">
        <f>'Monthly Peak Demands (2)'!C13</f>
        <v>5612</v>
      </c>
      <c r="T20" s="45">
        <f t="shared" si="3"/>
        <v>0.86298631400891901</v>
      </c>
      <c r="U20" s="45"/>
      <c r="V20" s="43">
        <v>12</v>
      </c>
      <c r="W20" s="44">
        <f>+(C20+G20+K20+O20+S20)/5</f>
        <v>5497</v>
      </c>
      <c r="X20" s="45">
        <f t="shared" si="6"/>
        <v>0.85689789555728757</v>
      </c>
    </row>
    <row r="21" spans="1:24" s="6" customFormat="1" x14ac:dyDescent="0.25"/>
  </sheetData>
  <mergeCells count="7">
    <mergeCell ref="B2:X2"/>
    <mergeCell ref="B6:D6"/>
    <mergeCell ref="F6:H6"/>
    <mergeCell ref="J6:L6"/>
    <mergeCell ref="N6:P6"/>
    <mergeCell ref="R6:T6"/>
    <mergeCell ref="V6:X6"/>
  </mergeCells>
  <pageMargins left="0.45" right="0.45" top="1" bottom="0.75" header="0.55000000000000004" footer="0.3"/>
  <pageSetup scale="70" orientation="landscape" r:id="rId1"/>
  <headerFooter>
    <oddHeader>&amp;R&amp;"Times New Roman,Bold"&amp;14Exhibit JTS-5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2"/>
  <sheetViews>
    <sheetView zoomScaleNormal="100" workbookViewId="0">
      <selection activeCell="G3" sqref="G3:AB17"/>
    </sheetView>
  </sheetViews>
  <sheetFormatPr defaultRowHeight="15" x14ac:dyDescent="0.25"/>
  <cols>
    <col min="1" max="5" width="12.7109375" customWidth="1"/>
    <col min="6" max="6" width="5" customWidth="1"/>
    <col min="7" max="7" width="7.7109375" customWidth="1"/>
    <col min="8" max="8" width="10.85546875" customWidth="1"/>
    <col min="9" max="9" width="8.7109375" customWidth="1"/>
    <col min="10" max="10" width="4.140625" customWidth="1"/>
    <col min="11" max="11" width="7.7109375" customWidth="1"/>
    <col min="12" max="12" width="10.85546875" customWidth="1"/>
    <col min="13" max="13" width="8.7109375" customWidth="1"/>
    <col min="14" max="14" width="4.85546875" customWidth="1"/>
    <col min="15" max="15" width="7.7109375" customWidth="1"/>
    <col min="16" max="16" width="10.85546875" customWidth="1"/>
    <col min="17" max="17" width="8.7109375" customWidth="1"/>
    <col min="18" max="18" width="4.85546875" customWidth="1"/>
    <col min="19" max="19" width="7.7109375" customWidth="1"/>
    <col min="22" max="22" width="3.5703125" style="6" customWidth="1"/>
    <col min="23" max="23" width="7.85546875" customWidth="1"/>
    <col min="26" max="26" width="3.85546875" customWidth="1"/>
  </cols>
  <sheetData>
    <row r="1" spans="1:2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 ht="18.75" x14ac:dyDescent="0.3">
      <c r="A2" s="1">
        <v>2017</v>
      </c>
      <c r="B2" s="1">
        <v>12</v>
      </c>
      <c r="C2" s="2">
        <v>5612</v>
      </c>
      <c r="D2" s="1">
        <v>28</v>
      </c>
      <c r="E2" s="1">
        <v>8</v>
      </c>
      <c r="F2" s="1"/>
      <c r="G2" s="23"/>
      <c r="H2" s="24"/>
      <c r="I2" s="24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29" ht="18.75" x14ac:dyDescent="0.3">
      <c r="A3" s="1">
        <v>2017</v>
      </c>
      <c r="B3" s="1">
        <v>11</v>
      </c>
      <c r="C3" s="2">
        <v>4853</v>
      </c>
      <c r="D3" s="1">
        <v>20</v>
      </c>
      <c r="E3" s="1">
        <v>7</v>
      </c>
      <c r="F3" s="1"/>
      <c r="G3" s="25" t="s">
        <v>9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6" t="s">
        <v>8</v>
      </c>
      <c r="AB3" s="23"/>
      <c r="AC3" s="23"/>
    </row>
    <row r="4" spans="1:29" x14ac:dyDescent="0.25">
      <c r="A4" s="1">
        <v>2017</v>
      </c>
      <c r="B4" s="1">
        <v>10</v>
      </c>
      <c r="C4" s="2">
        <v>4807</v>
      </c>
      <c r="D4" s="1">
        <v>4</v>
      </c>
      <c r="E4" s="1">
        <v>15</v>
      </c>
      <c r="F4" s="1"/>
      <c r="G4" s="23"/>
      <c r="H4" s="26" t="s">
        <v>6</v>
      </c>
      <c r="I4" s="26" t="s">
        <v>6</v>
      </c>
      <c r="J4" s="23"/>
      <c r="K4" s="23"/>
      <c r="L4" s="26" t="s">
        <v>6</v>
      </c>
      <c r="M4" s="26" t="s">
        <v>6</v>
      </c>
      <c r="N4" s="23"/>
      <c r="O4" s="23"/>
      <c r="P4" s="26" t="s">
        <v>6</v>
      </c>
      <c r="Q4" s="26" t="s">
        <v>6</v>
      </c>
      <c r="R4" s="23"/>
      <c r="S4" s="23"/>
      <c r="T4" s="26" t="s">
        <v>6</v>
      </c>
      <c r="U4" s="26" t="s">
        <v>6</v>
      </c>
      <c r="V4" s="26"/>
      <c r="W4" s="23"/>
      <c r="X4" s="26" t="s">
        <v>6</v>
      </c>
      <c r="Y4" s="26" t="s">
        <v>6</v>
      </c>
      <c r="Z4" s="26"/>
      <c r="AA4" s="26" t="s">
        <v>6</v>
      </c>
      <c r="AB4" s="26" t="s">
        <v>6</v>
      </c>
      <c r="AC4" s="23"/>
    </row>
    <row r="5" spans="1:29" x14ac:dyDescent="0.25">
      <c r="A5" s="1">
        <v>2017</v>
      </c>
      <c r="B5" s="1">
        <v>9</v>
      </c>
      <c r="C5" s="2">
        <v>5763</v>
      </c>
      <c r="D5" s="1">
        <v>21</v>
      </c>
      <c r="E5" s="1">
        <v>15</v>
      </c>
      <c r="F5" s="1"/>
      <c r="G5" s="27">
        <v>2017</v>
      </c>
      <c r="H5" s="27" t="s">
        <v>5</v>
      </c>
      <c r="I5" s="27" t="s">
        <v>7</v>
      </c>
      <c r="J5" s="23"/>
      <c r="K5" s="27">
        <v>2016</v>
      </c>
      <c r="L5" s="27" t="s">
        <v>5</v>
      </c>
      <c r="M5" s="27" t="s">
        <v>7</v>
      </c>
      <c r="N5" s="23"/>
      <c r="O5" s="27">
        <v>2015</v>
      </c>
      <c r="P5" s="27" t="s">
        <v>5</v>
      </c>
      <c r="Q5" s="27" t="s">
        <v>7</v>
      </c>
      <c r="R5" s="23"/>
      <c r="S5" s="27">
        <v>2014</v>
      </c>
      <c r="T5" s="27" t="s">
        <v>5</v>
      </c>
      <c r="U5" s="27" t="s">
        <v>7</v>
      </c>
      <c r="V5" s="27"/>
      <c r="W5" s="27">
        <v>2013</v>
      </c>
      <c r="X5" s="27" t="s">
        <v>5</v>
      </c>
      <c r="Y5" s="27" t="s">
        <v>7</v>
      </c>
      <c r="Z5" s="27"/>
      <c r="AA5" s="27" t="s">
        <v>5</v>
      </c>
      <c r="AB5" s="27" t="s">
        <v>7</v>
      </c>
      <c r="AC5" s="23"/>
    </row>
    <row r="6" spans="1:29" x14ac:dyDescent="0.25">
      <c r="A6" s="1">
        <v>2017</v>
      </c>
      <c r="B6" s="1">
        <v>8</v>
      </c>
      <c r="C6" s="2">
        <v>6233</v>
      </c>
      <c r="D6" s="1">
        <v>17</v>
      </c>
      <c r="E6" s="1">
        <v>13</v>
      </c>
      <c r="F6" s="1"/>
      <c r="G6" s="28">
        <v>12</v>
      </c>
      <c r="H6" s="29">
        <v>5612</v>
      </c>
      <c r="I6" s="4">
        <f t="shared" ref="I6:I17" si="0">+H6/$H$11</f>
        <v>0.86298631400891901</v>
      </c>
      <c r="J6" s="4"/>
      <c r="K6" s="28">
        <v>12</v>
      </c>
      <c r="L6" s="29">
        <v>5813</v>
      </c>
      <c r="M6" s="4">
        <f t="shared" ref="M6:M17" si="1">+L6/$L$11</f>
        <v>0.90012387736141219</v>
      </c>
      <c r="N6" s="23"/>
      <c r="O6" s="28">
        <v>12</v>
      </c>
      <c r="P6" s="29">
        <v>5026</v>
      </c>
      <c r="Q6" s="4">
        <f t="shared" ref="Q6:Q17" si="2">+P6/$P$16</f>
        <v>0.70998728633987851</v>
      </c>
      <c r="R6" s="23"/>
      <c r="S6" s="28">
        <v>12</v>
      </c>
      <c r="T6" s="29">
        <v>5313</v>
      </c>
      <c r="U6" s="4">
        <f>+T6/$T$17</f>
        <v>0.74683722237840877</v>
      </c>
      <c r="V6" s="4"/>
      <c r="W6" s="28">
        <v>12</v>
      </c>
      <c r="X6" s="29">
        <v>5721</v>
      </c>
      <c r="Y6" s="30">
        <f>+X6/$X$9</f>
        <v>0.88918246813801682</v>
      </c>
      <c r="Z6" s="23"/>
      <c r="AA6" s="29">
        <f>+(H6+L6+P6+T6+X6)/5</f>
        <v>5497</v>
      </c>
      <c r="AB6" s="4">
        <f>+AA6/$AA$11</f>
        <v>0.85689789555728757</v>
      </c>
      <c r="AC6" s="23"/>
    </row>
    <row r="7" spans="1:29" x14ac:dyDescent="0.25">
      <c r="A7" s="1">
        <v>2017</v>
      </c>
      <c r="B7" s="1">
        <v>7</v>
      </c>
      <c r="C7" s="2">
        <v>6503</v>
      </c>
      <c r="D7" s="1">
        <v>21</v>
      </c>
      <c r="E7" s="1">
        <v>16</v>
      </c>
      <c r="F7" s="1"/>
      <c r="G7" s="28">
        <v>11</v>
      </c>
      <c r="H7" s="29">
        <v>4853</v>
      </c>
      <c r="I7" s="4">
        <f t="shared" si="0"/>
        <v>0.74627095186836845</v>
      </c>
      <c r="J7" s="4"/>
      <c r="K7" s="28">
        <v>11</v>
      </c>
      <c r="L7" s="29">
        <v>4809</v>
      </c>
      <c r="M7" s="4">
        <f t="shared" si="1"/>
        <v>0.74465778878909883</v>
      </c>
      <c r="N7" s="23"/>
      <c r="O7" s="28">
        <v>11</v>
      </c>
      <c r="P7" s="29">
        <v>5015</v>
      </c>
      <c r="Q7" s="4">
        <f t="shared" si="2"/>
        <v>0.7084333945472524</v>
      </c>
      <c r="R7" s="23"/>
      <c r="S7" s="28">
        <v>11</v>
      </c>
      <c r="T7" s="29">
        <v>5680</v>
      </c>
      <c r="U7" s="4">
        <f t="shared" ref="U7:U16" si="3">+T7/$T$17</f>
        <v>0.79842563958391899</v>
      </c>
      <c r="V7" s="4"/>
      <c r="W7" s="28">
        <v>11</v>
      </c>
      <c r="X7" s="29">
        <v>5165</v>
      </c>
      <c r="Y7" s="30">
        <f t="shared" ref="Y7:Y8" si="4">+X7/$X$9</f>
        <v>0.80276655268884056</v>
      </c>
      <c r="Z7" s="23"/>
      <c r="AA7" s="29">
        <f t="shared" ref="AA7:AA17" si="5">+(H7+L7+P7+T7+X7)/5</f>
        <v>5104.3999999999996</v>
      </c>
      <c r="AB7" s="4">
        <f t="shared" ref="AB7:AB10" si="6">+AA7/$AA$11</f>
        <v>0.79569758378799682</v>
      </c>
      <c r="AC7" s="23"/>
    </row>
    <row r="8" spans="1:29" x14ac:dyDescent="0.25">
      <c r="A8" s="1">
        <v>2017</v>
      </c>
      <c r="B8" s="1">
        <v>6</v>
      </c>
      <c r="C8" s="2">
        <v>6078</v>
      </c>
      <c r="D8" s="1">
        <v>13</v>
      </c>
      <c r="E8" s="1">
        <v>13</v>
      </c>
      <c r="F8" s="1"/>
      <c r="G8" s="28">
        <v>10</v>
      </c>
      <c r="H8" s="29">
        <v>4807</v>
      </c>
      <c r="I8" s="4">
        <f t="shared" si="0"/>
        <v>0.73919729355681996</v>
      </c>
      <c r="J8" s="4"/>
      <c r="K8" s="28">
        <v>10</v>
      </c>
      <c r="L8" s="29">
        <v>5114</v>
      </c>
      <c r="M8" s="4">
        <f t="shared" si="1"/>
        <v>0.79188603282750081</v>
      </c>
      <c r="N8" s="23"/>
      <c r="O8" s="28">
        <v>10</v>
      </c>
      <c r="P8" s="29">
        <v>4802</v>
      </c>
      <c r="Q8" s="4">
        <f t="shared" si="2"/>
        <v>0.67834439892640208</v>
      </c>
      <c r="R8" s="23"/>
      <c r="S8" s="28">
        <v>10</v>
      </c>
      <c r="T8" s="29">
        <v>5207</v>
      </c>
      <c r="U8" s="4">
        <f t="shared" si="3"/>
        <v>0.73193702558335672</v>
      </c>
      <c r="V8" s="4"/>
      <c r="W8" s="28">
        <v>10</v>
      </c>
      <c r="X8" s="29">
        <v>5235</v>
      </c>
      <c r="Y8" s="30">
        <f t="shared" si="4"/>
        <v>0.81364625427416848</v>
      </c>
      <c r="Z8" s="23"/>
      <c r="AA8" s="29">
        <f t="shared" si="5"/>
        <v>5033</v>
      </c>
      <c r="AB8" s="4">
        <f t="shared" si="6"/>
        <v>0.78456742010911928</v>
      </c>
      <c r="AC8" s="23"/>
    </row>
    <row r="9" spans="1:29" x14ac:dyDescent="0.25">
      <c r="A9" s="1">
        <v>2017</v>
      </c>
      <c r="B9" s="1">
        <v>5</v>
      </c>
      <c r="C9" s="2">
        <v>5446</v>
      </c>
      <c r="D9" s="1">
        <v>18</v>
      </c>
      <c r="E9" s="1">
        <v>14</v>
      </c>
      <c r="F9" s="1"/>
      <c r="G9" s="28">
        <v>9</v>
      </c>
      <c r="H9" s="29">
        <v>5763</v>
      </c>
      <c r="I9" s="4">
        <f t="shared" si="0"/>
        <v>0.8862063662924804</v>
      </c>
      <c r="J9" s="4"/>
      <c r="K9" s="28">
        <v>9</v>
      </c>
      <c r="L9" s="29">
        <v>6291</v>
      </c>
      <c r="M9" s="4">
        <f t="shared" si="1"/>
        <v>0.97414060080520282</v>
      </c>
      <c r="N9" s="23"/>
      <c r="O9" s="28">
        <v>9</v>
      </c>
      <c r="P9" s="29">
        <v>6199</v>
      </c>
      <c r="Q9" s="4">
        <f t="shared" si="2"/>
        <v>0.87568865658991379</v>
      </c>
      <c r="R9" s="23"/>
      <c r="S9" s="28">
        <v>9</v>
      </c>
      <c r="T9" s="29">
        <v>6192</v>
      </c>
      <c r="U9" s="4">
        <f t="shared" si="3"/>
        <v>0.87039640146190611</v>
      </c>
      <c r="V9" s="4"/>
      <c r="W9" s="28">
        <v>9</v>
      </c>
      <c r="X9" s="29">
        <v>6434</v>
      </c>
      <c r="Y9" s="30">
        <f>+X9/$X$9</f>
        <v>1</v>
      </c>
      <c r="Z9" s="23"/>
      <c r="AA9" s="29">
        <f t="shared" si="5"/>
        <v>6175.8</v>
      </c>
      <c r="AB9" s="4">
        <f t="shared" si="6"/>
        <v>0.96271239282930632</v>
      </c>
      <c r="AC9" s="23"/>
    </row>
    <row r="10" spans="1:29" x14ac:dyDescent="0.25">
      <c r="A10" s="1">
        <v>2017</v>
      </c>
      <c r="B10" s="1">
        <v>4</v>
      </c>
      <c r="C10" s="2">
        <v>4708</v>
      </c>
      <c r="D10" s="1">
        <v>20</v>
      </c>
      <c r="E10" s="1">
        <v>15</v>
      </c>
      <c r="F10" s="1"/>
      <c r="G10" s="28">
        <v>8</v>
      </c>
      <c r="H10" s="29">
        <v>6233</v>
      </c>
      <c r="I10" s="4">
        <f t="shared" si="0"/>
        <v>0.95848070121482398</v>
      </c>
      <c r="J10" s="4"/>
      <c r="K10" s="28">
        <v>8</v>
      </c>
      <c r="L10" s="29">
        <v>6451</v>
      </c>
      <c r="M10" s="4">
        <f t="shared" si="1"/>
        <v>0.99891607308764319</v>
      </c>
      <c r="N10" s="23"/>
      <c r="O10" s="28">
        <v>8</v>
      </c>
      <c r="P10" s="29">
        <v>6208</v>
      </c>
      <c r="Q10" s="4">
        <f t="shared" si="2"/>
        <v>0.87696002260206241</v>
      </c>
      <c r="R10" s="23"/>
      <c r="S10" s="28">
        <v>8</v>
      </c>
      <c r="T10" s="29">
        <v>6255</v>
      </c>
      <c r="U10" s="4">
        <f t="shared" si="3"/>
        <v>0.87925217880236151</v>
      </c>
      <c r="V10" s="4"/>
      <c r="W10" s="28">
        <v>8</v>
      </c>
      <c r="X10" s="29">
        <v>6333</v>
      </c>
      <c r="Y10" s="30">
        <f t="shared" ref="Y10:Y17" si="7">+X10/$X$9</f>
        <v>0.98430214485545542</v>
      </c>
      <c r="Z10" s="23"/>
      <c r="AA10" s="29">
        <f t="shared" si="5"/>
        <v>6296</v>
      </c>
      <c r="AB10" s="4">
        <f t="shared" si="6"/>
        <v>0.98144972720187063</v>
      </c>
      <c r="AC10" s="23"/>
    </row>
    <row r="11" spans="1:29" x14ac:dyDescent="0.25">
      <c r="A11" s="1">
        <v>2017</v>
      </c>
      <c r="B11" s="1">
        <v>3</v>
      </c>
      <c r="C11" s="2">
        <v>5434</v>
      </c>
      <c r="D11" s="1">
        <v>16</v>
      </c>
      <c r="E11" s="1">
        <v>6</v>
      </c>
      <c r="F11" s="1"/>
      <c r="G11" s="28">
        <v>7</v>
      </c>
      <c r="H11" s="29">
        <v>6503</v>
      </c>
      <c r="I11" s="4">
        <f t="shared" si="0"/>
        <v>1</v>
      </c>
      <c r="J11" s="4"/>
      <c r="K11" s="28">
        <v>7</v>
      </c>
      <c r="L11" s="29">
        <v>6458</v>
      </c>
      <c r="M11" s="4">
        <f t="shared" si="1"/>
        <v>1</v>
      </c>
      <c r="N11" s="23"/>
      <c r="O11" s="28">
        <v>7</v>
      </c>
      <c r="P11" s="29">
        <v>6392</v>
      </c>
      <c r="Q11" s="4">
        <f t="shared" si="2"/>
        <v>0.90295239440598951</v>
      </c>
      <c r="R11" s="23"/>
      <c r="S11" s="28">
        <v>7</v>
      </c>
      <c r="T11" s="29">
        <v>6313</v>
      </c>
      <c r="U11" s="4">
        <f t="shared" si="3"/>
        <v>0.88740511667135225</v>
      </c>
      <c r="V11" s="4"/>
      <c r="W11" s="28">
        <v>7</v>
      </c>
      <c r="X11" s="29">
        <v>6409</v>
      </c>
      <c r="Y11" s="30">
        <f t="shared" si="7"/>
        <v>0.99611439229095433</v>
      </c>
      <c r="Z11" s="23"/>
      <c r="AA11" s="29">
        <f t="shared" si="5"/>
        <v>6415</v>
      </c>
      <c r="AB11" s="4">
        <f>+AA11/$AA$11</f>
        <v>1</v>
      </c>
      <c r="AC11" s="23"/>
    </row>
    <row r="12" spans="1:29" x14ac:dyDescent="0.25">
      <c r="A12" s="1">
        <v>2017</v>
      </c>
      <c r="B12" s="1">
        <v>2</v>
      </c>
      <c r="C12" s="2">
        <v>5229</v>
      </c>
      <c r="D12" s="1">
        <v>10</v>
      </c>
      <c r="E12" s="1">
        <v>7</v>
      </c>
      <c r="F12" s="1"/>
      <c r="G12" s="28">
        <v>6</v>
      </c>
      <c r="H12" s="29">
        <v>6078</v>
      </c>
      <c r="I12" s="4">
        <f t="shared" si="0"/>
        <v>0.93464554820851919</v>
      </c>
      <c r="J12" s="4"/>
      <c r="K12" s="28">
        <v>6</v>
      </c>
      <c r="L12" s="29">
        <v>6334</v>
      </c>
      <c r="M12" s="4">
        <f t="shared" si="1"/>
        <v>0.98079900898110872</v>
      </c>
      <c r="N12" s="23"/>
      <c r="O12" s="28">
        <v>6</v>
      </c>
      <c r="P12" s="29">
        <v>6262</v>
      </c>
      <c r="Q12" s="4">
        <f t="shared" si="2"/>
        <v>0.88458821867495407</v>
      </c>
      <c r="R12" s="23"/>
      <c r="S12" s="28">
        <v>6</v>
      </c>
      <c r="T12" s="29">
        <v>6270</v>
      </c>
      <c r="U12" s="4">
        <f t="shared" si="3"/>
        <v>0.8813606972167557</v>
      </c>
      <c r="V12" s="4"/>
      <c r="W12" s="28">
        <v>6</v>
      </c>
      <c r="X12" s="29">
        <v>6288</v>
      </c>
      <c r="Y12" s="30">
        <f t="shared" si="7"/>
        <v>0.97730805097917317</v>
      </c>
      <c r="Z12" s="23"/>
      <c r="AA12" s="29">
        <f t="shared" si="5"/>
        <v>6246.4</v>
      </c>
      <c r="AB12" s="4">
        <f t="shared" ref="AB12:AB17" si="8">+AA12/$AA$11</f>
        <v>0.97371784879189394</v>
      </c>
      <c r="AC12" s="23"/>
    </row>
    <row r="13" spans="1:29" x14ac:dyDescent="0.25">
      <c r="A13" s="1">
        <v>2017</v>
      </c>
      <c r="B13" s="1">
        <v>1</v>
      </c>
      <c r="C13" s="2">
        <v>5679</v>
      </c>
      <c r="D13" s="1">
        <v>6</v>
      </c>
      <c r="E13" s="1">
        <v>11</v>
      </c>
      <c r="F13" s="1"/>
      <c r="G13" s="28">
        <v>5</v>
      </c>
      <c r="H13" s="29">
        <v>5446</v>
      </c>
      <c r="I13" s="4">
        <f t="shared" si="0"/>
        <v>0.83745963401506995</v>
      </c>
      <c r="J13" s="4"/>
      <c r="K13" s="28">
        <v>5</v>
      </c>
      <c r="L13" s="29">
        <v>5289</v>
      </c>
      <c r="M13" s="4">
        <f t="shared" si="1"/>
        <v>0.81898420563641994</v>
      </c>
      <c r="N13" s="23"/>
      <c r="O13" s="28">
        <v>5</v>
      </c>
      <c r="P13" s="29">
        <v>5314</v>
      </c>
      <c r="Q13" s="4">
        <f t="shared" si="2"/>
        <v>0.75067099872863396</v>
      </c>
      <c r="R13" s="23"/>
      <c r="S13" s="28">
        <v>5</v>
      </c>
      <c r="T13" s="29">
        <v>5562</v>
      </c>
      <c r="U13" s="4">
        <f t="shared" si="3"/>
        <v>0.78183862805735171</v>
      </c>
      <c r="V13" s="4"/>
      <c r="W13" s="28">
        <v>5</v>
      </c>
      <c r="X13" s="29">
        <v>5654</v>
      </c>
      <c r="Y13" s="30">
        <f t="shared" si="7"/>
        <v>0.87876903947777429</v>
      </c>
      <c r="Z13" s="23"/>
      <c r="AA13" s="29">
        <f t="shared" si="5"/>
        <v>5453</v>
      </c>
      <c r="AB13" s="4">
        <f t="shared" si="8"/>
        <v>0.85003897116134064</v>
      </c>
      <c r="AC13" s="23"/>
    </row>
    <row r="14" spans="1:29" x14ac:dyDescent="0.25">
      <c r="A14" s="1">
        <v>2016</v>
      </c>
      <c r="B14" s="1">
        <v>12</v>
      </c>
      <c r="C14" s="2">
        <v>5813</v>
      </c>
      <c r="D14" s="1">
        <v>15</v>
      </c>
      <c r="E14" s="1">
        <v>7</v>
      </c>
      <c r="F14" s="1"/>
      <c r="G14" s="28">
        <v>4</v>
      </c>
      <c r="H14" s="29">
        <v>4708</v>
      </c>
      <c r="I14" s="4">
        <f t="shared" si="0"/>
        <v>0.72397355066892199</v>
      </c>
      <c r="J14" s="4"/>
      <c r="K14" s="28">
        <v>4</v>
      </c>
      <c r="L14" s="29">
        <v>4791</v>
      </c>
      <c r="M14" s="4">
        <f t="shared" si="1"/>
        <v>0.74187054815732423</v>
      </c>
      <c r="N14" s="23"/>
      <c r="O14" s="28">
        <v>4</v>
      </c>
      <c r="P14" s="29">
        <v>4240</v>
      </c>
      <c r="Q14" s="4">
        <f t="shared" si="2"/>
        <v>0.59895465461223341</v>
      </c>
      <c r="R14" s="23"/>
      <c r="S14" s="28">
        <v>4</v>
      </c>
      <c r="T14" s="29">
        <v>4643</v>
      </c>
      <c r="U14" s="4">
        <f t="shared" si="3"/>
        <v>0.65265673320213669</v>
      </c>
      <c r="V14" s="4"/>
      <c r="W14" s="28">
        <v>4</v>
      </c>
      <c r="X14" s="29">
        <v>4540</v>
      </c>
      <c r="Y14" s="30">
        <f t="shared" si="7"/>
        <v>0.70562635996269818</v>
      </c>
      <c r="Z14" s="23"/>
      <c r="AA14" s="29">
        <f t="shared" si="5"/>
        <v>4584.3999999999996</v>
      </c>
      <c r="AB14" s="4">
        <f t="shared" si="8"/>
        <v>0.71463756819953228</v>
      </c>
      <c r="AC14" s="23"/>
    </row>
    <row r="15" spans="1:29" x14ac:dyDescent="0.25">
      <c r="A15" s="1">
        <v>2016</v>
      </c>
      <c r="B15" s="1">
        <v>11</v>
      </c>
      <c r="C15" s="2">
        <v>4809</v>
      </c>
      <c r="D15" s="1">
        <v>21</v>
      </c>
      <c r="E15" s="1">
        <v>8</v>
      </c>
      <c r="F15" s="1"/>
      <c r="G15" s="28">
        <v>3</v>
      </c>
      <c r="H15" s="29">
        <v>5434</v>
      </c>
      <c r="I15" s="4">
        <f t="shared" si="0"/>
        <v>0.83561433184683997</v>
      </c>
      <c r="J15" s="4"/>
      <c r="K15" s="28">
        <v>3</v>
      </c>
      <c r="L15" s="29">
        <v>4843</v>
      </c>
      <c r="M15" s="4">
        <f t="shared" si="1"/>
        <v>0.74992257664911732</v>
      </c>
      <c r="N15" s="23"/>
      <c r="O15" s="28">
        <v>3</v>
      </c>
      <c r="P15" s="29">
        <v>5973</v>
      </c>
      <c r="Q15" s="4">
        <f t="shared" si="2"/>
        <v>0.84376324339595987</v>
      </c>
      <c r="R15" s="23"/>
      <c r="S15" s="28">
        <v>3</v>
      </c>
      <c r="T15" s="29">
        <v>5756</v>
      </c>
      <c r="U15" s="4">
        <f t="shared" si="3"/>
        <v>0.80910879955018278</v>
      </c>
      <c r="V15" s="4"/>
      <c r="W15" s="28">
        <v>3</v>
      </c>
      <c r="X15" s="29">
        <v>5346</v>
      </c>
      <c r="Y15" s="30">
        <f t="shared" si="7"/>
        <v>0.83089835250233135</v>
      </c>
      <c r="Z15" s="23"/>
      <c r="AA15" s="29">
        <f t="shared" si="5"/>
        <v>5470.4</v>
      </c>
      <c r="AB15" s="4">
        <f t="shared" si="8"/>
        <v>0.85275136399064688</v>
      </c>
      <c r="AC15" s="23"/>
    </row>
    <row r="16" spans="1:29" x14ac:dyDescent="0.25">
      <c r="A16" s="1">
        <v>2016</v>
      </c>
      <c r="B16" s="1">
        <v>10</v>
      </c>
      <c r="C16" s="2">
        <v>5114</v>
      </c>
      <c r="D16" s="1">
        <v>19</v>
      </c>
      <c r="E16" s="1">
        <v>15</v>
      </c>
      <c r="F16" s="1"/>
      <c r="G16" s="28">
        <v>2</v>
      </c>
      <c r="H16" s="29">
        <v>5229</v>
      </c>
      <c r="I16" s="4">
        <f t="shared" si="0"/>
        <v>0.8040904198062433</v>
      </c>
      <c r="J16" s="4"/>
      <c r="K16" s="28">
        <v>2</v>
      </c>
      <c r="L16" s="29">
        <v>5780</v>
      </c>
      <c r="M16" s="4">
        <f t="shared" si="1"/>
        <v>0.89501393620315883</v>
      </c>
      <c r="N16" s="23"/>
      <c r="O16" s="28">
        <v>2</v>
      </c>
      <c r="P16" s="29">
        <v>7079</v>
      </c>
      <c r="Q16" s="4">
        <f t="shared" si="2"/>
        <v>1</v>
      </c>
      <c r="R16" s="23"/>
      <c r="S16" s="28">
        <v>2</v>
      </c>
      <c r="T16" s="29">
        <v>6290</v>
      </c>
      <c r="U16" s="4">
        <f t="shared" si="3"/>
        <v>0.88417205510261454</v>
      </c>
      <c r="V16" s="4"/>
      <c r="W16" s="28">
        <v>2</v>
      </c>
      <c r="X16" s="29">
        <v>5901</v>
      </c>
      <c r="Y16" s="30">
        <f t="shared" si="7"/>
        <v>0.91715884364314582</v>
      </c>
      <c r="Z16" s="23"/>
      <c r="AA16" s="29">
        <f t="shared" si="5"/>
        <v>6055.8</v>
      </c>
      <c r="AB16" s="4">
        <f t="shared" si="8"/>
        <v>0.94400623538581452</v>
      </c>
      <c r="AC16" s="23"/>
    </row>
    <row r="17" spans="1:38" x14ac:dyDescent="0.25">
      <c r="A17" s="1">
        <v>2016</v>
      </c>
      <c r="B17" s="1">
        <v>9</v>
      </c>
      <c r="C17" s="2">
        <v>6291</v>
      </c>
      <c r="D17" s="1">
        <v>7</v>
      </c>
      <c r="E17" s="1">
        <v>15</v>
      </c>
      <c r="F17" s="1"/>
      <c r="G17" s="28">
        <v>1</v>
      </c>
      <c r="H17" s="31">
        <v>5679</v>
      </c>
      <c r="I17" s="4">
        <f t="shared" si="0"/>
        <v>0.8732892511148701</v>
      </c>
      <c r="J17" s="4"/>
      <c r="K17" s="28">
        <v>1</v>
      </c>
      <c r="L17" s="31">
        <v>6223</v>
      </c>
      <c r="M17" s="4">
        <f t="shared" si="1"/>
        <v>0.96361102508516572</v>
      </c>
      <c r="N17" s="23"/>
      <c r="O17" s="28">
        <v>1</v>
      </c>
      <c r="P17" s="31">
        <v>6833</v>
      </c>
      <c r="Q17" s="4">
        <f t="shared" si="2"/>
        <v>0.96524932900127136</v>
      </c>
      <c r="R17" s="23"/>
      <c r="S17" s="28">
        <v>1</v>
      </c>
      <c r="T17" s="29">
        <v>7114</v>
      </c>
      <c r="U17" s="4">
        <f>+T17/$T$17</f>
        <v>1</v>
      </c>
      <c r="V17" s="4"/>
      <c r="W17" s="28">
        <v>1</v>
      </c>
      <c r="X17" s="29">
        <v>5907</v>
      </c>
      <c r="Y17" s="30">
        <f t="shared" si="7"/>
        <v>0.9180913894933167</v>
      </c>
      <c r="Z17" s="23"/>
      <c r="AA17" s="29">
        <f t="shared" si="5"/>
        <v>6351.2</v>
      </c>
      <c r="AB17" s="4">
        <f t="shared" si="8"/>
        <v>0.99005455962587685</v>
      </c>
      <c r="AC17" s="23"/>
    </row>
    <row r="18" spans="1:38" x14ac:dyDescent="0.25">
      <c r="A18" s="1">
        <v>2016</v>
      </c>
      <c r="B18" s="1">
        <v>8</v>
      </c>
      <c r="C18" s="2">
        <v>6451</v>
      </c>
      <c r="D18" s="1">
        <v>26</v>
      </c>
      <c r="E18" s="1">
        <v>15</v>
      </c>
      <c r="F18" s="1"/>
      <c r="G18" s="28"/>
      <c r="H18" s="28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6"/>
      <c r="AE18" s="6"/>
      <c r="AF18" s="6"/>
      <c r="AG18" s="6"/>
      <c r="AH18" s="6"/>
      <c r="AI18" s="6"/>
      <c r="AJ18" s="6"/>
      <c r="AK18" s="6"/>
      <c r="AL18" s="6"/>
    </row>
    <row r="19" spans="1:38" ht="18.75" x14ac:dyDescent="0.3">
      <c r="A19" s="1">
        <v>2016</v>
      </c>
      <c r="B19" s="1">
        <v>7</v>
      </c>
      <c r="C19" s="2">
        <v>6458</v>
      </c>
      <c r="D19" s="1">
        <v>26</v>
      </c>
      <c r="E19" s="1">
        <v>15</v>
      </c>
      <c r="F19" s="1"/>
      <c r="G19" s="32"/>
      <c r="H19" s="28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6"/>
      <c r="AB19" s="23"/>
      <c r="AC19" s="23"/>
      <c r="AD19" s="6"/>
      <c r="AE19" s="6"/>
      <c r="AF19" s="6"/>
      <c r="AG19" s="6"/>
      <c r="AH19" s="6"/>
      <c r="AI19" s="6"/>
      <c r="AJ19" s="6"/>
      <c r="AK19" s="6"/>
      <c r="AL19" s="6"/>
    </row>
    <row r="20" spans="1:38" x14ac:dyDescent="0.25">
      <c r="A20" s="1">
        <v>2016</v>
      </c>
      <c r="B20" s="1">
        <v>6</v>
      </c>
      <c r="C20" s="2">
        <v>6334</v>
      </c>
      <c r="D20" s="1">
        <v>23</v>
      </c>
      <c r="E20" s="1">
        <v>14</v>
      </c>
      <c r="F20" s="1"/>
      <c r="G20" s="28"/>
      <c r="H20" s="26"/>
      <c r="I20" s="26"/>
      <c r="J20" s="23"/>
      <c r="K20" s="23"/>
      <c r="L20" s="26"/>
      <c r="M20" s="26"/>
      <c r="N20" s="23"/>
      <c r="O20" s="23"/>
      <c r="P20" s="26"/>
      <c r="Q20" s="26"/>
      <c r="R20" s="30"/>
      <c r="S20" s="30"/>
      <c r="T20" s="26"/>
      <c r="U20" s="26"/>
      <c r="V20" s="26"/>
      <c r="W20" s="30"/>
      <c r="X20" s="26"/>
      <c r="Y20" s="26"/>
      <c r="Z20" s="23"/>
      <c r="AA20" s="26"/>
      <c r="AB20" s="26"/>
      <c r="AC20" s="23"/>
      <c r="AD20" s="6"/>
      <c r="AE20" s="6"/>
      <c r="AF20" s="6"/>
      <c r="AG20" s="6"/>
      <c r="AH20" s="6"/>
      <c r="AI20" s="6"/>
      <c r="AJ20" s="6"/>
      <c r="AK20" s="6"/>
      <c r="AL20" s="6"/>
    </row>
    <row r="21" spans="1:38" x14ac:dyDescent="0.25">
      <c r="A21" s="1">
        <v>2016</v>
      </c>
      <c r="B21" s="1">
        <v>5</v>
      </c>
      <c r="C21" s="2">
        <v>5289</v>
      </c>
      <c r="D21" s="1">
        <v>31</v>
      </c>
      <c r="E21" s="1">
        <v>15</v>
      </c>
      <c r="F21" s="1"/>
      <c r="G21" s="27"/>
      <c r="H21" s="27"/>
      <c r="I21" s="27"/>
      <c r="J21" s="23"/>
      <c r="K21" s="27"/>
      <c r="L21" s="27"/>
      <c r="M21" s="27"/>
      <c r="N21" s="23"/>
      <c r="O21" s="27"/>
      <c r="P21" s="27"/>
      <c r="Q21" s="27"/>
      <c r="R21" s="23"/>
      <c r="S21" s="27"/>
      <c r="T21" s="27"/>
      <c r="U21" s="27"/>
      <c r="V21" s="27"/>
      <c r="W21" s="27"/>
      <c r="X21" s="27"/>
      <c r="Y21" s="27"/>
      <c r="Z21" s="23"/>
      <c r="AA21" s="27"/>
      <c r="AB21" s="27"/>
      <c r="AC21" s="23"/>
      <c r="AD21" s="6"/>
      <c r="AE21" s="6"/>
      <c r="AF21" s="6"/>
      <c r="AG21" s="6"/>
      <c r="AH21" s="6"/>
      <c r="AI21" s="6"/>
      <c r="AJ21" s="6"/>
      <c r="AK21" s="6"/>
      <c r="AL21" s="6"/>
    </row>
    <row r="22" spans="1:38" x14ac:dyDescent="0.25">
      <c r="A22" s="1">
        <v>2016</v>
      </c>
      <c r="B22" s="1">
        <v>4</v>
      </c>
      <c r="C22" s="2">
        <v>4791</v>
      </c>
      <c r="D22" s="1">
        <v>26</v>
      </c>
      <c r="E22" s="1">
        <v>14</v>
      </c>
      <c r="F22" s="1"/>
      <c r="G22" s="28"/>
      <c r="H22" s="33"/>
      <c r="I22" s="4"/>
      <c r="J22" s="23"/>
      <c r="K22" s="28"/>
      <c r="L22" s="29"/>
      <c r="M22" s="4"/>
      <c r="N22" s="30"/>
      <c r="O22" s="28"/>
      <c r="P22" s="29"/>
      <c r="Q22" s="4"/>
      <c r="R22" s="23"/>
      <c r="S22" s="28"/>
      <c r="T22" s="34"/>
      <c r="U22" s="4"/>
      <c r="V22" s="4"/>
      <c r="W22" s="28"/>
      <c r="X22" s="29"/>
      <c r="Y22" s="30"/>
      <c r="Z22" s="23"/>
      <c r="AA22" s="29"/>
      <c r="AB22" s="4"/>
      <c r="AC22" s="23"/>
      <c r="AD22" s="6"/>
      <c r="AE22" s="6"/>
      <c r="AF22" s="6"/>
      <c r="AG22" s="6"/>
      <c r="AH22" s="6"/>
      <c r="AI22" s="6"/>
      <c r="AJ22" s="6"/>
      <c r="AK22" s="6"/>
      <c r="AL22" s="6"/>
    </row>
    <row r="23" spans="1:38" x14ac:dyDescent="0.25">
      <c r="A23" s="1">
        <v>2016</v>
      </c>
      <c r="B23" s="1">
        <v>3</v>
      </c>
      <c r="C23" s="2">
        <v>4843</v>
      </c>
      <c r="D23" s="1">
        <v>2</v>
      </c>
      <c r="E23" s="1">
        <v>8</v>
      </c>
      <c r="F23" s="1"/>
      <c r="G23" s="7"/>
      <c r="H23" s="13"/>
      <c r="I23" s="9"/>
      <c r="J23" s="6"/>
      <c r="K23" s="7"/>
      <c r="L23" s="8"/>
      <c r="M23" s="9"/>
      <c r="N23" s="6"/>
      <c r="O23" s="7"/>
      <c r="P23" s="8"/>
      <c r="Q23" s="9"/>
      <c r="R23" s="6"/>
      <c r="S23" s="7"/>
      <c r="T23" s="18"/>
      <c r="U23" s="9"/>
      <c r="V23" s="9"/>
      <c r="W23" s="7"/>
      <c r="X23" s="8"/>
      <c r="Y23" s="11"/>
      <c r="Z23" s="6"/>
      <c r="AA23" s="8"/>
      <c r="AB23" s="9"/>
      <c r="AC23" s="6"/>
    </row>
    <row r="24" spans="1:38" x14ac:dyDescent="0.25">
      <c r="A24" s="1">
        <v>2016</v>
      </c>
      <c r="B24" s="1">
        <v>2</v>
      </c>
      <c r="C24" s="2">
        <v>5780</v>
      </c>
      <c r="D24" s="1">
        <v>10</v>
      </c>
      <c r="E24" s="1">
        <v>9</v>
      </c>
      <c r="F24" s="1"/>
      <c r="G24" s="7"/>
      <c r="H24" s="13"/>
      <c r="I24" s="9"/>
      <c r="J24" s="6"/>
      <c r="K24" s="7"/>
      <c r="L24" s="8"/>
      <c r="M24" s="9"/>
      <c r="N24" s="6"/>
      <c r="O24" s="7"/>
      <c r="P24" s="8"/>
      <c r="Q24" s="9"/>
      <c r="R24" s="6"/>
      <c r="S24" s="7"/>
      <c r="T24" s="18"/>
      <c r="U24" s="9"/>
      <c r="V24" s="9"/>
      <c r="W24" s="7"/>
      <c r="X24" s="8"/>
      <c r="Y24" s="11"/>
      <c r="Z24" s="6"/>
      <c r="AA24" s="8"/>
      <c r="AB24" s="9"/>
      <c r="AC24" s="6"/>
    </row>
    <row r="25" spans="1:38" x14ac:dyDescent="0.25">
      <c r="A25" s="1">
        <v>2016</v>
      </c>
      <c r="B25" s="1">
        <v>1</v>
      </c>
      <c r="C25" s="2">
        <v>6223</v>
      </c>
      <c r="D25" s="1">
        <v>19</v>
      </c>
      <c r="E25" s="1">
        <v>7</v>
      </c>
      <c r="F25" s="1"/>
      <c r="G25" s="7"/>
      <c r="H25" s="13"/>
      <c r="I25" s="9"/>
      <c r="J25" s="6"/>
      <c r="K25" s="7"/>
      <c r="L25" s="8"/>
      <c r="M25" s="9"/>
      <c r="N25" s="6"/>
      <c r="O25" s="7"/>
      <c r="P25" s="8"/>
      <c r="Q25" s="9"/>
      <c r="R25" s="6"/>
      <c r="S25" s="7"/>
      <c r="T25" s="18"/>
      <c r="U25" s="9"/>
      <c r="V25" s="9"/>
      <c r="W25" s="7"/>
      <c r="X25" s="8"/>
      <c r="Y25" s="11"/>
      <c r="Z25" s="6"/>
      <c r="AA25" s="8"/>
      <c r="AB25" s="9"/>
      <c r="AC25" s="6"/>
    </row>
    <row r="26" spans="1:38" x14ac:dyDescent="0.25">
      <c r="A26" s="1">
        <v>2015</v>
      </c>
      <c r="B26" s="1">
        <v>12</v>
      </c>
      <c r="C26" s="2">
        <v>5026</v>
      </c>
      <c r="D26" s="1">
        <v>4</v>
      </c>
      <c r="E26" s="1">
        <v>7</v>
      </c>
      <c r="F26" s="1"/>
      <c r="G26" s="7"/>
      <c r="H26" s="13"/>
      <c r="I26" s="9"/>
      <c r="J26" s="6"/>
      <c r="K26" s="7"/>
      <c r="L26" s="8"/>
      <c r="M26" s="9"/>
      <c r="N26" s="6"/>
      <c r="O26" s="7"/>
      <c r="P26" s="8"/>
      <c r="Q26" s="9"/>
      <c r="R26" s="6"/>
      <c r="S26" s="7"/>
      <c r="T26" s="18"/>
      <c r="U26" s="9"/>
      <c r="V26" s="9"/>
      <c r="W26" s="7"/>
      <c r="X26" s="8"/>
      <c r="Y26" s="11"/>
      <c r="Z26" s="6"/>
      <c r="AA26" s="8"/>
      <c r="AB26" s="9"/>
      <c r="AC26" s="6"/>
    </row>
    <row r="27" spans="1:38" x14ac:dyDescent="0.25">
      <c r="A27" s="1">
        <v>2015</v>
      </c>
      <c r="B27" s="1">
        <v>11</v>
      </c>
      <c r="C27" s="2">
        <v>5015</v>
      </c>
      <c r="D27" s="1">
        <v>23</v>
      </c>
      <c r="E27" s="1">
        <v>7</v>
      </c>
      <c r="F27" s="1"/>
      <c r="G27" s="7"/>
      <c r="H27" s="13"/>
      <c r="I27" s="9"/>
      <c r="J27" s="6"/>
      <c r="K27" s="7"/>
      <c r="L27" s="8"/>
      <c r="M27" s="9"/>
      <c r="N27" s="6"/>
      <c r="O27" s="7"/>
      <c r="P27" s="8"/>
      <c r="Q27" s="9"/>
      <c r="R27" s="6"/>
      <c r="S27" s="7"/>
      <c r="T27" s="18"/>
      <c r="U27" s="9"/>
      <c r="V27" s="9"/>
      <c r="W27" s="7"/>
      <c r="X27" s="8"/>
      <c r="Y27" s="11"/>
      <c r="Z27" s="6"/>
      <c r="AA27" s="8"/>
      <c r="AB27" s="9"/>
      <c r="AC27" s="6"/>
    </row>
    <row r="28" spans="1:38" x14ac:dyDescent="0.25">
      <c r="A28" s="1">
        <v>2015</v>
      </c>
      <c r="B28" s="1">
        <v>10</v>
      </c>
      <c r="C28" s="2">
        <v>4802</v>
      </c>
      <c r="D28" s="1">
        <v>8</v>
      </c>
      <c r="E28" s="1">
        <v>15</v>
      </c>
      <c r="F28" s="1"/>
      <c r="G28" s="7"/>
      <c r="H28" s="13"/>
      <c r="I28" s="9"/>
      <c r="J28" s="6"/>
      <c r="K28" s="7"/>
      <c r="L28" s="8"/>
      <c r="M28" s="9"/>
      <c r="N28" s="6"/>
      <c r="O28" s="7"/>
      <c r="P28" s="8"/>
      <c r="Q28" s="9"/>
      <c r="R28" s="6"/>
      <c r="S28" s="7"/>
      <c r="T28" s="18"/>
      <c r="U28" s="9"/>
      <c r="V28" s="9"/>
      <c r="W28" s="7"/>
      <c r="X28" s="8"/>
      <c r="Y28" s="11"/>
      <c r="Z28" s="6"/>
      <c r="AA28" s="8"/>
      <c r="AB28" s="9"/>
      <c r="AC28" s="6"/>
    </row>
    <row r="29" spans="1:38" x14ac:dyDescent="0.25">
      <c r="A29" s="1">
        <v>2015</v>
      </c>
      <c r="B29" s="1">
        <v>9</v>
      </c>
      <c r="C29" s="2">
        <v>6199</v>
      </c>
      <c r="D29" s="1">
        <v>4</v>
      </c>
      <c r="E29" s="1">
        <v>15</v>
      </c>
      <c r="F29" s="1"/>
      <c r="G29" s="7"/>
      <c r="H29" s="13"/>
      <c r="I29" s="9"/>
      <c r="J29" s="6"/>
      <c r="K29" s="7"/>
      <c r="L29" s="8"/>
      <c r="M29" s="9"/>
      <c r="N29" s="6"/>
      <c r="O29" s="7"/>
      <c r="P29" s="8"/>
      <c r="Q29" s="9"/>
      <c r="R29" s="6"/>
      <c r="S29" s="7"/>
      <c r="T29" s="18"/>
      <c r="U29" s="9"/>
      <c r="V29" s="9"/>
      <c r="W29" s="7"/>
      <c r="X29" s="8"/>
      <c r="Y29" s="11"/>
      <c r="Z29" s="6"/>
      <c r="AA29" s="8"/>
      <c r="AB29" s="9"/>
      <c r="AC29" s="6"/>
    </row>
    <row r="30" spans="1:38" x14ac:dyDescent="0.25">
      <c r="A30" s="1">
        <v>2015</v>
      </c>
      <c r="B30" s="1">
        <v>8</v>
      </c>
      <c r="C30" s="2">
        <v>6208</v>
      </c>
      <c r="D30" s="1">
        <v>3</v>
      </c>
      <c r="E30" s="1">
        <v>16</v>
      </c>
      <c r="F30" s="1"/>
      <c r="G30" s="7"/>
      <c r="H30" s="13"/>
      <c r="I30" s="9"/>
      <c r="J30" s="6"/>
      <c r="K30" s="7"/>
      <c r="L30" s="8"/>
      <c r="M30" s="9"/>
      <c r="N30" s="6"/>
      <c r="O30" s="7"/>
      <c r="P30" s="8"/>
      <c r="Q30" s="9"/>
      <c r="R30" s="6"/>
      <c r="S30" s="7"/>
      <c r="T30" s="18"/>
      <c r="U30" s="9"/>
      <c r="V30" s="9"/>
      <c r="W30" s="7"/>
      <c r="X30" s="8"/>
      <c r="Y30" s="11"/>
      <c r="Z30" s="6"/>
      <c r="AA30" s="8"/>
      <c r="AB30" s="9"/>
      <c r="AC30" s="6"/>
    </row>
    <row r="31" spans="1:38" x14ac:dyDescent="0.25">
      <c r="A31" s="1">
        <v>2015</v>
      </c>
      <c r="B31" s="1">
        <v>7</v>
      </c>
      <c r="C31" s="2">
        <v>6392</v>
      </c>
      <c r="D31" s="1">
        <v>29</v>
      </c>
      <c r="E31" s="1">
        <v>14</v>
      </c>
      <c r="F31" s="1"/>
      <c r="G31" s="7"/>
      <c r="H31" s="13"/>
      <c r="I31" s="9"/>
      <c r="J31" s="6"/>
      <c r="K31" s="7"/>
      <c r="L31" s="8"/>
      <c r="M31" s="9"/>
      <c r="N31" s="6"/>
      <c r="O31" s="7"/>
      <c r="P31" s="8"/>
      <c r="Q31" s="9"/>
      <c r="R31" s="6"/>
      <c r="S31" s="7"/>
      <c r="T31" s="18"/>
      <c r="U31" s="9"/>
      <c r="V31" s="9"/>
      <c r="W31" s="7"/>
      <c r="X31" s="8"/>
      <c r="Y31" s="11"/>
      <c r="Z31" s="6"/>
      <c r="AA31" s="8"/>
      <c r="AB31" s="9"/>
      <c r="AC31" s="6"/>
    </row>
    <row r="32" spans="1:38" x14ac:dyDescent="0.25">
      <c r="A32" s="1">
        <v>2015</v>
      </c>
      <c r="B32" s="1">
        <v>6</v>
      </c>
      <c r="C32" s="2">
        <v>6262</v>
      </c>
      <c r="D32" s="1">
        <v>15</v>
      </c>
      <c r="E32" s="1">
        <v>15</v>
      </c>
      <c r="F32" s="1"/>
      <c r="G32" s="7"/>
      <c r="H32" s="13"/>
      <c r="I32" s="9"/>
      <c r="J32" s="6"/>
      <c r="K32" s="7"/>
      <c r="L32" s="8"/>
      <c r="M32" s="9"/>
      <c r="N32" s="6"/>
      <c r="O32" s="7"/>
      <c r="P32" s="8"/>
      <c r="Q32" s="9"/>
      <c r="R32" s="6"/>
      <c r="S32" s="7"/>
      <c r="T32" s="18"/>
      <c r="U32" s="9"/>
      <c r="V32" s="9"/>
      <c r="W32" s="7"/>
      <c r="X32" s="8"/>
      <c r="Y32" s="11"/>
      <c r="Z32" s="6"/>
      <c r="AA32" s="8"/>
      <c r="AB32" s="9"/>
      <c r="AC32" s="6"/>
    </row>
    <row r="33" spans="1:29" x14ac:dyDescent="0.25">
      <c r="A33" s="1">
        <v>2015</v>
      </c>
      <c r="B33" s="1">
        <v>5</v>
      </c>
      <c r="C33" s="2">
        <v>5314</v>
      </c>
      <c r="D33" s="1">
        <v>11</v>
      </c>
      <c r="E33" s="1">
        <v>12</v>
      </c>
      <c r="F33" s="1"/>
      <c r="G33" s="7"/>
      <c r="H33" s="13"/>
      <c r="I33" s="9"/>
      <c r="J33" s="6"/>
      <c r="K33" s="7"/>
      <c r="L33" s="8"/>
      <c r="M33" s="9"/>
      <c r="N33" s="6"/>
      <c r="O33" s="7"/>
      <c r="P33" s="8"/>
      <c r="Q33" s="9"/>
      <c r="R33" s="6"/>
      <c r="S33" s="7"/>
      <c r="T33" s="18"/>
      <c r="U33" s="9"/>
      <c r="V33" s="9"/>
      <c r="W33" s="7"/>
      <c r="X33" s="8"/>
      <c r="Y33" s="11"/>
      <c r="Z33" s="6"/>
      <c r="AA33" s="8"/>
      <c r="AB33" s="9"/>
      <c r="AC33" s="6"/>
    </row>
    <row r="34" spans="1:29" x14ac:dyDescent="0.25">
      <c r="A34" s="1">
        <v>2015</v>
      </c>
      <c r="B34" s="1">
        <v>4</v>
      </c>
      <c r="C34" s="2">
        <v>4240</v>
      </c>
      <c r="D34" s="1">
        <v>9</v>
      </c>
      <c r="E34" s="1">
        <v>14</v>
      </c>
      <c r="F34" s="1"/>
      <c r="G34" s="7"/>
      <c r="H34" s="11"/>
      <c r="I34" s="11"/>
      <c r="J34" s="11"/>
      <c r="K34" s="11"/>
      <c r="L34" s="14"/>
      <c r="M34" s="11"/>
      <c r="N34" s="11"/>
      <c r="O34" s="11"/>
      <c r="P34" s="11"/>
      <c r="Q34" s="11"/>
      <c r="R34" s="11"/>
      <c r="S34" s="11"/>
      <c r="T34" s="6"/>
      <c r="U34" s="6"/>
      <c r="W34" s="6"/>
      <c r="X34" s="6"/>
      <c r="Y34" s="6"/>
      <c r="Z34" s="6"/>
      <c r="AA34" s="6"/>
      <c r="AB34" s="6"/>
      <c r="AC34" s="6"/>
    </row>
    <row r="35" spans="1:29" ht="18.75" x14ac:dyDescent="0.3">
      <c r="A35" s="1">
        <v>2015</v>
      </c>
      <c r="B35" s="1">
        <v>3</v>
      </c>
      <c r="C35" s="2">
        <v>5973</v>
      </c>
      <c r="D35" s="1">
        <v>6</v>
      </c>
      <c r="E35" s="1">
        <v>7</v>
      </c>
      <c r="F35" s="1"/>
      <c r="G35" s="19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12"/>
      <c r="T35" s="6"/>
      <c r="U35" s="6"/>
      <c r="W35" s="6"/>
      <c r="X35" s="6"/>
      <c r="Y35" s="6"/>
      <c r="Z35" s="6"/>
      <c r="AA35" s="17"/>
      <c r="AB35" s="6"/>
      <c r="AC35" s="6"/>
    </row>
    <row r="36" spans="1:29" x14ac:dyDescent="0.25">
      <c r="A36" s="1">
        <v>2015</v>
      </c>
      <c r="B36" s="1">
        <v>2</v>
      </c>
      <c r="C36" s="2">
        <v>7079</v>
      </c>
      <c r="D36" s="1">
        <v>20</v>
      </c>
      <c r="E36" s="1">
        <v>7</v>
      </c>
      <c r="F36" s="1"/>
      <c r="G36" s="7"/>
      <c r="H36" s="17"/>
      <c r="I36" s="17"/>
      <c r="J36" s="6"/>
      <c r="K36" s="6"/>
      <c r="L36" s="17"/>
      <c r="M36" s="17"/>
      <c r="N36" s="6"/>
      <c r="O36" s="6"/>
      <c r="P36" s="17"/>
      <c r="Q36" s="17"/>
      <c r="R36" s="11"/>
      <c r="S36" s="11"/>
      <c r="T36" s="17"/>
      <c r="U36" s="17"/>
      <c r="V36" s="17"/>
      <c r="W36" s="6"/>
      <c r="X36" s="17"/>
      <c r="Y36" s="17"/>
      <c r="Z36" s="6"/>
      <c r="AA36" s="17"/>
      <c r="AB36" s="17"/>
      <c r="AC36" s="6"/>
    </row>
    <row r="37" spans="1:29" x14ac:dyDescent="0.25">
      <c r="A37" s="1">
        <v>2015</v>
      </c>
      <c r="B37" s="1">
        <v>1</v>
      </c>
      <c r="C37" s="2">
        <v>6833</v>
      </c>
      <c r="D37" s="1">
        <v>8</v>
      </c>
      <c r="E37" s="1">
        <v>7</v>
      </c>
      <c r="F37" s="1"/>
      <c r="G37" s="5"/>
      <c r="H37" s="5"/>
      <c r="I37" s="5"/>
      <c r="J37" s="6"/>
      <c r="K37" s="5"/>
      <c r="L37" s="5"/>
      <c r="M37" s="5"/>
      <c r="N37" s="6"/>
      <c r="O37" s="5"/>
      <c r="P37" s="5"/>
      <c r="Q37" s="5"/>
      <c r="R37" s="6"/>
      <c r="S37" s="5"/>
      <c r="T37" s="5"/>
      <c r="U37" s="5"/>
      <c r="V37" s="5"/>
      <c r="W37" s="5"/>
      <c r="X37" s="5"/>
      <c r="Y37" s="5"/>
      <c r="Z37" s="6"/>
      <c r="AA37" s="5"/>
      <c r="AB37" s="5"/>
      <c r="AC37" s="6"/>
    </row>
    <row r="38" spans="1:29" x14ac:dyDescent="0.25">
      <c r="A38" s="1">
        <v>2014</v>
      </c>
      <c r="B38" s="1">
        <v>12</v>
      </c>
      <c r="C38" s="2">
        <v>5313</v>
      </c>
      <c r="D38" s="1">
        <v>12</v>
      </c>
      <c r="E38" s="1">
        <v>7</v>
      </c>
      <c r="F38" s="1"/>
      <c r="G38" s="7"/>
      <c r="H38" s="18"/>
      <c r="I38" s="9"/>
      <c r="J38" s="6"/>
      <c r="K38" s="7"/>
      <c r="L38" s="18"/>
      <c r="M38" s="9"/>
      <c r="N38" s="6"/>
      <c r="O38" s="7"/>
      <c r="P38" s="18"/>
      <c r="Q38" s="9"/>
      <c r="R38" s="6"/>
      <c r="S38" s="7"/>
      <c r="T38" s="20"/>
      <c r="U38" s="9"/>
      <c r="V38" s="9"/>
      <c r="W38" s="7"/>
      <c r="X38" s="20"/>
      <c r="Y38" s="11"/>
      <c r="Z38" s="6"/>
      <c r="AA38" s="8"/>
      <c r="AB38" s="9"/>
      <c r="AC38" s="6"/>
    </row>
    <row r="39" spans="1:29" x14ac:dyDescent="0.25">
      <c r="A39" s="1">
        <v>2014</v>
      </c>
      <c r="B39" s="1">
        <v>11</v>
      </c>
      <c r="C39" s="2">
        <v>5680</v>
      </c>
      <c r="D39" s="1">
        <v>19</v>
      </c>
      <c r="E39" s="1">
        <v>7</v>
      </c>
      <c r="F39" s="1"/>
      <c r="G39" s="7"/>
      <c r="H39" s="18"/>
      <c r="I39" s="9"/>
      <c r="J39" s="6"/>
      <c r="K39" s="7"/>
      <c r="L39" s="18"/>
      <c r="M39" s="9"/>
      <c r="N39" s="6"/>
      <c r="O39" s="7"/>
      <c r="P39" s="18"/>
      <c r="Q39" s="9"/>
      <c r="R39" s="6"/>
      <c r="S39" s="7"/>
      <c r="T39" s="20"/>
      <c r="U39" s="9"/>
      <c r="V39" s="9"/>
      <c r="W39" s="7"/>
      <c r="X39" s="20"/>
      <c r="Y39" s="11"/>
      <c r="Z39" s="6"/>
      <c r="AA39" s="8"/>
      <c r="AB39" s="9"/>
      <c r="AC39" s="6"/>
    </row>
    <row r="40" spans="1:29" x14ac:dyDescent="0.25">
      <c r="A40" s="1">
        <v>2014</v>
      </c>
      <c r="B40" s="1">
        <v>10</v>
      </c>
      <c r="C40" s="2">
        <v>5207</v>
      </c>
      <c r="D40" s="1">
        <v>2</v>
      </c>
      <c r="E40" s="1">
        <v>15</v>
      </c>
      <c r="F40" s="1"/>
      <c r="G40" s="7"/>
      <c r="H40" s="18"/>
      <c r="I40" s="9"/>
      <c r="J40" s="6"/>
      <c r="K40" s="7"/>
      <c r="L40" s="18"/>
      <c r="M40" s="9"/>
      <c r="N40" s="6"/>
      <c r="O40" s="7"/>
      <c r="P40" s="18"/>
      <c r="Q40" s="9"/>
      <c r="R40" s="6"/>
      <c r="S40" s="7"/>
      <c r="T40" s="20"/>
      <c r="U40" s="9"/>
      <c r="V40" s="9"/>
      <c r="W40" s="7"/>
      <c r="X40" s="20"/>
      <c r="Y40" s="11"/>
      <c r="Z40" s="6"/>
      <c r="AA40" s="8"/>
      <c r="AB40" s="9"/>
      <c r="AC40" s="6"/>
    </row>
    <row r="41" spans="1:29" x14ac:dyDescent="0.25">
      <c r="A41" s="1">
        <v>2014</v>
      </c>
      <c r="B41" s="1">
        <v>9</v>
      </c>
      <c r="C41" s="2">
        <v>6192</v>
      </c>
      <c r="D41" s="1">
        <v>5</v>
      </c>
      <c r="E41" s="1">
        <v>15</v>
      </c>
      <c r="F41" s="1"/>
      <c r="G41" s="7"/>
      <c r="H41" s="18"/>
      <c r="I41" s="9"/>
      <c r="J41" s="6"/>
      <c r="K41" s="7"/>
      <c r="L41" s="18"/>
      <c r="M41" s="9"/>
      <c r="N41" s="6"/>
      <c r="O41" s="7"/>
      <c r="P41" s="18"/>
      <c r="Q41" s="9"/>
      <c r="R41" s="6"/>
      <c r="S41" s="7"/>
      <c r="T41" s="20"/>
      <c r="U41" s="9"/>
      <c r="V41" s="9"/>
      <c r="W41" s="7"/>
      <c r="X41" s="20"/>
      <c r="Y41" s="11"/>
      <c r="Z41" s="6"/>
      <c r="AA41" s="8"/>
      <c r="AB41" s="9"/>
      <c r="AC41" s="6"/>
    </row>
    <row r="42" spans="1:29" x14ac:dyDescent="0.25">
      <c r="A42" s="1">
        <v>2014</v>
      </c>
      <c r="B42" s="1">
        <v>8</v>
      </c>
      <c r="C42" s="2">
        <v>6255</v>
      </c>
      <c r="D42" s="1">
        <v>27</v>
      </c>
      <c r="E42" s="1">
        <v>14</v>
      </c>
      <c r="F42" s="1"/>
      <c r="G42" s="7"/>
      <c r="H42" s="18"/>
      <c r="I42" s="9"/>
      <c r="J42" s="6"/>
      <c r="K42" s="7"/>
      <c r="L42" s="18"/>
      <c r="M42" s="9"/>
      <c r="N42" s="6"/>
      <c r="O42" s="7"/>
      <c r="P42" s="18"/>
      <c r="Q42" s="9"/>
      <c r="R42" s="6"/>
      <c r="S42" s="7"/>
      <c r="T42" s="20"/>
      <c r="U42" s="9"/>
      <c r="V42" s="9"/>
      <c r="W42" s="7"/>
      <c r="X42" s="21"/>
      <c r="Y42" s="11"/>
      <c r="Z42" s="6"/>
      <c r="AA42" s="8"/>
      <c r="AB42" s="9"/>
      <c r="AC42" s="6"/>
    </row>
    <row r="43" spans="1:29" x14ac:dyDescent="0.25">
      <c r="A43" s="1">
        <v>2014</v>
      </c>
      <c r="B43" s="1">
        <v>7</v>
      </c>
      <c r="C43" s="2">
        <v>6313</v>
      </c>
      <c r="D43" s="1">
        <v>22</v>
      </c>
      <c r="E43" s="1">
        <v>15</v>
      </c>
      <c r="F43" s="1"/>
      <c r="G43" s="7"/>
      <c r="H43" s="18"/>
      <c r="I43" s="9"/>
      <c r="J43" s="6"/>
      <c r="K43" s="7"/>
      <c r="L43" s="18"/>
      <c r="M43" s="9"/>
      <c r="N43" s="6"/>
      <c r="O43" s="7"/>
      <c r="P43" s="18"/>
      <c r="Q43" s="9"/>
      <c r="R43" s="6"/>
      <c r="S43" s="7"/>
      <c r="T43" s="20"/>
      <c r="U43" s="9"/>
      <c r="V43" s="9"/>
      <c r="W43" s="7"/>
      <c r="X43" s="21"/>
      <c r="Y43" s="11"/>
      <c r="Z43" s="6"/>
      <c r="AA43" s="8"/>
      <c r="AB43" s="9"/>
      <c r="AC43" s="6"/>
    </row>
    <row r="44" spans="1:29" x14ac:dyDescent="0.25">
      <c r="A44" s="1">
        <v>2014</v>
      </c>
      <c r="B44" s="1">
        <v>6</v>
      </c>
      <c r="C44" s="2">
        <v>6270</v>
      </c>
      <c r="D44" s="1">
        <v>18</v>
      </c>
      <c r="E44" s="1">
        <v>15</v>
      </c>
      <c r="F44" s="1"/>
      <c r="G44" s="7"/>
      <c r="H44" s="18"/>
      <c r="I44" s="9"/>
      <c r="J44" s="6"/>
      <c r="K44" s="7"/>
      <c r="L44" s="18"/>
      <c r="M44" s="9"/>
      <c r="N44" s="6"/>
      <c r="O44" s="7"/>
      <c r="P44" s="18"/>
      <c r="Q44" s="9"/>
      <c r="R44" s="6"/>
      <c r="S44" s="7"/>
      <c r="T44" s="20"/>
      <c r="U44" s="9"/>
      <c r="V44" s="9"/>
      <c r="W44" s="7"/>
      <c r="X44" s="21"/>
      <c r="Y44" s="11"/>
      <c r="Z44" s="6"/>
      <c r="AA44" s="8"/>
      <c r="AB44" s="9"/>
      <c r="AC44" s="6"/>
    </row>
    <row r="45" spans="1:29" x14ac:dyDescent="0.25">
      <c r="A45" s="1">
        <v>2014</v>
      </c>
      <c r="B45" s="1">
        <v>5</v>
      </c>
      <c r="C45" s="2">
        <v>5562</v>
      </c>
      <c r="D45" s="1">
        <v>27</v>
      </c>
      <c r="E45" s="1">
        <v>15</v>
      </c>
      <c r="F45" s="1"/>
      <c r="G45" s="7"/>
      <c r="H45" s="18"/>
      <c r="I45" s="9"/>
      <c r="J45" s="6"/>
      <c r="K45" s="7"/>
      <c r="L45" s="18"/>
      <c r="M45" s="9"/>
      <c r="N45" s="6"/>
      <c r="O45" s="7"/>
      <c r="P45" s="18"/>
      <c r="Q45" s="9"/>
      <c r="R45" s="6"/>
      <c r="S45" s="7"/>
      <c r="T45" s="20"/>
      <c r="U45" s="9"/>
      <c r="V45" s="9"/>
      <c r="W45" s="7"/>
      <c r="X45" s="21"/>
      <c r="Y45" s="11"/>
      <c r="Z45" s="6"/>
      <c r="AA45" s="8"/>
      <c r="AB45" s="9"/>
      <c r="AC45" s="6"/>
    </row>
    <row r="46" spans="1:29" x14ac:dyDescent="0.25">
      <c r="A46" s="1">
        <v>2014</v>
      </c>
      <c r="B46" s="1">
        <v>4</v>
      </c>
      <c r="C46" s="2">
        <v>4643</v>
      </c>
      <c r="D46" s="1">
        <v>16</v>
      </c>
      <c r="E46" s="1">
        <v>6</v>
      </c>
      <c r="F46" s="1"/>
      <c r="G46" s="7"/>
      <c r="H46" s="18"/>
      <c r="I46" s="9"/>
      <c r="J46" s="6"/>
      <c r="K46" s="7"/>
      <c r="L46" s="18"/>
      <c r="M46" s="9"/>
      <c r="N46" s="6"/>
      <c r="O46" s="7"/>
      <c r="P46" s="18"/>
      <c r="Q46" s="9"/>
      <c r="R46" s="6"/>
      <c r="S46" s="7"/>
      <c r="T46" s="20"/>
      <c r="U46" s="9"/>
      <c r="V46" s="9"/>
      <c r="W46" s="7"/>
      <c r="X46" s="21"/>
      <c r="Y46" s="11"/>
      <c r="Z46" s="6"/>
      <c r="AA46" s="8"/>
      <c r="AB46" s="9"/>
      <c r="AC46" s="6"/>
    </row>
    <row r="47" spans="1:29" x14ac:dyDescent="0.25">
      <c r="A47" s="1">
        <v>2014</v>
      </c>
      <c r="B47" s="1">
        <v>3</v>
      </c>
      <c r="C47" s="2">
        <v>5756</v>
      </c>
      <c r="D47" s="1">
        <v>4</v>
      </c>
      <c r="E47" s="1">
        <v>7</v>
      </c>
      <c r="F47" s="1"/>
      <c r="G47" s="7"/>
      <c r="H47" s="18"/>
      <c r="I47" s="9"/>
      <c r="J47" s="6"/>
      <c r="K47" s="7"/>
      <c r="L47" s="18"/>
      <c r="M47" s="9"/>
      <c r="N47" s="6"/>
      <c r="O47" s="7"/>
      <c r="P47" s="18"/>
      <c r="Q47" s="9"/>
      <c r="R47" s="6"/>
      <c r="S47" s="7"/>
      <c r="T47" s="20"/>
      <c r="U47" s="9"/>
      <c r="V47" s="9"/>
      <c r="W47" s="7"/>
      <c r="X47" s="21"/>
      <c r="Y47" s="11"/>
      <c r="Z47" s="6"/>
      <c r="AA47" s="8"/>
      <c r="AB47" s="9"/>
      <c r="AC47" s="6"/>
    </row>
    <row r="48" spans="1:29" x14ac:dyDescent="0.25">
      <c r="A48" s="1">
        <v>2014</v>
      </c>
      <c r="B48" s="1">
        <v>2</v>
      </c>
      <c r="C48" s="2">
        <v>6290</v>
      </c>
      <c r="D48" s="1">
        <v>11</v>
      </c>
      <c r="E48" s="1">
        <v>7</v>
      </c>
      <c r="F48" s="1"/>
      <c r="G48" s="7"/>
      <c r="H48" s="18"/>
      <c r="I48" s="9"/>
      <c r="J48" s="6"/>
      <c r="K48" s="7"/>
      <c r="L48" s="18"/>
      <c r="M48" s="9"/>
      <c r="N48" s="6"/>
      <c r="O48" s="7"/>
      <c r="P48" s="18"/>
      <c r="Q48" s="9"/>
      <c r="R48" s="6"/>
      <c r="S48" s="7"/>
      <c r="T48" s="20"/>
      <c r="U48" s="9"/>
      <c r="V48" s="9"/>
      <c r="W48" s="7"/>
      <c r="X48" s="21"/>
      <c r="Y48" s="11"/>
      <c r="Z48" s="6"/>
      <c r="AA48" s="8"/>
      <c r="AB48" s="9"/>
      <c r="AC48" s="6"/>
    </row>
    <row r="49" spans="1:29" x14ac:dyDescent="0.25">
      <c r="A49" s="1">
        <v>2014</v>
      </c>
      <c r="B49" s="1">
        <v>1</v>
      </c>
      <c r="C49" s="2">
        <v>7114</v>
      </c>
      <c r="D49" s="1">
        <v>6</v>
      </c>
      <c r="E49" s="1">
        <v>20</v>
      </c>
      <c r="F49" s="1"/>
      <c r="G49" s="7"/>
      <c r="H49" s="18"/>
      <c r="I49" s="9"/>
      <c r="J49" s="6"/>
      <c r="K49" s="7"/>
      <c r="L49" s="18"/>
      <c r="M49" s="9"/>
      <c r="N49" s="6"/>
      <c r="O49" s="7"/>
      <c r="P49" s="18"/>
      <c r="Q49" s="9"/>
      <c r="R49" s="6"/>
      <c r="S49" s="7"/>
      <c r="T49" s="20"/>
      <c r="U49" s="9"/>
      <c r="V49" s="9"/>
      <c r="W49" s="7"/>
      <c r="X49" s="21"/>
      <c r="Y49" s="11"/>
      <c r="Z49" s="6"/>
      <c r="AA49" s="8"/>
      <c r="AB49" s="9"/>
      <c r="AC49" s="6"/>
    </row>
    <row r="50" spans="1:29" x14ac:dyDescent="0.25">
      <c r="A50" s="1">
        <v>2013</v>
      </c>
      <c r="B50" s="1">
        <v>12</v>
      </c>
      <c r="C50" s="2">
        <v>5721</v>
      </c>
      <c r="D50" s="1">
        <v>12</v>
      </c>
      <c r="E50" s="1">
        <v>8</v>
      </c>
      <c r="F50" s="1"/>
      <c r="G50" s="7"/>
      <c r="H50" s="7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W50" s="6"/>
      <c r="X50" s="6"/>
      <c r="Y50" s="6"/>
      <c r="Z50" s="6"/>
      <c r="AA50" s="6"/>
      <c r="AB50" s="6"/>
      <c r="AC50" s="6"/>
    </row>
    <row r="51" spans="1:29" x14ac:dyDescent="0.25">
      <c r="A51" s="1">
        <v>2013</v>
      </c>
      <c r="B51" s="1">
        <v>11</v>
      </c>
      <c r="C51" s="2">
        <v>5165</v>
      </c>
      <c r="D51" s="1">
        <v>27</v>
      </c>
      <c r="E51" s="1">
        <v>18</v>
      </c>
      <c r="F51" s="1"/>
      <c r="G51" s="7"/>
      <c r="H51" s="18"/>
      <c r="I51" s="22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W51" s="6"/>
      <c r="X51" s="6"/>
      <c r="Y51" s="6"/>
      <c r="Z51" s="6"/>
      <c r="AA51" s="6"/>
      <c r="AB51" s="6"/>
      <c r="AC51" s="6"/>
    </row>
    <row r="52" spans="1:29" x14ac:dyDescent="0.25">
      <c r="A52" s="1">
        <v>2013</v>
      </c>
      <c r="B52" s="1">
        <v>10</v>
      </c>
      <c r="C52" s="2">
        <v>5235</v>
      </c>
      <c r="D52" s="1">
        <v>4</v>
      </c>
      <c r="E52" s="1">
        <v>15</v>
      </c>
      <c r="F52" s="1"/>
      <c r="G52" s="7"/>
      <c r="H52" s="18"/>
      <c r="I52" s="22"/>
      <c r="J52" s="6"/>
      <c r="K52" s="11"/>
      <c r="L52" s="11"/>
      <c r="M52" s="11"/>
      <c r="N52" s="11"/>
      <c r="O52" s="6"/>
      <c r="P52" s="6"/>
      <c r="Q52" s="6"/>
      <c r="R52" s="6"/>
      <c r="S52" s="6"/>
      <c r="T52" s="6"/>
      <c r="U52" s="6"/>
      <c r="W52" s="6"/>
      <c r="X52" s="6"/>
      <c r="Y52" s="6"/>
      <c r="Z52" s="6"/>
      <c r="AA52" s="6"/>
      <c r="AB52" s="6"/>
      <c r="AC52" s="6"/>
    </row>
    <row r="53" spans="1:29" x14ac:dyDescent="0.25">
      <c r="A53" s="1">
        <v>2013</v>
      </c>
      <c r="B53" s="1">
        <v>9</v>
      </c>
      <c r="C53" s="2">
        <v>6434</v>
      </c>
      <c r="D53" s="1">
        <v>10</v>
      </c>
      <c r="E53" s="1">
        <v>14</v>
      </c>
      <c r="F53" s="1"/>
      <c r="H53" s="15"/>
      <c r="I53" s="16"/>
    </row>
    <row r="54" spans="1:29" x14ac:dyDescent="0.25">
      <c r="A54" s="1">
        <v>2013</v>
      </c>
      <c r="B54" s="1">
        <v>8</v>
      </c>
      <c r="C54" s="2">
        <v>6333</v>
      </c>
      <c r="D54" s="1">
        <v>28</v>
      </c>
      <c r="E54" s="1">
        <v>16</v>
      </c>
      <c r="F54" s="1"/>
      <c r="G54" s="1"/>
      <c r="H54" s="15"/>
      <c r="I54" s="16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9" x14ac:dyDescent="0.25">
      <c r="A55" s="1">
        <v>2013</v>
      </c>
      <c r="B55" s="1">
        <v>7</v>
      </c>
      <c r="C55" s="2">
        <v>6409</v>
      </c>
      <c r="D55" s="1">
        <v>17</v>
      </c>
      <c r="E55" s="1">
        <v>14</v>
      </c>
      <c r="F55" s="1"/>
      <c r="G55" s="1"/>
      <c r="H55" s="15"/>
      <c r="I55" s="16"/>
    </row>
    <row r="56" spans="1:29" x14ac:dyDescent="0.25">
      <c r="A56" s="1">
        <v>2013</v>
      </c>
      <c r="B56" s="1">
        <v>6</v>
      </c>
      <c r="C56" s="2">
        <v>6288</v>
      </c>
      <c r="D56" s="1">
        <v>12</v>
      </c>
      <c r="E56" s="1">
        <v>15</v>
      </c>
      <c r="F56" s="1"/>
      <c r="G56" s="1"/>
      <c r="H56" s="15"/>
      <c r="I56" s="16"/>
    </row>
    <row r="57" spans="1:29" x14ac:dyDescent="0.25">
      <c r="A57" s="1">
        <v>2013</v>
      </c>
      <c r="B57" s="1">
        <v>5</v>
      </c>
      <c r="C57" s="2">
        <v>5654</v>
      </c>
      <c r="D57" s="1">
        <v>30</v>
      </c>
      <c r="E57" s="1">
        <v>15</v>
      </c>
      <c r="F57" s="1"/>
      <c r="G57" s="1"/>
      <c r="H57" s="15"/>
      <c r="I57" s="16"/>
    </row>
    <row r="58" spans="1:29" x14ac:dyDescent="0.25">
      <c r="A58" s="1">
        <v>2013</v>
      </c>
      <c r="B58" s="1">
        <v>4</v>
      </c>
      <c r="C58" s="2">
        <v>4540</v>
      </c>
      <c r="D58" s="1">
        <v>3</v>
      </c>
      <c r="E58" s="1">
        <v>6</v>
      </c>
      <c r="F58" s="1"/>
      <c r="G58" s="1"/>
      <c r="H58" s="15"/>
      <c r="I58" s="16"/>
    </row>
    <row r="59" spans="1:29" x14ac:dyDescent="0.25">
      <c r="A59" s="1">
        <v>2013</v>
      </c>
      <c r="B59" s="1">
        <v>3</v>
      </c>
      <c r="C59" s="2">
        <v>5346</v>
      </c>
      <c r="D59" s="1">
        <v>22</v>
      </c>
      <c r="E59" s="1">
        <v>6</v>
      </c>
      <c r="F59" s="1"/>
      <c r="G59" s="1"/>
      <c r="H59" s="15"/>
      <c r="I59" s="16"/>
    </row>
    <row r="60" spans="1:29" x14ac:dyDescent="0.25">
      <c r="A60" s="1">
        <v>2013</v>
      </c>
      <c r="B60" s="1">
        <v>2</v>
      </c>
      <c r="C60" s="2">
        <v>5901</v>
      </c>
      <c r="D60" s="1">
        <v>1</v>
      </c>
      <c r="E60" s="1">
        <v>8</v>
      </c>
      <c r="F60" s="1"/>
      <c r="G60" s="1"/>
      <c r="H60" s="15"/>
      <c r="I60" s="16"/>
    </row>
    <row r="61" spans="1:29" x14ac:dyDescent="0.25">
      <c r="A61" s="1">
        <v>2013</v>
      </c>
      <c r="B61" s="1">
        <v>1</v>
      </c>
      <c r="C61" s="2">
        <v>5907</v>
      </c>
      <c r="D61" s="1">
        <v>22</v>
      </c>
      <c r="E61" s="1">
        <v>7</v>
      </c>
      <c r="F61" s="1"/>
      <c r="G61" s="1"/>
      <c r="H61" s="15"/>
      <c r="I61" s="16"/>
    </row>
    <row r="62" spans="1:29" x14ac:dyDescent="0.25">
      <c r="H62" s="15"/>
      <c r="I62" s="16"/>
    </row>
  </sheetData>
  <pageMargins left="0.5" right="0.5" top="1.5" bottom="1" header="0.5" footer="0.5"/>
  <pageSetup scale="73" orientation="landscape" r:id="rId1"/>
  <headerFooter>
    <oddHeader xml:space="preserve">&amp;R&amp;"Times New Roman,Bold"&amp;12 Case No. 2018-00295
Attachment 1 to Response to KSBA-1 Question No. 5
Page &amp;P of &amp;N
Sinclair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2"/>
  <sheetViews>
    <sheetView zoomScaleNormal="100" workbookViewId="0">
      <selection activeCell="AD6" sqref="AD6"/>
    </sheetView>
  </sheetViews>
  <sheetFormatPr defaultRowHeight="15" x14ac:dyDescent="0.25"/>
  <cols>
    <col min="1" max="5" width="12.7109375" customWidth="1"/>
    <col min="6" max="6" width="5" customWidth="1"/>
    <col min="7" max="7" width="7.7109375" customWidth="1"/>
    <col min="8" max="8" width="10.85546875" customWidth="1"/>
    <col min="9" max="9" width="8.7109375" customWidth="1"/>
    <col min="10" max="10" width="4.140625" customWidth="1"/>
    <col min="11" max="11" width="7.7109375" customWidth="1"/>
    <col min="12" max="12" width="10.85546875" customWidth="1"/>
    <col min="13" max="13" width="8.7109375" customWidth="1"/>
    <col min="14" max="14" width="4.85546875" customWidth="1"/>
    <col min="15" max="15" width="7.7109375" customWidth="1"/>
    <col min="16" max="16" width="10.85546875" customWidth="1"/>
    <col min="17" max="17" width="8.7109375" customWidth="1"/>
    <col min="18" max="18" width="4.85546875" customWidth="1"/>
    <col min="19" max="19" width="7.7109375" customWidth="1"/>
    <col min="22" max="22" width="3.5703125" style="6" customWidth="1"/>
    <col min="23" max="23" width="7.85546875" customWidth="1"/>
    <col min="26" max="26" width="3.85546875" customWidth="1"/>
  </cols>
  <sheetData>
    <row r="1" spans="1:2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 ht="18.75" x14ac:dyDescent="0.3">
      <c r="A2" s="1">
        <v>2017</v>
      </c>
      <c r="B2" s="1">
        <v>1</v>
      </c>
      <c r="C2" s="2">
        <v>5679</v>
      </c>
      <c r="D2" s="1">
        <v>6</v>
      </c>
      <c r="E2" s="1">
        <v>11</v>
      </c>
      <c r="F2" s="1"/>
      <c r="G2" s="23"/>
      <c r="H2" s="24"/>
      <c r="I2" s="24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29" ht="18.75" x14ac:dyDescent="0.3">
      <c r="A3" s="1">
        <v>2017</v>
      </c>
      <c r="B3" s="1">
        <v>2</v>
      </c>
      <c r="C3" s="2">
        <v>5229</v>
      </c>
      <c r="D3" s="1">
        <v>10</v>
      </c>
      <c r="E3" s="1">
        <v>7</v>
      </c>
      <c r="F3" s="1"/>
      <c r="G3" s="25" t="s">
        <v>9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6" t="s">
        <v>8</v>
      </c>
      <c r="AB3" s="23"/>
      <c r="AC3" s="23"/>
    </row>
    <row r="4" spans="1:29" x14ac:dyDescent="0.25">
      <c r="A4" s="1">
        <v>2017</v>
      </c>
      <c r="B4" s="1">
        <v>3</v>
      </c>
      <c r="C4" s="2">
        <v>5434</v>
      </c>
      <c r="D4" s="1">
        <v>16</v>
      </c>
      <c r="E4" s="1">
        <v>6</v>
      </c>
      <c r="F4" s="1"/>
      <c r="G4" s="23"/>
      <c r="H4" s="26" t="s">
        <v>6</v>
      </c>
      <c r="I4" s="26" t="s">
        <v>6</v>
      </c>
      <c r="J4" s="23"/>
      <c r="K4" s="23"/>
      <c r="L4" s="26" t="s">
        <v>6</v>
      </c>
      <c r="M4" s="26" t="s">
        <v>6</v>
      </c>
      <c r="N4" s="23"/>
      <c r="O4" s="23"/>
      <c r="P4" s="26" t="s">
        <v>6</v>
      </c>
      <c r="Q4" s="26" t="s">
        <v>6</v>
      </c>
      <c r="R4" s="23"/>
      <c r="S4" s="23"/>
      <c r="T4" s="26" t="s">
        <v>6</v>
      </c>
      <c r="U4" s="26" t="s">
        <v>6</v>
      </c>
      <c r="V4" s="26"/>
      <c r="W4" s="23"/>
      <c r="X4" s="26" t="s">
        <v>6</v>
      </c>
      <c r="Y4" s="26" t="s">
        <v>6</v>
      </c>
      <c r="Z4" s="26"/>
      <c r="AA4" s="26" t="s">
        <v>6</v>
      </c>
      <c r="AB4" s="26" t="s">
        <v>6</v>
      </c>
      <c r="AC4" s="23"/>
    </row>
    <row r="5" spans="1:29" x14ac:dyDescent="0.25">
      <c r="A5" s="1">
        <v>2017</v>
      </c>
      <c r="B5" s="1">
        <v>4</v>
      </c>
      <c r="C5" s="2">
        <v>4708</v>
      </c>
      <c r="D5" s="1">
        <v>20</v>
      </c>
      <c r="E5" s="1">
        <v>15</v>
      </c>
      <c r="F5" s="1"/>
      <c r="G5" s="27">
        <v>2017</v>
      </c>
      <c r="H5" s="27" t="s">
        <v>5</v>
      </c>
      <c r="I5" s="27" t="s">
        <v>7</v>
      </c>
      <c r="J5" s="23"/>
      <c r="K5" s="27">
        <v>2016</v>
      </c>
      <c r="L5" s="27" t="s">
        <v>5</v>
      </c>
      <c r="M5" s="27" t="s">
        <v>7</v>
      </c>
      <c r="N5" s="23"/>
      <c r="O5" s="27">
        <v>2015</v>
      </c>
      <c r="P5" s="27" t="s">
        <v>5</v>
      </c>
      <c r="Q5" s="27" t="s">
        <v>7</v>
      </c>
      <c r="R5" s="23"/>
      <c r="S5" s="27">
        <v>2014</v>
      </c>
      <c r="T5" s="27" t="s">
        <v>5</v>
      </c>
      <c r="U5" s="27" t="s">
        <v>7</v>
      </c>
      <c r="V5" s="27"/>
      <c r="W5" s="27">
        <v>2013</v>
      </c>
      <c r="X5" s="27" t="s">
        <v>5</v>
      </c>
      <c r="Y5" s="27" t="s">
        <v>7</v>
      </c>
      <c r="Z5" s="27"/>
      <c r="AA5" s="27" t="s">
        <v>5</v>
      </c>
      <c r="AB5" s="27" t="s">
        <v>7</v>
      </c>
      <c r="AC5" s="23"/>
    </row>
    <row r="6" spans="1:29" x14ac:dyDescent="0.25">
      <c r="A6" s="1">
        <v>2017</v>
      </c>
      <c r="B6" s="1">
        <v>5</v>
      </c>
      <c r="C6" s="2">
        <v>5446</v>
      </c>
      <c r="D6" s="1">
        <v>18</v>
      </c>
      <c r="E6" s="1">
        <v>14</v>
      </c>
      <c r="F6" s="1"/>
      <c r="G6" s="28">
        <v>12</v>
      </c>
      <c r="H6" s="29">
        <v>5612</v>
      </c>
      <c r="I6" s="4">
        <f t="shared" ref="I6:I17" si="0">+H6/$H$11</f>
        <v>0.86298631400891901</v>
      </c>
      <c r="J6" s="4"/>
      <c r="K6" s="28">
        <v>12</v>
      </c>
      <c r="L6" s="29">
        <v>5813</v>
      </c>
      <c r="M6" s="4">
        <f t="shared" ref="M6:M17" si="1">+L6/$L$11</f>
        <v>0.90012387736141219</v>
      </c>
      <c r="N6" s="23"/>
      <c r="O6" s="28">
        <v>12</v>
      </c>
      <c r="P6" s="29">
        <v>5026</v>
      </c>
      <c r="Q6" s="4">
        <f t="shared" ref="Q6:Q17" si="2">+P6/$P$16</f>
        <v>0.70998728633987851</v>
      </c>
      <c r="R6" s="23"/>
      <c r="S6" s="28">
        <v>12</v>
      </c>
      <c r="T6" s="29">
        <v>5313</v>
      </c>
      <c r="U6" s="4">
        <f>+T6/$T$17</f>
        <v>0.74683722237840877</v>
      </c>
      <c r="V6" s="4"/>
      <c r="W6" s="28">
        <v>12</v>
      </c>
      <c r="X6" s="29">
        <v>5721</v>
      </c>
      <c r="Y6" s="30">
        <f>+X6/$X$9</f>
        <v>0.88918246813801682</v>
      </c>
      <c r="Z6" s="23"/>
      <c r="AA6" s="29">
        <f>+(H6+L6+P6+T6+X6)/5</f>
        <v>5497</v>
      </c>
      <c r="AB6" s="4">
        <f>+AA6/$AA$11</f>
        <v>0.85689789555728757</v>
      </c>
      <c r="AC6" s="23"/>
    </row>
    <row r="7" spans="1:29" x14ac:dyDescent="0.25">
      <c r="A7" s="1">
        <v>2017</v>
      </c>
      <c r="B7" s="1">
        <v>6</v>
      </c>
      <c r="C7" s="2">
        <v>6078</v>
      </c>
      <c r="D7" s="1">
        <v>13</v>
      </c>
      <c r="E7" s="1">
        <v>13</v>
      </c>
      <c r="F7" s="1"/>
      <c r="G7" s="28">
        <v>11</v>
      </c>
      <c r="H7" s="29">
        <v>4853</v>
      </c>
      <c r="I7" s="4">
        <f t="shared" si="0"/>
        <v>0.74627095186836845</v>
      </c>
      <c r="J7" s="4"/>
      <c r="K7" s="28">
        <v>11</v>
      </c>
      <c r="L7" s="29">
        <v>4809</v>
      </c>
      <c r="M7" s="4">
        <f t="shared" si="1"/>
        <v>0.74465778878909883</v>
      </c>
      <c r="N7" s="23"/>
      <c r="O7" s="28">
        <v>11</v>
      </c>
      <c r="P7" s="29">
        <v>5015</v>
      </c>
      <c r="Q7" s="4">
        <f t="shared" si="2"/>
        <v>0.7084333945472524</v>
      </c>
      <c r="R7" s="23"/>
      <c r="S7" s="28">
        <v>11</v>
      </c>
      <c r="T7" s="29">
        <v>5680</v>
      </c>
      <c r="U7" s="4">
        <f t="shared" ref="U7:U16" si="3">+T7/$T$17</f>
        <v>0.79842563958391899</v>
      </c>
      <c r="V7" s="4"/>
      <c r="W7" s="28">
        <v>11</v>
      </c>
      <c r="X7" s="29">
        <v>5165</v>
      </c>
      <c r="Y7" s="30">
        <f t="shared" ref="Y7:Y8" si="4">+X7/$X$9</f>
        <v>0.80276655268884056</v>
      </c>
      <c r="Z7" s="23"/>
      <c r="AA7" s="29">
        <f t="shared" ref="AA7:AA17" si="5">+(H7+L7+P7+T7+X7)/5</f>
        <v>5104.3999999999996</v>
      </c>
      <c r="AB7" s="4">
        <f t="shared" ref="AB7:AB10" si="6">+AA7/$AA$11</f>
        <v>0.79569758378799682</v>
      </c>
      <c r="AC7" s="23"/>
    </row>
    <row r="8" spans="1:29" x14ac:dyDescent="0.25">
      <c r="A8" s="1">
        <v>2017</v>
      </c>
      <c r="B8" s="1">
        <v>7</v>
      </c>
      <c r="C8" s="2">
        <v>6503</v>
      </c>
      <c r="D8" s="1">
        <v>21</v>
      </c>
      <c r="E8" s="1">
        <v>16</v>
      </c>
      <c r="F8" s="1"/>
      <c r="G8" s="28">
        <v>10</v>
      </c>
      <c r="H8" s="29">
        <v>4807</v>
      </c>
      <c r="I8" s="4">
        <f t="shared" si="0"/>
        <v>0.73919729355681996</v>
      </c>
      <c r="J8" s="4"/>
      <c r="K8" s="28">
        <v>10</v>
      </c>
      <c r="L8" s="29">
        <v>5114</v>
      </c>
      <c r="M8" s="4">
        <f t="shared" si="1"/>
        <v>0.79188603282750081</v>
      </c>
      <c r="N8" s="23"/>
      <c r="O8" s="28">
        <v>10</v>
      </c>
      <c r="P8" s="29">
        <v>4802</v>
      </c>
      <c r="Q8" s="4">
        <f t="shared" si="2"/>
        <v>0.67834439892640208</v>
      </c>
      <c r="R8" s="23"/>
      <c r="S8" s="28">
        <v>10</v>
      </c>
      <c r="T8" s="29">
        <v>5207</v>
      </c>
      <c r="U8" s="4">
        <f t="shared" si="3"/>
        <v>0.73193702558335672</v>
      </c>
      <c r="V8" s="4"/>
      <c r="W8" s="28">
        <v>10</v>
      </c>
      <c r="X8" s="29">
        <v>5235</v>
      </c>
      <c r="Y8" s="30">
        <f t="shared" si="4"/>
        <v>0.81364625427416848</v>
      </c>
      <c r="Z8" s="23"/>
      <c r="AA8" s="29">
        <f t="shared" si="5"/>
        <v>5033</v>
      </c>
      <c r="AB8" s="4">
        <f t="shared" si="6"/>
        <v>0.78456742010911928</v>
      </c>
      <c r="AC8" s="23"/>
    </row>
    <row r="9" spans="1:29" x14ac:dyDescent="0.25">
      <c r="A9" s="1">
        <v>2017</v>
      </c>
      <c r="B9" s="1">
        <v>8</v>
      </c>
      <c r="C9" s="2">
        <v>6233</v>
      </c>
      <c r="D9" s="1">
        <v>17</v>
      </c>
      <c r="E9" s="1">
        <v>13</v>
      </c>
      <c r="F9" s="1"/>
      <c r="G9" s="28">
        <v>9</v>
      </c>
      <c r="H9" s="29">
        <v>5763</v>
      </c>
      <c r="I9" s="4">
        <f t="shared" si="0"/>
        <v>0.8862063662924804</v>
      </c>
      <c r="J9" s="4"/>
      <c r="K9" s="28">
        <v>9</v>
      </c>
      <c r="L9" s="29">
        <v>6291</v>
      </c>
      <c r="M9" s="4">
        <f t="shared" si="1"/>
        <v>0.97414060080520282</v>
      </c>
      <c r="N9" s="23"/>
      <c r="O9" s="28">
        <v>9</v>
      </c>
      <c r="P9" s="29">
        <v>6199</v>
      </c>
      <c r="Q9" s="4">
        <f t="shared" si="2"/>
        <v>0.87568865658991379</v>
      </c>
      <c r="R9" s="23"/>
      <c r="S9" s="28">
        <v>9</v>
      </c>
      <c r="T9" s="29">
        <v>6192</v>
      </c>
      <c r="U9" s="4">
        <f t="shared" si="3"/>
        <v>0.87039640146190611</v>
      </c>
      <c r="V9" s="4"/>
      <c r="W9" s="28">
        <v>9</v>
      </c>
      <c r="X9" s="29">
        <v>6434</v>
      </c>
      <c r="Y9" s="30">
        <f>+X9/$X$9</f>
        <v>1</v>
      </c>
      <c r="Z9" s="23"/>
      <c r="AA9" s="29">
        <f t="shared" si="5"/>
        <v>6175.8</v>
      </c>
      <c r="AB9" s="4">
        <f t="shared" si="6"/>
        <v>0.96271239282930632</v>
      </c>
      <c r="AC9" s="23"/>
    </row>
    <row r="10" spans="1:29" x14ac:dyDescent="0.25">
      <c r="A10" s="1">
        <v>2017</v>
      </c>
      <c r="B10" s="1">
        <v>9</v>
      </c>
      <c r="C10" s="2">
        <v>5763</v>
      </c>
      <c r="D10" s="1">
        <v>21</v>
      </c>
      <c r="E10" s="1">
        <v>15</v>
      </c>
      <c r="F10" s="1"/>
      <c r="G10" s="28">
        <v>8</v>
      </c>
      <c r="H10" s="29">
        <v>6233</v>
      </c>
      <c r="I10" s="4">
        <f t="shared" si="0"/>
        <v>0.95848070121482398</v>
      </c>
      <c r="J10" s="4"/>
      <c r="K10" s="28">
        <v>8</v>
      </c>
      <c r="L10" s="29">
        <v>6451</v>
      </c>
      <c r="M10" s="4">
        <f t="shared" si="1"/>
        <v>0.99891607308764319</v>
      </c>
      <c r="N10" s="23"/>
      <c r="O10" s="28">
        <v>8</v>
      </c>
      <c r="P10" s="29">
        <v>6208</v>
      </c>
      <c r="Q10" s="4">
        <f t="shared" si="2"/>
        <v>0.87696002260206241</v>
      </c>
      <c r="R10" s="23"/>
      <c r="S10" s="28">
        <v>8</v>
      </c>
      <c r="T10" s="29">
        <v>6255</v>
      </c>
      <c r="U10" s="4">
        <f t="shared" si="3"/>
        <v>0.87925217880236151</v>
      </c>
      <c r="V10" s="4"/>
      <c r="W10" s="28">
        <v>8</v>
      </c>
      <c r="X10" s="29">
        <v>6333</v>
      </c>
      <c r="Y10" s="30">
        <f t="shared" ref="Y10:Y17" si="7">+X10/$X$9</f>
        <v>0.98430214485545542</v>
      </c>
      <c r="Z10" s="23"/>
      <c r="AA10" s="29">
        <f t="shared" si="5"/>
        <v>6296</v>
      </c>
      <c r="AB10" s="4">
        <f t="shared" si="6"/>
        <v>0.98144972720187063</v>
      </c>
      <c r="AC10" s="23"/>
    </row>
    <row r="11" spans="1:29" x14ac:dyDescent="0.25">
      <c r="A11" s="1">
        <v>2017</v>
      </c>
      <c r="B11" s="1">
        <v>10</v>
      </c>
      <c r="C11" s="2">
        <v>4807</v>
      </c>
      <c r="D11" s="1">
        <v>4</v>
      </c>
      <c r="E11" s="1">
        <v>15</v>
      </c>
      <c r="F11" s="1"/>
      <c r="G11" s="28">
        <v>7</v>
      </c>
      <c r="H11" s="29">
        <v>6503</v>
      </c>
      <c r="I11" s="4">
        <f t="shared" si="0"/>
        <v>1</v>
      </c>
      <c r="J11" s="4"/>
      <c r="K11" s="28">
        <v>7</v>
      </c>
      <c r="L11" s="29">
        <v>6458</v>
      </c>
      <c r="M11" s="4">
        <f t="shared" si="1"/>
        <v>1</v>
      </c>
      <c r="N11" s="23"/>
      <c r="O11" s="28">
        <v>7</v>
      </c>
      <c r="P11" s="29">
        <v>6392</v>
      </c>
      <c r="Q11" s="4">
        <f t="shared" si="2"/>
        <v>0.90295239440598951</v>
      </c>
      <c r="R11" s="23"/>
      <c r="S11" s="28">
        <v>7</v>
      </c>
      <c r="T11" s="29">
        <v>6313</v>
      </c>
      <c r="U11" s="4">
        <f t="shared" si="3"/>
        <v>0.88740511667135225</v>
      </c>
      <c r="V11" s="4"/>
      <c r="W11" s="28">
        <v>7</v>
      </c>
      <c r="X11" s="29">
        <v>6409</v>
      </c>
      <c r="Y11" s="30">
        <f t="shared" si="7"/>
        <v>0.99611439229095433</v>
      </c>
      <c r="Z11" s="23"/>
      <c r="AA11" s="29">
        <f t="shared" si="5"/>
        <v>6415</v>
      </c>
      <c r="AB11" s="4">
        <f>+AA11/$AA$11</f>
        <v>1</v>
      </c>
      <c r="AC11" s="23"/>
    </row>
    <row r="12" spans="1:29" x14ac:dyDescent="0.25">
      <c r="A12" s="1">
        <v>2017</v>
      </c>
      <c r="B12" s="1">
        <v>11</v>
      </c>
      <c r="C12" s="2">
        <v>4853</v>
      </c>
      <c r="D12" s="1">
        <v>20</v>
      </c>
      <c r="E12" s="1">
        <v>7</v>
      </c>
      <c r="F12" s="1"/>
      <c r="G12" s="28">
        <v>6</v>
      </c>
      <c r="H12" s="29">
        <v>6078</v>
      </c>
      <c r="I12" s="4">
        <f t="shared" si="0"/>
        <v>0.93464554820851919</v>
      </c>
      <c r="J12" s="4"/>
      <c r="K12" s="28">
        <v>6</v>
      </c>
      <c r="L12" s="29">
        <v>6334</v>
      </c>
      <c r="M12" s="4">
        <f t="shared" si="1"/>
        <v>0.98079900898110872</v>
      </c>
      <c r="N12" s="23"/>
      <c r="O12" s="28">
        <v>6</v>
      </c>
      <c r="P12" s="29">
        <v>6262</v>
      </c>
      <c r="Q12" s="4">
        <f t="shared" si="2"/>
        <v>0.88458821867495407</v>
      </c>
      <c r="R12" s="23"/>
      <c r="S12" s="28">
        <v>6</v>
      </c>
      <c r="T12" s="29">
        <v>6270</v>
      </c>
      <c r="U12" s="4">
        <f t="shared" si="3"/>
        <v>0.8813606972167557</v>
      </c>
      <c r="V12" s="4"/>
      <c r="W12" s="28">
        <v>6</v>
      </c>
      <c r="X12" s="29">
        <v>6288</v>
      </c>
      <c r="Y12" s="30">
        <f t="shared" si="7"/>
        <v>0.97730805097917317</v>
      </c>
      <c r="Z12" s="23"/>
      <c r="AA12" s="29">
        <f t="shared" si="5"/>
        <v>6246.4</v>
      </c>
      <c r="AB12" s="4">
        <f t="shared" ref="AB12:AB17" si="8">+AA12/$AA$11</f>
        <v>0.97371784879189394</v>
      </c>
      <c r="AC12" s="23"/>
    </row>
    <row r="13" spans="1:29" x14ac:dyDescent="0.25">
      <c r="A13" s="1">
        <v>2017</v>
      </c>
      <c r="B13" s="1">
        <v>12</v>
      </c>
      <c r="C13" s="2">
        <v>5612</v>
      </c>
      <c r="D13" s="1">
        <v>28</v>
      </c>
      <c r="E13" s="1">
        <v>8</v>
      </c>
      <c r="F13" s="1"/>
      <c r="G13" s="28">
        <v>5</v>
      </c>
      <c r="H13" s="29">
        <v>5446</v>
      </c>
      <c r="I13" s="4">
        <f t="shared" si="0"/>
        <v>0.83745963401506995</v>
      </c>
      <c r="J13" s="4"/>
      <c r="K13" s="28">
        <v>5</v>
      </c>
      <c r="L13" s="29">
        <v>5289</v>
      </c>
      <c r="M13" s="4">
        <f t="shared" si="1"/>
        <v>0.81898420563641994</v>
      </c>
      <c r="N13" s="23"/>
      <c r="O13" s="28">
        <v>5</v>
      </c>
      <c r="P13" s="29">
        <v>5314</v>
      </c>
      <c r="Q13" s="4">
        <f t="shared" si="2"/>
        <v>0.75067099872863396</v>
      </c>
      <c r="R13" s="23"/>
      <c r="S13" s="28">
        <v>5</v>
      </c>
      <c r="T13" s="29">
        <v>5562</v>
      </c>
      <c r="U13" s="4">
        <f t="shared" si="3"/>
        <v>0.78183862805735171</v>
      </c>
      <c r="V13" s="4"/>
      <c r="W13" s="28">
        <v>5</v>
      </c>
      <c r="X13" s="29">
        <v>5654</v>
      </c>
      <c r="Y13" s="30">
        <f t="shared" si="7"/>
        <v>0.87876903947777429</v>
      </c>
      <c r="Z13" s="23"/>
      <c r="AA13" s="29">
        <f t="shared" si="5"/>
        <v>5453</v>
      </c>
      <c r="AB13" s="4">
        <f t="shared" si="8"/>
        <v>0.85003897116134064</v>
      </c>
      <c r="AC13" s="23"/>
    </row>
    <row r="14" spans="1:29" x14ac:dyDescent="0.25">
      <c r="A14" s="1">
        <v>2016</v>
      </c>
      <c r="B14" s="1">
        <v>1</v>
      </c>
      <c r="C14" s="2">
        <v>6223</v>
      </c>
      <c r="D14" s="1">
        <v>19</v>
      </c>
      <c r="E14" s="1">
        <v>7</v>
      </c>
      <c r="F14" s="1"/>
      <c r="G14" s="28">
        <v>4</v>
      </c>
      <c r="H14" s="29">
        <v>4708</v>
      </c>
      <c r="I14" s="4">
        <f t="shared" si="0"/>
        <v>0.72397355066892199</v>
      </c>
      <c r="J14" s="4"/>
      <c r="K14" s="28">
        <v>4</v>
      </c>
      <c r="L14" s="29">
        <v>4791</v>
      </c>
      <c r="M14" s="4">
        <f t="shared" si="1"/>
        <v>0.74187054815732423</v>
      </c>
      <c r="N14" s="23"/>
      <c r="O14" s="28">
        <v>4</v>
      </c>
      <c r="P14" s="29">
        <v>4240</v>
      </c>
      <c r="Q14" s="4">
        <f t="shared" si="2"/>
        <v>0.59895465461223341</v>
      </c>
      <c r="R14" s="23"/>
      <c r="S14" s="28">
        <v>4</v>
      </c>
      <c r="T14" s="29">
        <v>4643</v>
      </c>
      <c r="U14" s="4">
        <f t="shared" si="3"/>
        <v>0.65265673320213669</v>
      </c>
      <c r="V14" s="4"/>
      <c r="W14" s="28">
        <v>4</v>
      </c>
      <c r="X14" s="29">
        <v>4540</v>
      </c>
      <c r="Y14" s="30">
        <f t="shared" si="7"/>
        <v>0.70562635996269818</v>
      </c>
      <c r="Z14" s="23"/>
      <c r="AA14" s="29">
        <f t="shared" si="5"/>
        <v>4584.3999999999996</v>
      </c>
      <c r="AB14" s="4">
        <f t="shared" si="8"/>
        <v>0.71463756819953228</v>
      </c>
      <c r="AC14" s="23"/>
    </row>
    <row r="15" spans="1:29" x14ac:dyDescent="0.25">
      <c r="A15" s="1">
        <v>2016</v>
      </c>
      <c r="B15" s="1">
        <v>2</v>
      </c>
      <c r="C15" s="2">
        <v>5780</v>
      </c>
      <c r="D15" s="1">
        <v>10</v>
      </c>
      <c r="E15" s="1">
        <v>9</v>
      </c>
      <c r="F15" s="1"/>
      <c r="G15" s="28">
        <v>3</v>
      </c>
      <c r="H15" s="29">
        <v>5434</v>
      </c>
      <c r="I15" s="4">
        <f t="shared" si="0"/>
        <v>0.83561433184683997</v>
      </c>
      <c r="J15" s="4"/>
      <c r="K15" s="28">
        <v>3</v>
      </c>
      <c r="L15" s="29">
        <v>4843</v>
      </c>
      <c r="M15" s="4">
        <f t="shared" si="1"/>
        <v>0.74992257664911732</v>
      </c>
      <c r="N15" s="23"/>
      <c r="O15" s="28">
        <v>3</v>
      </c>
      <c r="P15" s="29">
        <v>5973</v>
      </c>
      <c r="Q15" s="4">
        <f t="shared" si="2"/>
        <v>0.84376324339595987</v>
      </c>
      <c r="R15" s="23"/>
      <c r="S15" s="28">
        <v>3</v>
      </c>
      <c r="T15" s="29">
        <v>5756</v>
      </c>
      <c r="U15" s="4">
        <f t="shared" si="3"/>
        <v>0.80910879955018278</v>
      </c>
      <c r="V15" s="4"/>
      <c r="W15" s="28">
        <v>3</v>
      </c>
      <c r="X15" s="29">
        <v>5346</v>
      </c>
      <c r="Y15" s="30">
        <f t="shared" si="7"/>
        <v>0.83089835250233135</v>
      </c>
      <c r="Z15" s="23"/>
      <c r="AA15" s="29">
        <f t="shared" si="5"/>
        <v>5470.4</v>
      </c>
      <c r="AB15" s="4">
        <f t="shared" si="8"/>
        <v>0.85275136399064688</v>
      </c>
      <c r="AC15" s="23"/>
    </row>
    <row r="16" spans="1:29" x14ac:dyDescent="0.25">
      <c r="A16" s="1">
        <v>2016</v>
      </c>
      <c r="B16" s="1">
        <v>3</v>
      </c>
      <c r="C16" s="2">
        <v>4843</v>
      </c>
      <c r="D16" s="1">
        <v>2</v>
      </c>
      <c r="E16" s="1">
        <v>8</v>
      </c>
      <c r="F16" s="1"/>
      <c r="G16" s="28">
        <v>2</v>
      </c>
      <c r="H16" s="29">
        <v>5229</v>
      </c>
      <c r="I16" s="4">
        <f t="shared" si="0"/>
        <v>0.8040904198062433</v>
      </c>
      <c r="J16" s="4"/>
      <c r="K16" s="28">
        <v>2</v>
      </c>
      <c r="L16" s="29">
        <v>5780</v>
      </c>
      <c r="M16" s="4">
        <f t="shared" si="1"/>
        <v>0.89501393620315883</v>
      </c>
      <c r="N16" s="23"/>
      <c r="O16" s="28">
        <v>2</v>
      </c>
      <c r="P16" s="29">
        <v>7079</v>
      </c>
      <c r="Q16" s="4">
        <f t="shared" si="2"/>
        <v>1</v>
      </c>
      <c r="R16" s="23"/>
      <c r="S16" s="28">
        <v>2</v>
      </c>
      <c r="T16" s="29">
        <v>6290</v>
      </c>
      <c r="U16" s="4">
        <f t="shared" si="3"/>
        <v>0.88417205510261454</v>
      </c>
      <c r="V16" s="4"/>
      <c r="W16" s="28">
        <v>2</v>
      </c>
      <c r="X16" s="29">
        <v>5901</v>
      </c>
      <c r="Y16" s="30">
        <f t="shared" si="7"/>
        <v>0.91715884364314582</v>
      </c>
      <c r="Z16" s="23"/>
      <c r="AA16" s="29">
        <f t="shared" si="5"/>
        <v>6055.8</v>
      </c>
      <c r="AB16" s="4">
        <f t="shared" si="8"/>
        <v>0.94400623538581452</v>
      </c>
      <c r="AC16" s="23"/>
    </row>
    <row r="17" spans="1:38" x14ac:dyDescent="0.25">
      <c r="A17" s="1">
        <v>2016</v>
      </c>
      <c r="B17" s="1">
        <v>4</v>
      </c>
      <c r="C17" s="2">
        <v>4791</v>
      </c>
      <c r="D17" s="1">
        <v>26</v>
      </c>
      <c r="E17" s="1">
        <v>14</v>
      </c>
      <c r="F17" s="1"/>
      <c r="G17" s="28">
        <v>1</v>
      </c>
      <c r="H17" s="31">
        <v>5679</v>
      </c>
      <c r="I17" s="4">
        <f t="shared" si="0"/>
        <v>0.8732892511148701</v>
      </c>
      <c r="J17" s="4"/>
      <c r="K17" s="28">
        <v>1</v>
      </c>
      <c r="L17" s="31">
        <v>6223</v>
      </c>
      <c r="M17" s="4">
        <f t="shared" si="1"/>
        <v>0.96361102508516572</v>
      </c>
      <c r="N17" s="23"/>
      <c r="O17" s="28">
        <v>1</v>
      </c>
      <c r="P17" s="31">
        <v>6833</v>
      </c>
      <c r="Q17" s="4">
        <f t="shared" si="2"/>
        <v>0.96524932900127136</v>
      </c>
      <c r="R17" s="23"/>
      <c r="S17" s="28">
        <v>1</v>
      </c>
      <c r="T17" s="29">
        <v>7114</v>
      </c>
      <c r="U17" s="4">
        <f>+T17/$T$17</f>
        <v>1</v>
      </c>
      <c r="V17" s="4"/>
      <c r="W17" s="28">
        <v>1</v>
      </c>
      <c r="X17" s="29">
        <v>5907</v>
      </c>
      <c r="Y17" s="30">
        <f t="shared" si="7"/>
        <v>0.9180913894933167</v>
      </c>
      <c r="Z17" s="23"/>
      <c r="AA17" s="29">
        <f t="shared" si="5"/>
        <v>6351.2</v>
      </c>
      <c r="AB17" s="4">
        <f t="shared" si="8"/>
        <v>0.99005455962587685</v>
      </c>
      <c r="AC17" s="23"/>
    </row>
    <row r="18" spans="1:38" x14ac:dyDescent="0.25">
      <c r="A18" s="1">
        <v>2016</v>
      </c>
      <c r="B18" s="1">
        <v>5</v>
      </c>
      <c r="C18" s="2">
        <v>5289</v>
      </c>
      <c r="D18" s="1">
        <v>31</v>
      </c>
      <c r="E18" s="1">
        <v>15</v>
      </c>
      <c r="F18" s="1"/>
      <c r="G18" s="28"/>
      <c r="H18" s="28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6"/>
      <c r="AE18" s="6"/>
      <c r="AF18" s="6"/>
      <c r="AG18" s="6"/>
      <c r="AH18" s="6"/>
      <c r="AI18" s="6"/>
      <c r="AJ18" s="6"/>
      <c r="AK18" s="6"/>
      <c r="AL18" s="6"/>
    </row>
    <row r="19" spans="1:38" ht="18.75" x14ac:dyDescent="0.3">
      <c r="A19" s="1">
        <v>2016</v>
      </c>
      <c r="B19" s="1">
        <v>6</v>
      </c>
      <c r="C19" s="2">
        <v>6334</v>
      </c>
      <c r="D19" s="1">
        <v>23</v>
      </c>
      <c r="E19" s="1">
        <v>14</v>
      </c>
      <c r="F19" s="1"/>
      <c r="G19" s="32"/>
      <c r="H19" s="28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6"/>
      <c r="AB19" s="23"/>
      <c r="AC19" s="23"/>
      <c r="AD19" s="6"/>
      <c r="AE19" s="6"/>
      <c r="AF19" s="6"/>
      <c r="AG19" s="6"/>
      <c r="AH19" s="6"/>
      <c r="AI19" s="6"/>
      <c r="AJ19" s="6"/>
      <c r="AK19" s="6"/>
      <c r="AL19" s="6"/>
    </row>
    <row r="20" spans="1:38" x14ac:dyDescent="0.25">
      <c r="A20" s="1">
        <v>2016</v>
      </c>
      <c r="B20" s="1">
        <v>7</v>
      </c>
      <c r="C20" s="2">
        <v>6458</v>
      </c>
      <c r="D20" s="1">
        <v>26</v>
      </c>
      <c r="E20" s="1">
        <v>15</v>
      </c>
      <c r="F20" s="1"/>
      <c r="G20" s="28"/>
      <c r="H20" s="26"/>
      <c r="I20" s="26"/>
      <c r="J20" s="23"/>
      <c r="K20" s="23"/>
      <c r="L20" s="26"/>
      <c r="M20" s="26"/>
      <c r="N20" s="23"/>
      <c r="O20" s="23"/>
      <c r="P20" s="26"/>
      <c r="Q20" s="26"/>
      <c r="R20" s="30"/>
      <c r="S20" s="30"/>
      <c r="T20" s="26"/>
      <c r="U20" s="26"/>
      <c r="V20" s="26"/>
      <c r="W20" s="30"/>
      <c r="X20" s="26"/>
      <c r="Y20" s="26"/>
      <c r="Z20" s="23"/>
      <c r="AA20" s="26"/>
      <c r="AB20" s="26"/>
      <c r="AC20" s="23"/>
      <c r="AD20" s="6"/>
      <c r="AE20" s="6"/>
      <c r="AF20" s="6"/>
      <c r="AG20" s="6"/>
      <c r="AH20" s="6"/>
      <c r="AI20" s="6"/>
      <c r="AJ20" s="6"/>
      <c r="AK20" s="6"/>
      <c r="AL20" s="6"/>
    </row>
    <row r="21" spans="1:38" x14ac:dyDescent="0.25">
      <c r="A21" s="1">
        <v>2016</v>
      </c>
      <c r="B21" s="1">
        <v>8</v>
      </c>
      <c r="C21" s="2">
        <v>6451</v>
      </c>
      <c r="D21" s="1">
        <v>26</v>
      </c>
      <c r="E21" s="1">
        <v>15</v>
      </c>
      <c r="F21" s="1"/>
      <c r="G21" s="27"/>
      <c r="H21" s="27"/>
      <c r="I21" s="27"/>
      <c r="J21" s="23"/>
      <c r="K21" s="27"/>
      <c r="L21" s="27"/>
      <c r="M21" s="27"/>
      <c r="N21" s="23"/>
      <c r="O21" s="27"/>
      <c r="P21" s="27"/>
      <c r="Q21" s="27"/>
      <c r="R21" s="23"/>
      <c r="S21" s="27"/>
      <c r="T21" s="27"/>
      <c r="U21" s="27"/>
      <c r="V21" s="27"/>
      <c r="W21" s="27"/>
      <c r="X21" s="27"/>
      <c r="Y21" s="27"/>
      <c r="Z21" s="23"/>
      <c r="AA21" s="27"/>
      <c r="AB21" s="27"/>
      <c r="AC21" s="23"/>
      <c r="AD21" s="6"/>
      <c r="AE21" s="6"/>
      <c r="AF21" s="6"/>
      <c r="AG21" s="6"/>
      <c r="AH21" s="6"/>
      <c r="AI21" s="6"/>
      <c r="AJ21" s="6"/>
      <c r="AK21" s="6"/>
      <c r="AL21" s="6"/>
    </row>
    <row r="22" spans="1:38" x14ac:dyDescent="0.25">
      <c r="A22" s="1">
        <v>2016</v>
      </c>
      <c r="B22" s="1">
        <v>9</v>
      </c>
      <c r="C22" s="2">
        <v>6291</v>
      </c>
      <c r="D22" s="1">
        <v>7</v>
      </c>
      <c r="E22" s="1">
        <v>15</v>
      </c>
      <c r="F22" s="1"/>
      <c r="G22" s="28"/>
      <c r="H22" s="33"/>
      <c r="I22" s="4"/>
      <c r="J22" s="23"/>
      <c r="K22" s="28"/>
      <c r="L22" s="29"/>
      <c r="M22" s="4"/>
      <c r="N22" s="30"/>
      <c r="O22" s="28"/>
      <c r="P22" s="29"/>
      <c r="Q22" s="4"/>
      <c r="R22" s="23"/>
      <c r="S22" s="28"/>
      <c r="T22" s="34"/>
      <c r="U22" s="4"/>
      <c r="V22" s="4"/>
      <c r="W22" s="28"/>
      <c r="X22" s="29"/>
      <c r="Y22" s="30"/>
      <c r="Z22" s="23"/>
      <c r="AA22" s="29"/>
      <c r="AB22" s="4"/>
      <c r="AC22" s="23"/>
      <c r="AD22" s="6"/>
      <c r="AE22" s="6"/>
      <c r="AF22" s="6"/>
      <c r="AG22" s="6"/>
      <c r="AH22" s="6"/>
      <c r="AI22" s="6"/>
      <c r="AJ22" s="6"/>
      <c r="AK22" s="6"/>
      <c r="AL22" s="6"/>
    </row>
    <row r="23" spans="1:38" x14ac:dyDescent="0.25">
      <c r="A23" s="1">
        <v>2016</v>
      </c>
      <c r="B23" s="1">
        <v>10</v>
      </c>
      <c r="C23" s="2">
        <v>5114</v>
      </c>
      <c r="D23" s="1">
        <v>19</v>
      </c>
      <c r="E23" s="1">
        <v>15</v>
      </c>
      <c r="F23" s="1"/>
      <c r="G23" s="7"/>
      <c r="H23" s="13"/>
      <c r="I23" s="9"/>
      <c r="J23" s="6"/>
      <c r="K23" s="7"/>
      <c r="L23" s="8"/>
      <c r="M23" s="9"/>
      <c r="N23" s="6"/>
      <c r="O23" s="7"/>
      <c r="P23" s="8"/>
      <c r="Q23" s="9"/>
      <c r="R23" s="6"/>
      <c r="S23" s="7"/>
      <c r="T23" s="18"/>
      <c r="U23" s="9"/>
      <c r="V23" s="9"/>
      <c r="W23" s="7"/>
      <c r="X23" s="8"/>
      <c r="Y23" s="11"/>
      <c r="Z23" s="6"/>
      <c r="AA23" s="8"/>
      <c r="AB23" s="9"/>
      <c r="AC23" s="6"/>
    </row>
    <row r="24" spans="1:38" x14ac:dyDescent="0.25">
      <c r="A24" s="1">
        <v>2016</v>
      </c>
      <c r="B24" s="1">
        <v>11</v>
      </c>
      <c r="C24" s="2">
        <v>4809</v>
      </c>
      <c r="D24" s="1">
        <v>21</v>
      </c>
      <c r="E24" s="1">
        <v>8</v>
      </c>
      <c r="F24" s="1"/>
      <c r="G24" s="7"/>
      <c r="H24" s="13"/>
      <c r="I24" s="9"/>
      <c r="J24" s="6"/>
      <c r="K24" s="7"/>
      <c r="L24" s="8"/>
      <c r="M24" s="9"/>
      <c r="N24" s="6"/>
      <c r="O24" s="7"/>
      <c r="P24" s="8"/>
      <c r="Q24" s="9"/>
      <c r="R24" s="6"/>
      <c r="S24" s="7"/>
      <c r="T24" s="18"/>
      <c r="U24" s="9"/>
      <c r="V24" s="9"/>
      <c r="W24" s="7"/>
      <c r="X24" s="8"/>
      <c r="Y24" s="11"/>
      <c r="Z24" s="6"/>
      <c r="AA24" s="8"/>
      <c r="AB24" s="9"/>
      <c r="AC24" s="6"/>
    </row>
    <row r="25" spans="1:38" x14ac:dyDescent="0.25">
      <c r="A25" s="1">
        <v>2016</v>
      </c>
      <c r="B25" s="1">
        <v>12</v>
      </c>
      <c r="C25" s="2">
        <v>5813</v>
      </c>
      <c r="D25" s="1">
        <v>15</v>
      </c>
      <c r="E25" s="1">
        <v>7</v>
      </c>
      <c r="F25" s="1"/>
      <c r="G25" s="7"/>
      <c r="H25" s="13"/>
      <c r="I25" s="9"/>
      <c r="J25" s="6"/>
      <c r="K25" s="7"/>
      <c r="L25" s="8"/>
      <c r="M25" s="9"/>
      <c r="N25" s="6"/>
      <c r="O25" s="7"/>
      <c r="P25" s="8"/>
      <c r="Q25" s="9"/>
      <c r="R25" s="6"/>
      <c r="S25" s="7"/>
      <c r="T25" s="18"/>
      <c r="U25" s="9"/>
      <c r="V25" s="9"/>
      <c r="W25" s="7"/>
      <c r="X25" s="8"/>
      <c r="Y25" s="11"/>
      <c r="Z25" s="6"/>
      <c r="AA25" s="8"/>
      <c r="AB25" s="9"/>
      <c r="AC25" s="6"/>
    </row>
    <row r="26" spans="1:38" x14ac:dyDescent="0.25">
      <c r="A26" s="1">
        <v>2015</v>
      </c>
      <c r="B26" s="1">
        <v>1</v>
      </c>
      <c r="C26" s="2">
        <v>6833</v>
      </c>
      <c r="D26" s="1">
        <v>8</v>
      </c>
      <c r="E26" s="1">
        <v>7</v>
      </c>
      <c r="F26" s="1"/>
      <c r="G26" s="7"/>
      <c r="H26" s="13"/>
      <c r="I26" s="9"/>
      <c r="J26" s="6"/>
      <c r="K26" s="7"/>
      <c r="L26" s="8"/>
      <c r="M26" s="9"/>
      <c r="N26" s="6"/>
      <c r="O26" s="7"/>
      <c r="P26" s="8"/>
      <c r="Q26" s="9"/>
      <c r="R26" s="6"/>
      <c r="S26" s="7"/>
      <c r="T26" s="18"/>
      <c r="U26" s="9"/>
      <c r="V26" s="9"/>
      <c r="W26" s="7"/>
      <c r="X26" s="8"/>
      <c r="Y26" s="11"/>
      <c r="Z26" s="6"/>
      <c r="AA26" s="8"/>
      <c r="AB26" s="9"/>
      <c r="AC26" s="6"/>
    </row>
    <row r="27" spans="1:38" x14ac:dyDescent="0.25">
      <c r="A27" s="1">
        <v>2015</v>
      </c>
      <c r="B27" s="1">
        <v>2</v>
      </c>
      <c r="C27" s="2">
        <v>7079</v>
      </c>
      <c r="D27" s="1">
        <v>20</v>
      </c>
      <c r="E27" s="1">
        <v>7</v>
      </c>
      <c r="F27" s="1"/>
      <c r="G27" s="7"/>
      <c r="H27" s="13"/>
      <c r="I27" s="9"/>
      <c r="J27" s="6"/>
      <c r="K27" s="7"/>
      <c r="L27" s="8"/>
      <c r="M27" s="9"/>
      <c r="N27" s="6"/>
      <c r="O27" s="7"/>
      <c r="P27" s="8"/>
      <c r="Q27" s="9"/>
      <c r="R27" s="6"/>
      <c r="S27" s="7"/>
      <c r="T27" s="18"/>
      <c r="U27" s="9"/>
      <c r="V27" s="9"/>
      <c r="W27" s="7"/>
      <c r="X27" s="8"/>
      <c r="Y27" s="11"/>
      <c r="Z27" s="6"/>
      <c r="AA27" s="8"/>
      <c r="AB27" s="9"/>
      <c r="AC27" s="6"/>
    </row>
    <row r="28" spans="1:38" x14ac:dyDescent="0.25">
      <c r="A28" s="1">
        <v>2015</v>
      </c>
      <c r="B28" s="1">
        <v>3</v>
      </c>
      <c r="C28" s="2">
        <v>5973</v>
      </c>
      <c r="D28" s="1">
        <v>6</v>
      </c>
      <c r="E28" s="1">
        <v>7</v>
      </c>
      <c r="F28" s="1"/>
      <c r="G28" s="7"/>
      <c r="H28" s="13"/>
      <c r="I28" s="9"/>
      <c r="J28" s="6"/>
      <c r="K28" s="7"/>
      <c r="L28" s="8"/>
      <c r="M28" s="9"/>
      <c r="N28" s="6"/>
      <c r="O28" s="7"/>
      <c r="P28" s="8"/>
      <c r="Q28" s="9"/>
      <c r="R28" s="6"/>
      <c r="S28" s="7"/>
      <c r="T28" s="18"/>
      <c r="U28" s="9"/>
      <c r="V28" s="9"/>
      <c r="W28" s="7"/>
      <c r="X28" s="8"/>
      <c r="Y28" s="11"/>
      <c r="Z28" s="6"/>
      <c r="AA28" s="8"/>
      <c r="AB28" s="9"/>
      <c r="AC28" s="6"/>
    </row>
    <row r="29" spans="1:38" x14ac:dyDescent="0.25">
      <c r="A29" s="1">
        <v>2015</v>
      </c>
      <c r="B29" s="1">
        <v>4</v>
      </c>
      <c r="C29" s="2">
        <v>4240</v>
      </c>
      <c r="D29" s="1">
        <v>9</v>
      </c>
      <c r="E29" s="1">
        <v>14</v>
      </c>
      <c r="F29" s="1"/>
      <c r="G29" s="7"/>
      <c r="H29" s="13"/>
      <c r="I29" s="9"/>
      <c r="J29" s="6"/>
      <c r="K29" s="7"/>
      <c r="L29" s="8"/>
      <c r="M29" s="9"/>
      <c r="N29" s="6"/>
      <c r="O29" s="7"/>
      <c r="P29" s="8"/>
      <c r="Q29" s="9"/>
      <c r="R29" s="6"/>
      <c r="S29" s="7"/>
      <c r="T29" s="18"/>
      <c r="U29" s="9"/>
      <c r="V29" s="9"/>
      <c r="W29" s="7"/>
      <c r="X29" s="8"/>
      <c r="Y29" s="11"/>
      <c r="Z29" s="6"/>
      <c r="AA29" s="8"/>
      <c r="AB29" s="9"/>
      <c r="AC29" s="6"/>
    </row>
    <row r="30" spans="1:38" x14ac:dyDescent="0.25">
      <c r="A30" s="1">
        <v>2015</v>
      </c>
      <c r="B30" s="1">
        <v>5</v>
      </c>
      <c r="C30" s="2">
        <v>5314</v>
      </c>
      <c r="D30" s="1">
        <v>11</v>
      </c>
      <c r="E30" s="1">
        <v>12</v>
      </c>
      <c r="F30" s="1"/>
      <c r="G30" s="7"/>
      <c r="H30" s="13"/>
      <c r="I30" s="9"/>
      <c r="J30" s="6"/>
      <c r="K30" s="7"/>
      <c r="L30" s="8"/>
      <c r="M30" s="9"/>
      <c r="N30" s="6"/>
      <c r="O30" s="7"/>
      <c r="P30" s="8"/>
      <c r="Q30" s="9"/>
      <c r="R30" s="6"/>
      <c r="S30" s="7"/>
      <c r="T30" s="18"/>
      <c r="U30" s="9"/>
      <c r="V30" s="9"/>
      <c r="W30" s="7"/>
      <c r="X30" s="8"/>
      <c r="Y30" s="11"/>
      <c r="Z30" s="6"/>
      <c r="AA30" s="8"/>
      <c r="AB30" s="9"/>
      <c r="AC30" s="6"/>
    </row>
    <row r="31" spans="1:38" x14ac:dyDescent="0.25">
      <c r="A31" s="1">
        <v>2015</v>
      </c>
      <c r="B31" s="1">
        <v>6</v>
      </c>
      <c r="C31" s="2">
        <v>6262</v>
      </c>
      <c r="D31" s="1">
        <v>15</v>
      </c>
      <c r="E31" s="1">
        <v>15</v>
      </c>
      <c r="F31" s="1"/>
      <c r="G31" s="7"/>
      <c r="H31" s="13"/>
      <c r="I31" s="9"/>
      <c r="J31" s="6"/>
      <c r="K31" s="7"/>
      <c r="L31" s="8"/>
      <c r="M31" s="9"/>
      <c r="N31" s="6"/>
      <c r="O31" s="7"/>
      <c r="P31" s="8"/>
      <c r="Q31" s="9"/>
      <c r="R31" s="6"/>
      <c r="S31" s="7"/>
      <c r="T31" s="18"/>
      <c r="U31" s="9"/>
      <c r="V31" s="9"/>
      <c r="W31" s="7"/>
      <c r="X31" s="8"/>
      <c r="Y31" s="11"/>
      <c r="Z31" s="6"/>
      <c r="AA31" s="8"/>
      <c r="AB31" s="9"/>
      <c r="AC31" s="6"/>
    </row>
    <row r="32" spans="1:38" x14ac:dyDescent="0.25">
      <c r="A32" s="1">
        <v>2015</v>
      </c>
      <c r="B32" s="1">
        <v>7</v>
      </c>
      <c r="C32" s="2">
        <v>6392</v>
      </c>
      <c r="D32" s="1">
        <v>29</v>
      </c>
      <c r="E32" s="1">
        <v>14</v>
      </c>
      <c r="F32" s="1"/>
      <c r="G32" s="7"/>
      <c r="H32" s="13"/>
      <c r="I32" s="9"/>
      <c r="J32" s="6"/>
      <c r="K32" s="7"/>
      <c r="L32" s="8"/>
      <c r="M32" s="9"/>
      <c r="N32" s="6"/>
      <c r="O32" s="7"/>
      <c r="P32" s="8"/>
      <c r="Q32" s="9"/>
      <c r="R32" s="6"/>
      <c r="S32" s="7"/>
      <c r="T32" s="18"/>
      <c r="U32" s="9"/>
      <c r="V32" s="9"/>
      <c r="W32" s="7"/>
      <c r="X32" s="8"/>
      <c r="Y32" s="11"/>
      <c r="Z32" s="6"/>
      <c r="AA32" s="8"/>
      <c r="AB32" s="9"/>
      <c r="AC32" s="6"/>
    </row>
    <row r="33" spans="1:29" x14ac:dyDescent="0.25">
      <c r="A33" s="1">
        <v>2015</v>
      </c>
      <c r="B33" s="1">
        <v>8</v>
      </c>
      <c r="C33" s="2">
        <v>6208</v>
      </c>
      <c r="D33" s="1">
        <v>3</v>
      </c>
      <c r="E33" s="1">
        <v>16</v>
      </c>
      <c r="F33" s="1"/>
      <c r="G33" s="7"/>
      <c r="H33" s="13"/>
      <c r="I33" s="9"/>
      <c r="J33" s="6"/>
      <c r="K33" s="7"/>
      <c r="L33" s="8"/>
      <c r="M33" s="9"/>
      <c r="N33" s="6"/>
      <c r="O33" s="7"/>
      <c r="P33" s="8"/>
      <c r="Q33" s="9"/>
      <c r="R33" s="6"/>
      <c r="S33" s="7"/>
      <c r="T33" s="18"/>
      <c r="U33" s="9"/>
      <c r="V33" s="9"/>
      <c r="W33" s="7"/>
      <c r="X33" s="8"/>
      <c r="Y33" s="11"/>
      <c r="Z33" s="6"/>
      <c r="AA33" s="8"/>
      <c r="AB33" s="9"/>
      <c r="AC33" s="6"/>
    </row>
    <row r="34" spans="1:29" x14ac:dyDescent="0.25">
      <c r="A34" s="1">
        <v>2015</v>
      </c>
      <c r="B34" s="1">
        <v>9</v>
      </c>
      <c r="C34" s="2">
        <v>6199</v>
      </c>
      <c r="D34" s="1">
        <v>4</v>
      </c>
      <c r="E34" s="1">
        <v>15</v>
      </c>
      <c r="F34" s="1"/>
      <c r="G34" s="7"/>
      <c r="H34" s="11"/>
      <c r="I34" s="11"/>
      <c r="J34" s="11"/>
      <c r="K34" s="11"/>
      <c r="L34" s="14"/>
      <c r="M34" s="11"/>
      <c r="N34" s="11"/>
      <c r="O34" s="11"/>
      <c r="P34" s="11"/>
      <c r="Q34" s="11"/>
      <c r="R34" s="11"/>
      <c r="S34" s="11"/>
      <c r="T34" s="6"/>
      <c r="U34" s="6"/>
      <c r="W34" s="6"/>
      <c r="X34" s="6"/>
      <c r="Y34" s="6"/>
      <c r="Z34" s="6"/>
      <c r="AA34" s="6"/>
      <c r="AB34" s="6"/>
      <c r="AC34" s="6"/>
    </row>
    <row r="35" spans="1:29" ht="18.75" x14ac:dyDescent="0.3">
      <c r="A35" s="1">
        <v>2015</v>
      </c>
      <c r="B35" s="1">
        <v>10</v>
      </c>
      <c r="C35" s="2">
        <v>4802</v>
      </c>
      <c r="D35" s="1">
        <v>8</v>
      </c>
      <c r="E35" s="1">
        <v>15</v>
      </c>
      <c r="F35" s="1"/>
      <c r="G35" s="19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12"/>
      <c r="T35" s="6"/>
      <c r="U35" s="6"/>
      <c r="W35" s="6"/>
      <c r="X35" s="6"/>
      <c r="Y35" s="6"/>
      <c r="Z35" s="6"/>
      <c r="AA35" s="17"/>
      <c r="AB35" s="6"/>
      <c r="AC35" s="6"/>
    </row>
    <row r="36" spans="1:29" x14ac:dyDescent="0.25">
      <c r="A36" s="1">
        <v>2015</v>
      </c>
      <c r="B36" s="1">
        <v>11</v>
      </c>
      <c r="C36" s="2">
        <v>5015</v>
      </c>
      <c r="D36" s="1">
        <v>23</v>
      </c>
      <c r="E36" s="1">
        <v>7</v>
      </c>
      <c r="F36" s="1"/>
      <c r="G36" s="7"/>
      <c r="H36" s="17"/>
      <c r="I36" s="17"/>
      <c r="J36" s="6"/>
      <c r="K36" s="6"/>
      <c r="L36" s="17"/>
      <c r="M36" s="17"/>
      <c r="N36" s="6"/>
      <c r="O36" s="6"/>
      <c r="P36" s="17"/>
      <c r="Q36" s="17"/>
      <c r="R36" s="11"/>
      <c r="S36" s="11"/>
      <c r="T36" s="17"/>
      <c r="U36" s="17"/>
      <c r="V36" s="17"/>
      <c r="W36" s="6"/>
      <c r="X36" s="17"/>
      <c r="Y36" s="17"/>
      <c r="Z36" s="6"/>
      <c r="AA36" s="17"/>
      <c r="AB36" s="17"/>
      <c r="AC36" s="6"/>
    </row>
    <row r="37" spans="1:29" x14ac:dyDescent="0.25">
      <c r="A37" s="1">
        <v>2015</v>
      </c>
      <c r="B37" s="1">
        <v>12</v>
      </c>
      <c r="C37" s="2">
        <v>5026</v>
      </c>
      <c r="D37" s="1">
        <v>4</v>
      </c>
      <c r="E37" s="1">
        <v>7</v>
      </c>
      <c r="F37" s="1"/>
      <c r="G37" s="5"/>
      <c r="H37" s="5"/>
      <c r="I37" s="5"/>
      <c r="J37" s="6"/>
      <c r="K37" s="5"/>
      <c r="L37" s="5"/>
      <c r="M37" s="5"/>
      <c r="N37" s="6"/>
      <c r="O37" s="5"/>
      <c r="P37" s="5"/>
      <c r="Q37" s="5"/>
      <c r="R37" s="6"/>
      <c r="S37" s="5"/>
      <c r="T37" s="5"/>
      <c r="U37" s="5"/>
      <c r="V37" s="5"/>
      <c r="W37" s="5"/>
      <c r="X37" s="5"/>
      <c r="Y37" s="5"/>
      <c r="Z37" s="6"/>
      <c r="AA37" s="5"/>
      <c r="AB37" s="5"/>
      <c r="AC37" s="6"/>
    </row>
    <row r="38" spans="1:29" x14ac:dyDescent="0.25">
      <c r="A38" s="1">
        <v>2014</v>
      </c>
      <c r="B38" s="1">
        <v>1</v>
      </c>
      <c r="C38" s="2">
        <v>7114</v>
      </c>
      <c r="D38" s="1">
        <v>6</v>
      </c>
      <c r="E38" s="1">
        <v>20</v>
      </c>
      <c r="F38" s="1"/>
      <c r="G38" s="7"/>
      <c r="H38" s="18"/>
      <c r="I38" s="9"/>
      <c r="J38" s="6"/>
      <c r="K38" s="7"/>
      <c r="L38" s="18"/>
      <c r="M38" s="9"/>
      <c r="N38" s="6"/>
      <c r="O38" s="7"/>
      <c r="P38" s="18"/>
      <c r="Q38" s="9"/>
      <c r="R38" s="6"/>
      <c r="S38" s="7"/>
      <c r="T38" s="20"/>
      <c r="U38" s="9"/>
      <c r="V38" s="9"/>
      <c r="W38" s="7"/>
      <c r="X38" s="20"/>
      <c r="Y38" s="11"/>
      <c r="Z38" s="6"/>
      <c r="AA38" s="8"/>
      <c r="AB38" s="9"/>
      <c r="AC38" s="6"/>
    </row>
    <row r="39" spans="1:29" x14ac:dyDescent="0.25">
      <c r="A39" s="1">
        <v>2014</v>
      </c>
      <c r="B39" s="1">
        <v>2</v>
      </c>
      <c r="C39" s="2">
        <v>6290</v>
      </c>
      <c r="D39" s="1">
        <v>11</v>
      </c>
      <c r="E39" s="1">
        <v>7</v>
      </c>
      <c r="F39" s="1"/>
      <c r="G39" s="7"/>
      <c r="H39" s="18"/>
      <c r="I39" s="9"/>
      <c r="J39" s="6"/>
      <c r="K39" s="7"/>
      <c r="L39" s="18"/>
      <c r="M39" s="9"/>
      <c r="N39" s="6"/>
      <c r="O39" s="7"/>
      <c r="P39" s="18"/>
      <c r="Q39" s="9"/>
      <c r="R39" s="6"/>
      <c r="S39" s="7"/>
      <c r="T39" s="20"/>
      <c r="U39" s="9"/>
      <c r="V39" s="9"/>
      <c r="W39" s="7"/>
      <c r="X39" s="20"/>
      <c r="Y39" s="11"/>
      <c r="Z39" s="6"/>
      <c r="AA39" s="8"/>
      <c r="AB39" s="9"/>
      <c r="AC39" s="6"/>
    </row>
    <row r="40" spans="1:29" x14ac:dyDescent="0.25">
      <c r="A40" s="1">
        <v>2014</v>
      </c>
      <c r="B40" s="1">
        <v>3</v>
      </c>
      <c r="C40" s="2">
        <v>5756</v>
      </c>
      <c r="D40" s="1">
        <v>4</v>
      </c>
      <c r="E40" s="1">
        <v>7</v>
      </c>
      <c r="F40" s="1"/>
      <c r="G40" s="7"/>
      <c r="H40" s="18"/>
      <c r="I40" s="9"/>
      <c r="J40" s="6"/>
      <c r="K40" s="7"/>
      <c r="L40" s="18"/>
      <c r="M40" s="9"/>
      <c r="N40" s="6"/>
      <c r="O40" s="7"/>
      <c r="P40" s="18"/>
      <c r="Q40" s="9"/>
      <c r="R40" s="6"/>
      <c r="S40" s="7"/>
      <c r="T40" s="20"/>
      <c r="U40" s="9"/>
      <c r="V40" s="9"/>
      <c r="W40" s="7"/>
      <c r="X40" s="20"/>
      <c r="Y40" s="11"/>
      <c r="Z40" s="6"/>
      <c r="AA40" s="8"/>
      <c r="AB40" s="9"/>
      <c r="AC40" s="6"/>
    </row>
    <row r="41" spans="1:29" x14ac:dyDescent="0.25">
      <c r="A41" s="1">
        <v>2014</v>
      </c>
      <c r="B41" s="1">
        <v>4</v>
      </c>
      <c r="C41" s="2">
        <v>4643</v>
      </c>
      <c r="D41" s="1">
        <v>16</v>
      </c>
      <c r="E41" s="1">
        <v>6</v>
      </c>
      <c r="F41" s="1"/>
      <c r="G41" s="7"/>
      <c r="H41" s="18"/>
      <c r="I41" s="9"/>
      <c r="J41" s="6"/>
      <c r="K41" s="7"/>
      <c r="L41" s="18"/>
      <c r="M41" s="9"/>
      <c r="N41" s="6"/>
      <c r="O41" s="7"/>
      <c r="P41" s="18"/>
      <c r="Q41" s="9"/>
      <c r="R41" s="6"/>
      <c r="S41" s="7"/>
      <c r="T41" s="20"/>
      <c r="U41" s="9"/>
      <c r="V41" s="9"/>
      <c r="W41" s="7"/>
      <c r="X41" s="20"/>
      <c r="Y41" s="11"/>
      <c r="Z41" s="6"/>
      <c r="AA41" s="8"/>
      <c r="AB41" s="9"/>
      <c r="AC41" s="6"/>
    </row>
    <row r="42" spans="1:29" x14ac:dyDescent="0.25">
      <c r="A42" s="1">
        <v>2014</v>
      </c>
      <c r="B42" s="1">
        <v>5</v>
      </c>
      <c r="C42" s="2">
        <v>5562</v>
      </c>
      <c r="D42" s="1">
        <v>27</v>
      </c>
      <c r="E42" s="1">
        <v>15</v>
      </c>
      <c r="F42" s="1"/>
      <c r="G42" s="7"/>
      <c r="H42" s="18"/>
      <c r="I42" s="9"/>
      <c r="J42" s="6"/>
      <c r="K42" s="7"/>
      <c r="L42" s="18"/>
      <c r="M42" s="9"/>
      <c r="N42" s="6"/>
      <c r="O42" s="7"/>
      <c r="P42" s="18"/>
      <c r="Q42" s="9"/>
      <c r="R42" s="6"/>
      <c r="S42" s="7"/>
      <c r="T42" s="20"/>
      <c r="U42" s="9"/>
      <c r="V42" s="9"/>
      <c r="W42" s="7"/>
      <c r="X42" s="21"/>
      <c r="Y42" s="11"/>
      <c r="Z42" s="6"/>
      <c r="AA42" s="8"/>
      <c r="AB42" s="9"/>
      <c r="AC42" s="6"/>
    </row>
    <row r="43" spans="1:29" x14ac:dyDescent="0.25">
      <c r="A43" s="1">
        <v>2014</v>
      </c>
      <c r="B43" s="1">
        <v>6</v>
      </c>
      <c r="C43" s="2">
        <v>6270</v>
      </c>
      <c r="D43" s="1">
        <v>18</v>
      </c>
      <c r="E43" s="1">
        <v>15</v>
      </c>
      <c r="F43" s="1"/>
      <c r="G43" s="7"/>
      <c r="H43" s="18"/>
      <c r="I43" s="9"/>
      <c r="J43" s="6"/>
      <c r="K43" s="7"/>
      <c r="L43" s="18"/>
      <c r="M43" s="9"/>
      <c r="N43" s="6"/>
      <c r="O43" s="7"/>
      <c r="P43" s="18"/>
      <c r="Q43" s="9"/>
      <c r="R43" s="6"/>
      <c r="S43" s="7"/>
      <c r="T43" s="20"/>
      <c r="U43" s="9"/>
      <c r="V43" s="9"/>
      <c r="W43" s="7"/>
      <c r="X43" s="21"/>
      <c r="Y43" s="11"/>
      <c r="Z43" s="6"/>
      <c r="AA43" s="8"/>
      <c r="AB43" s="9"/>
      <c r="AC43" s="6"/>
    </row>
    <row r="44" spans="1:29" x14ac:dyDescent="0.25">
      <c r="A44" s="1">
        <v>2014</v>
      </c>
      <c r="B44" s="1">
        <v>7</v>
      </c>
      <c r="C44" s="2">
        <v>6313</v>
      </c>
      <c r="D44" s="1">
        <v>22</v>
      </c>
      <c r="E44" s="1">
        <v>15</v>
      </c>
      <c r="F44" s="1"/>
      <c r="G44" s="7"/>
      <c r="H44" s="18"/>
      <c r="I44" s="9"/>
      <c r="J44" s="6"/>
      <c r="K44" s="7"/>
      <c r="L44" s="18"/>
      <c r="M44" s="9"/>
      <c r="N44" s="6"/>
      <c r="O44" s="7"/>
      <c r="P44" s="18"/>
      <c r="Q44" s="9"/>
      <c r="R44" s="6"/>
      <c r="S44" s="7"/>
      <c r="T44" s="20"/>
      <c r="U44" s="9"/>
      <c r="V44" s="9"/>
      <c r="W44" s="7"/>
      <c r="X44" s="21"/>
      <c r="Y44" s="11"/>
      <c r="Z44" s="6"/>
      <c r="AA44" s="8"/>
      <c r="AB44" s="9"/>
      <c r="AC44" s="6"/>
    </row>
    <row r="45" spans="1:29" x14ac:dyDescent="0.25">
      <c r="A45" s="1">
        <v>2014</v>
      </c>
      <c r="B45" s="1">
        <v>8</v>
      </c>
      <c r="C45" s="2">
        <v>6255</v>
      </c>
      <c r="D45" s="1">
        <v>27</v>
      </c>
      <c r="E45" s="1">
        <v>14</v>
      </c>
      <c r="F45" s="1"/>
      <c r="G45" s="7"/>
      <c r="H45" s="18"/>
      <c r="I45" s="9"/>
      <c r="J45" s="6"/>
      <c r="K45" s="7"/>
      <c r="L45" s="18"/>
      <c r="M45" s="9"/>
      <c r="N45" s="6"/>
      <c r="O45" s="7"/>
      <c r="P45" s="18"/>
      <c r="Q45" s="9"/>
      <c r="R45" s="6"/>
      <c r="S45" s="7"/>
      <c r="T45" s="20"/>
      <c r="U45" s="9"/>
      <c r="V45" s="9"/>
      <c r="W45" s="7"/>
      <c r="X45" s="21"/>
      <c r="Y45" s="11"/>
      <c r="Z45" s="6"/>
      <c r="AA45" s="8"/>
      <c r="AB45" s="9"/>
      <c r="AC45" s="6"/>
    </row>
    <row r="46" spans="1:29" x14ac:dyDescent="0.25">
      <c r="A46" s="1">
        <v>2014</v>
      </c>
      <c r="B46" s="1">
        <v>9</v>
      </c>
      <c r="C46" s="2">
        <v>6192</v>
      </c>
      <c r="D46" s="1">
        <v>5</v>
      </c>
      <c r="E46" s="1">
        <v>15</v>
      </c>
      <c r="F46" s="1"/>
      <c r="G46" s="7"/>
      <c r="H46" s="18"/>
      <c r="I46" s="9"/>
      <c r="J46" s="6"/>
      <c r="K46" s="7"/>
      <c r="L46" s="18"/>
      <c r="M46" s="9"/>
      <c r="N46" s="6"/>
      <c r="O46" s="7"/>
      <c r="P46" s="18"/>
      <c r="Q46" s="9"/>
      <c r="R46" s="6"/>
      <c r="S46" s="7"/>
      <c r="T46" s="20"/>
      <c r="U46" s="9"/>
      <c r="V46" s="9"/>
      <c r="W46" s="7"/>
      <c r="X46" s="21"/>
      <c r="Y46" s="11"/>
      <c r="Z46" s="6"/>
      <c r="AA46" s="8"/>
      <c r="AB46" s="9"/>
      <c r="AC46" s="6"/>
    </row>
    <row r="47" spans="1:29" x14ac:dyDescent="0.25">
      <c r="A47" s="1">
        <v>2014</v>
      </c>
      <c r="B47" s="1">
        <v>10</v>
      </c>
      <c r="C47" s="2">
        <v>5207</v>
      </c>
      <c r="D47" s="1">
        <v>2</v>
      </c>
      <c r="E47" s="1">
        <v>15</v>
      </c>
      <c r="F47" s="1"/>
      <c r="G47" s="7"/>
      <c r="H47" s="18"/>
      <c r="I47" s="9"/>
      <c r="J47" s="6"/>
      <c r="K47" s="7"/>
      <c r="L47" s="18"/>
      <c r="M47" s="9"/>
      <c r="N47" s="6"/>
      <c r="O47" s="7"/>
      <c r="P47" s="18"/>
      <c r="Q47" s="9"/>
      <c r="R47" s="6"/>
      <c r="S47" s="7"/>
      <c r="T47" s="20"/>
      <c r="U47" s="9"/>
      <c r="V47" s="9"/>
      <c r="W47" s="7"/>
      <c r="X47" s="21"/>
      <c r="Y47" s="11"/>
      <c r="Z47" s="6"/>
      <c r="AA47" s="8"/>
      <c r="AB47" s="9"/>
      <c r="AC47" s="6"/>
    </row>
    <row r="48" spans="1:29" x14ac:dyDescent="0.25">
      <c r="A48" s="1">
        <v>2014</v>
      </c>
      <c r="B48" s="1">
        <v>11</v>
      </c>
      <c r="C48" s="2">
        <v>5680</v>
      </c>
      <c r="D48" s="1">
        <v>19</v>
      </c>
      <c r="E48" s="1">
        <v>7</v>
      </c>
      <c r="F48" s="1"/>
      <c r="G48" s="7"/>
      <c r="H48" s="18"/>
      <c r="I48" s="9"/>
      <c r="J48" s="6"/>
      <c r="K48" s="7"/>
      <c r="L48" s="18"/>
      <c r="M48" s="9"/>
      <c r="N48" s="6"/>
      <c r="O48" s="7"/>
      <c r="P48" s="18"/>
      <c r="Q48" s="9"/>
      <c r="R48" s="6"/>
      <c r="S48" s="7"/>
      <c r="T48" s="20"/>
      <c r="U48" s="9"/>
      <c r="V48" s="9"/>
      <c r="W48" s="7"/>
      <c r="X48" s="21"/>
      <c r="Y48" s="11"/>
      <c r="Z48" s="6"/>
      <c r="AA48" s="8"/>
      <c r="AB48" s="9"/>
      <c r="AC48" s="6"/>
    </row>
    <row r="49" spans="1:29" x14ac:dyDescent="0.25">
      <c r="A49" s="1">
        <v>2014</v>
      </c>
      <c r="B49" s="1">
        <v>12</v>
      </c>
      <c r="C49" s="2">
        <v>5313</v>
      </c>
      <c r="D49" s="1">
        <v>12</v>
      </c>
      <c r="E49" s="1">
        <v>7</v>
      </c>
      <c r="F49" s="1"/>
      <c r="G49" s="7"/>
      <c r="H49" s="18"/>
      <c r="I49" s="9"/>
      <c r="J49" s="6"/>
      <c r="K49" s="7"/>
      <c r="L49" s="18"/>
      <c r="M49" s="9"/>
      <c r="N49" s="6"/>
      <c r="O49" s="7"/>
      <c r="P49" s="18"/>
      <c r="Q49" s="9"/>
      <c r="R49" s="6"/>
      <c r="S49" s="7"/>
      <c r="T49" s="20"/>
      <c r="U49" s="9"/>
      <c r="V49" s="9"/>
      <c r="W49" s="7"/>
      <c r="X49" s="21"/>
      <c r="Y49" s="11"/>
      <c r="Z49" s="6"/>
      <c r="AA49" s="8"/>
      <c r="AB49" s="9"/>
      <c r="AC49" s="6"/>
    </row>
    <row r="50" spans="1:29" x14ac:dyDescent="0.25">
      <c r="A50" s="1">
        <v>2013</v>
      </c>
      <c r="B50" s="1">
        <v>1</v>
      </c>
      <c r="C50" s="2">
        <v>5907</v>
      </c>
      <c r="D50" s="1">
        <v>22</v>
      </c>
      <c r="E50" s="1">
        <v>7</v>
      </c>
      <c r="F50" s="1"/>
      <c r="G50" s="7"/>
      <c r="H50" s="7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W50" s="6"/>
      <c r="X50" s="6"/>
      <c r="Y50" s="6"/>
      <c r="Z50" s="6"/>
      <c r="AA50" s="6"/>
      <c r="AB50" s="6"/>
      <c r="AC50" s="6"/>
    </row>
    <row r="51" spans="1:29" x14ac:dyDescent="0.25">
      <c r="A51" s="1">
        <v>2013</v>
      </c>
      <c r="B51" s="1">
        <v>2</v>
      </c>
      <c r="C51" s="2">
        <v>5901</v>
      </c>
      <c r="D51" s="1">
        <v>1</v>
      </c>
      <c r="E51" s="1">
        <v>8</v>
      </c>
      <c r="F51" s="1"/>
      <c r="G51" s="7"/>
      <c r="H51" s="18"/>
      <c r="I51" s="22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W51" s="6"/>
      <c r="X51" s="6"/>
      <c r="Y51" s="6"/>
      <c r="Z51" s="6"/>
      <c r="AA51" s="6"/>
      <c r="AB51" s="6"/>
      <c r="AC51" s="6"/>
    </row>
    <row r="52" spans="1:29" x14ac:dyDescent="0.25">
      <c r="A52" s="1">
        <v>2013</v>
      </c>
      <c r="B52" s="1">
        <v>3</v>
      </c>
      <c r="C52" s="2">
        <v>5346</v>
      </c>
      <c r="D52" s="1">
        <v>22</v>
      </c>
      <c r="E52" s="1">
        <v>6</v>
      </c>
      <c r="F52" s="1"/>
      <c r="G52" s="7"/>
      <c r="H52" s="18"/>
      <c r="I52" s="22"/>
      <c r="J52" s="6"/>
      <c r="K52" s="11"/>
      <c r="L52" s="11"/>
      <c r="M52" s="11"/>
      <c r="N52" s="11"/>
      <c r="O52" s="6"/>
      <c r="P52" s="6"/>
      <c r="Q52" s="6"/>
      <c r="R52" s="6"/>
      <c r="S52" s="6"/>
      <c r="T52" s="6"/>
      <c r="U52" s="6"/>
      <c r="W52" s="6"/>
      <c r="X52" s="6"/>
      <c r="Y52" s="6"/>
      <c r="Z52" s="6"/>
      <c r="AA52" s="6"/>
      <c r="AB52" s="6"/>
      <c r="AC52" s="6"/>
    </row>
    <row r="53" spans="1:29" x14ac:dyDescent="0.25">
      <c r="A53" s="1">
        <v>2013</v>
      </c>
      <c r="B53" s="1">
        <v>4</v>
      </c>
      <c r="C53" s="2">
        <v>4540</v>
      </c>
      <c r="D53" s="1">
        <v>3</v>
      </c>
      <c r="E53" s="1">
        <v>6</v>
      </c>
      <c r="F53" s="1"/>
      <c r="H53" s="15"/>
      <c r="I53" s="16"/>
    </row>
    <row r="54" spans="1:29" x14ac:dyDescent="0.25">
      <c r="A54" s="1">
        <v>2013</v>
      </c>
      <c r="B54" s="1">
        <v>5</v>
      </c>
      <c r="C54" s="2">
        <v>5654</v>
      </c>
      <c r="D54" s="1">
        <v>30</v>
      </c>
      <c r="E54" s="1">
        <v>15</v>
      </c>
      <c r="F54" s="1"/>
      <c r="G54" s="1"/>
      <c r="H54" s="15"/>
      <c r="I54" s="16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9" x14ac:dyDescent="0.25">
      <c r="A55" s="1">
        <v>2013</v>
      </c>
      <c r="B55" s="1">
        <v>6</v>
      </c>
      <c r="C55" s="2">
        <v>6288</v>
      </c>
      <c r="D55" s="1">
        <v>12</v>
      </c>
      <c r="E55" s="1">
        <v>15</v>
      </c>
      <c r="F55" s="1"/>
      <c r="G55" s="1"/>
      <c r="H55" s="15"/>
      <c r="I55" s="16"/>
    </row>
    <row r="56" spans="1:29" x14ac:dyDescent="0.25">
      <c r="A56" s="1">
        <v>2013</v>
      </c>
      <c r="B56" s="1">
        <v>7</v>
      </c>
      <c r="C56" s="2">
        <v>6409</v>
      </c>
      <c r="D56" s="1">
        <v>17</v>
      </c>
      <c r="E56" s="1">
        <v>14</v>
      </c>
      <c r="F56" s="1"/>
      <c r="G56" s="1"/>
      <c r="H56" s="15"/>
      <c r="I56" s="16"/>
    </row>
    <row r="57" spans="1:29" x14ac:dyDescent="0.25">
      <c r="A57" s="1">
        <v>2013</v>
      </c>
      <c r="B57" s="1">
        <v>8</v>
      </c>
      <c r="C57" s="2">
        <v>6333</v>
      </c>
      <c r="D57" s="1">
        <v>28</v>
      </c>
      <c r="E57" s="1">
        <v>16</v>
      </c>
      <c r="F57" s="1"/>
      <c r="G57" s="1"/>
      <c r="H57" s="15"/>
      <c r="I57" s="16"/>
    </row>
    <row r="58" spans="1:29" x14ac:dyDescent="0.25">
      <c r="A58" s="1">
        <v>2013</v>
      </c>
      <c r="B58" s="1">
        <v>9</v>
      </c>
      <c r="C58" s="2">
        <v>6434</v>
      </c>
      <c r="D58" s="1">
        <v>10</v>
      </c>
      <c r="E58" s="1">
        <v>14</v>
      </c>
      <c r="F58" s="1"/>
      <c r="G58" s="1"/>
      <c r="H58" s="15"/>
      <c r="I58" s="16"/>
    </row>
    <row r="59" spans="1:29" x14ac:dyDescent="0.25">
      <c r="A59" s="1">
        <v>2013</v>
      </c>
      <c r="B59" s="1">
        <v>10</v>
      </c>
      <c r="C59" s="2">
        <v>5235</v>
      </c>
      <c r="D59" s="1">
        <v>4</v>
      </c>
      <c r="E59" s="1">
        <v>15</v>
      </c>
      <c r="F59" s="1"/>
      <c r="G59" s="1"/>
      <c r="H59" s="15"/>
      <c r="I59" s="16"/>
    </row>
    <row r="60" spans="1:29" x14ac:dyDescent="0.25">
      <c r="A60" s="1">
        <v>2013</v>
      </c>
      <c r="B60" s="1">
        <v>11</v>
      </c>
      <c r="C60" s="2">
        <v>5165</v>
      </c>
      <c r="D60" s="1">
        <v>27</v>
      </c>
      <c r="E60" s="1">
        <v>18</v>
      </c>
      <c r="F60" s="1"/>
      <c r="G60" s="1"/>
      <c r="H60" s="15"/>
      <c r="I60" s="16"/>
    </row>
    <row r="61" spans="1:29" x14ac:dyDescent="0.25">
      <c r="A61" s="1">
        <v>2013</v>
      </c>
      <c r="B61" s="1">
        <v>12</v>
      </c>
      <c r="C61" s="2">
        <v>5721</v>
      </c>
      <c r="D61" s="1">
        <v>12</v>
      </c>
      <c r="E61" s="1">
        <v>8</v>
      </c>
      <c r="F61" s="1"/>
      <c r="G61" s="1"/>
      <c r="H61" s="15"/>
      <c r="I61" s="16"/>
    </row>
    <row r="62" spans="1:29" x14ac:dyDescent="0.25">
      <c r="H62" s="15"/>
      <c r="I62" s="16"/>
    </row>
  </sheetData>
  <sortState ref="A2:E61">
    <sortCondition descending="1" ref="A2:A61"/>
    <sortCondition ref="B2:B61"/>
  </sortState>
  <pageMargins left="1" right="1" top="1.5" bottom="1" header="0.5" footer="0.5"/>
  <pageSetup orientation="portrait" r:id="rId1"/>
  <headerFooter>
    <oddHeader xml:space="preserve">&amp;R&amp;"Times New Roman,Bold"&amp;12 Case No. 2018-00295
Attachment 1 to Response to KSBA-1 Question No. 5
Page &amp;P of &amp;N
Sinclair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20"/>
  <sheetViews>
    <sheetView topLeftCell="C1" workbookViewId="0">
      <selection activeCell="H36" sqref="H36"/>
    </sheetView>
  </sheetViews>
  <sheetFormatPr defaultRowHeight="15" x14ac:dyDescent="0.25"/>
  <cols>
    <col min="1" max="1" width="2.140625" customWidth="1"/>
    <col min="5" max="5" width="2.28515625" customWidth="1"/>
    <col min="9" max="9" width="2.28515625" customWidth="1"/>
    <col min="13" max="13" width="2.5703125" customWidth="1"/>
    <col min="17" max="17" width="2.7109375" customWidth="1"/>
    <col min="21" max="21" width="2.7109375" customWidth="1"/>
    <col min="22" max="22" width="8.5703125" customWidth="1"/>
    <col min="23" max="23" width="10.7109375" customWidth="1"/>
    <col min="24" max="24" width="11.85546875" customWidth="1"/>
  </cols>
  <sheetData>
    <row r="2" spans="2:24" ht="18.75" x14ac:dyDescent="0.3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4" spans="2:24" s="6" customFormat="1" x14ac:dyDescent="0.25">
      <c r="W4" s="17"/>
    </row>
    <row r="5" spans="2:24" s="6" customFormat="1" x14ac:dyDescent="0.25">
      <c r="B5" s="36">
        <v>2017</v>
      </c>
      <c r="C5" s="36"/>
      <c r="D5" s="36"/>
      <c r="F5" s="36">
        <v>2016</v>
      </c>
      <c r="G5" s="36"/>
      <c r="H5" s="36"/>
      <c r="J5" s="36">
        <v>2015</v>
      </c>
      <c r="K5" s="36"/>
      <c r="L5" s="36"/>
      <c r="N5" s="36">
        <v>2014</v>
      </c>
      <c r="O5" s="36"/>
      <c r="P5" s="36"/>
      <c r="R5" s="36">
        <v>2013</v>
      </c>
      <c r="S5" s="36"/>
      <c r="T5" s="36"/>
      <c r="U5" s="35"/>
      <c r="V5" s="36" t="s">
        <v>10</v>
      </c>
      <c r="W5" s="36"/>
      <c r="X5" s="36"/>
    </row>
    <row r="6" spans="2:24" s="6" customFormat="1" x14ac:dyDescent="0.25">
      <c r="C6" s="17" t="s">
        <v>6</v>
      </c>
      <c r="D6" s="17" t="s">
        <v>6</v>
      </c>
      <c r="G6" s="17" t="s">
        <v>6</v>
      </c>
      <c r="H6" s="17" t="s">
        <v>6</v>
      </c>
      <c r="K6" s="17" t="s">
        <v>6</v>
      </c>
      <c r="L6" s="17" t="s">
        <v>6</v>
      </c>
      <c r="O6" s="17" t="s">
        <v>6</v>
      </c>
      <c r="P6" s="17" t="s">
        <v>6</v>
      </c>
      <c r="Q6" s="17"/>
      <c r="S6" s="17" t="s">
        <v>6</v>
      </c>
      <c r="T6" s="17" t="s">
        <v>6</v>
      </c>
      <c r="U6" s="17"/>
      <c r="V6" s="17"/>
      <c r="W6" s="17" t="s">
        <v>6</v>
      </c>
      <c r="X6" s="17" t="s">
        <v>6</v>
      </c>
    </row>
    <row r="7" spans="2:24" s="6" customFormat="1" x14ac:dyDescent="0.25">
      <c r="B7" s="5" t="s">
        <v>1</v>
      </c>
      <c r="C7" s="5" t="s">
        <v>5</v>
      </c>
      <c r="D7" s="5" t="s">
        <v>7</v>
      </c>
      <c r="F7" s="5" t="s">
        <v>1</v>
      </c>
      <c r="G7" s="5" t="s">
        <v>5</v>
      </c>
      <c r="H7" s="5" t="s">
        <v>7</v>
      </c>
      <c r="J7" s="5" t="s">
        <v>1</v>
      </c>
      <c r="K7" s="5" t="s">
        <v>5</v>
      </c>
      <c r="L7" s="5" t="s">
        <v>7</v>
      </c>
      <c r="N7" s="5" t="s">
        <v>1</v>
      </c>
      <c r="O7" s="5" t="s">
        <v>5</v>
      </c>
      <c r="P7" s="5" t="s">
        <v>7</v>
      </c>
      <c r="Q7" s="5"/>
      <c r="R7" s="5" t="s">
        <v>1</v>
      </c>
      <c r="S7" s="5" t="s">
        <v>5</v>
      </c>
      <c r="T7" s="5" t="s">
        <v>7</v>
      </c>
      <c r="U7" s="5"/>
      <c r="V7" s="5" t="s">
        <v>1</v>
      </c>
      <c r="W7" s="5" t="s">
        <v>5</v>
      </c>
      <c r="X7" s="5" t="s">
        <v>7</v>
      </c>
    </row>
    <row r="8" spans="2:24" s="6" customFormat="1" x14ac:dyDescent="0.25">
      <c r="B8" s="7">
        <v>1</v>
      </c>
      <c r="C8" s="8">
        <f>'Monthly Peak Demands (2)'!C2</f>
        <v>5679</v>
      </c>
      <c r="D8" s="9">
        <f>C8/MAX($C$8:$C$19)</f>
        <v>0.8732892511148701</v>
      </c>
      <c r="E8" s="9"/>
      <c r="F8" s="7">
        <v>1</v>
      </c>
      <c r="G8" s="8">
        <f>'Monthly Peak Demands (2)'!C14</f>
        <v>6223</v>
      </c>
      <c r="H8" s="9">
        <f t="shared" ref="H8:H19" si="0">G8/MAX($G$8:$G$19)</f>
        <v>0.96361102508516572</v>
      </c>
      <c r="J8" s="7">
        <v>1</v>
      </c>
      <c r="K8" s="8">
        <f>'Monthly Peak Demands (2)'!C26</f>
        <v>6833</v>
      </c>
      <c r="L8" s="9">
        <f t="shared" ref="L8:L19" si="1">K8/MAX($K$8:$K$19)</f>
        <v>0.96524932900127136</v>
      </c>
      <c r="N8" s="7">
        <v>1</v>
      </c>
      <c r="O8" s="8">
        <f>'Monthly Peak Demands (2)'!C38</f>
        <v>7114</v>
      </c>
      <c r="P8" s="9">
        <f t="shared" ref="P8:P19" si="2">O8/MAX($O$8:$O$19)</f>
        <v>1</v>
      </c>
      <c r="Q8" s="9"/>
      <c r="R8" s="7">
        <v>1</v>
      </c>
      <c r="S8" s="8">
        <f>'Monthly Peak Demands (2)'!C50</f>
        <v>5907</v>
      </c>
      <c r="T8" s="9">
        <f t="shared" ref="T8:T19" si="3">S8/MAX($S$8:$S$19)</f>
        <v>0.9180913894933167</v>
      </c>
      <c r="U8" s="9"/>
      <c r="V8" s="7">
        <v>1</v>
      </c>
      <c r="W8" s="8">
        <f>+(C8+G8+K8+O8+S8)/5</f>
        <v>6351.2</v>
      </c>
      <c r="X8" s="9">
        <f t="shared" ref="X8:X19" si="4">W8/MAX($W$8:$W$19)</f>
        <v>0.99005455962587685</v>
      </c>
    </row>
    <row r="9" spans="2:24" s="6" customFormat="1" x14ac:dyDescent="0.25">
      <c r="B9" s="7">
        <v>2</v>
      </c>
      <c r="C9" s="8">
        <f>'Monthly Peak Demands (2)'!C3</f>
        <v>5229</v>
      </c>
      <c r="D9" s="9">
        <f t="shared" ref="D9:D19" si="5">C9/MAX($C$8:$C$19)</f>
        <v>0.8040904198062433</v>
      </c>
      <c r="E9" s="9"/>
      <c r="F9" s="7">
        <v>2</v>
      </c>
      <c r="G9" s="8">
        <f>'Monthly Peak Demands (2)'!C15</f>
        <v>5780</v>
      </c>
      <c r="H9" s="9">
        <f t="shared" si="0"/>
        <v>0.89501393620315883</v>
      </c>
      <c r="J9" s="7">
        <v>2</v>
      </c>
      <c r="K9" s="8">
        <f>'Monthly Peak Demands (2)'!C27</f>
        <v>7079</v>
      </c>
      <c r="L9" s="9">
        <f t="shared" si="1"/>
        <v>1</v>
      </c>
      <c r="N9" s="7">
        <v>2</v>
      </c>
      <c r="O9" s="8">
        <f>'Monthly Peak Demands (2)'!C39</f>
        <v>6290</v>
      </c>
      <c r="P9" s="9">
        <f t="shared" si="2"/>
        <v>0.88417205510261454</v>
      </c>
      <c r="Q9" s="9"/>
      <c r="R9" s="7">
        <v>2</v>
      </c>
      <c r="S9" s="8">
        <f>'Monthly Peak Demands (2)'!C51</f>
        <v>5901</v>
      </c>
      <c r="T9" s="9">
        <f t="shared" si="3"/>
        <v>0.91715884364314582</v>
      </c>
      <c r="U9" s="9"/>
      <c r="V9" s="7">
        <v>2</v>
      </c>
      <c r="W9" s="8">
        <f t="shared" ref="W9:W18" si="6">+(C9+G9+K9+O9+S9)/5</f>
        <v>6055.8</v>
      </c>
      <c r="X9" s="9">
        <f t="shared" si="4"/>
        <v>0.94400623538581452</v>
      </c>
    </row>
    <row r="10" spans="2:24" s="6" customFormat="1" x14ac:dyDescent="0.25">
      <c r="B10" s="7">
        <v>3</v>
      </c>
      <c r="C10" s="8">
        <f>'Monthly Peak Demands (2)'!C4</f>
        <v>5434</v>
      </c>
      <c r="D10" s="9">
        <f t="shared" si="5"/>
        <v>0.83561433184683997</v>
      </c>
      <c r="E10" s="9"/>
      <c r="F10" s="7">
        <v>3</v>
      </c>
      <c r="G10" s="8">
        <f>'Monthly Peak Demands (2)'!C16</f>
        <v>4843</v>
      </c>
      <c r="H10" s="9">
        <f t="shared" si="0"/>
        <v>0.74992257664911732</v>
      </c>
      <c r="J10" s="7">
        <v>3</v>
      </c>
      <c r="K10" s="8">
        <f>'Monthly Peak Demands (2)'!C28</f>
        <v>5973</v>
      </c>
      <c r="L10" s="9">
        <f t="shared" si="1"/>
        <v>0.84376324339595987</v>
      </c>
      <c r="N10" s="7">
        <v>3</v>
      </c>
      <c r="O10" s="8">
        <f>'Monthly Peak Demands (2)'!C40</f>
        <v>5756</v>
      </c>
      <c r="P10" s="9">
        <f t="shared" si="2"/>
        <v>0.80910879955018278</v>
      </c>
      <c r="Q10" s="9"/>
      <c r="R10" s="7">
        <v>3</v>
      </c>
      <c r="S10" s="8">
        <f>'Monthly Peak Demands (2)'!C52</f>
        <v>5346</v>
      </c>
      <c r="T10" s="9">
        <f t="shared" si="3"/>
        <v>0.83089835250233135</v>
      </c>
      <c r="U10" s="9"/>
      <c r="V10" s="7">
        <v>3</v>
      </c>
      <c r="W10" s="8">
        <f t="shared" si="6"/>
        <v>5470.4</v>
      </c>
      <c r="X10" s="9">
        <f t="shared" si="4"/>
        <v>0.85275136399064688</v>
      </c>
    </row>
    <row r="11" spans="2:24" s="6" customFormat="1" x14ac:dyDescent="0.25">
      <c r="B11" s="7">
        <v>4</v>
      </c>
      <c r="C11" s="8">
        <f>'Monthly Peak Demands (2)'!C5</f>
        <v>4708</v>
      </c>
      <c r="D11" s="9">
        <f t="shared" si="5"/>
        <v>0.72397355066892199</v>
      </c>
      <c r="E11" s="9"/>
      <c r="F11" s="7">
        <v>4</v>
      </c>
      <c r="G11" s="8">
        <f>'Monthly Peak Demands (2)'!C17</f>
        <v>4791</v>
      </c>
      <c r="H11" s="9">
        <f t="shared" si="0"/>
        <v>0.74187054815732423</v>
      </c>
      <c r="J11" s="7">
        <v>4</v>
      </c>
      <c r="K11" s="8">
        <f>'Monthly Peak Demands (2)'!C29</f>
        <v>4240</v>
      </c>
      <c r="L11" s="9">
        <f t="shared" si="1"/>
        <v>0.59895465461223341</v>
      </c>
      <c r="N11" s="7">
        <v>4</v>
      </c>
      <c r="O11" s="8">
        <f>'Monthly Peak Demands (2)'!C41</f>
        <v>4643</v>
      </c>
      <c r="P11" s="9">
        <f t="shared" si="2"/>
        <v>0.65265673320213669</v>
      </c>
      <c r="Q11" s="9"/>
      <c r="R11" s="7">
        <v>4</v>
      </c>
      <c r="S11" s="8">
        <f>'Monthly Peak Demands (2)'!C53</f>
        <v>4540</v>
      </c>
      <c r="T11" s="9">
        <f t="shared" si="3"/>
        <v>0.70562635996269818</v>
      </c>
      <c r="U11" s="9"/>
      <c r="V11" s="7">
        <v>4</v>
      </c>
      <c r="W11" s="8">
        <f t="shared" si="6"/>
        <v>4584.3999999999996</v>
      </c>
      <c r="X11" s="9">
        <f t="shared" si="4"/>
        <v>0.71463756819953228</v>
      </c>
    </row>
    <row r="12" spans="2:24" s="6" customFormat="1" x14ac:dyDescent="0.25">
      <c r="B12" s="7">
        <v>5</v>
      </c>
      <c r="C12" s="8">
        <f>'Monthly Peak Demands (2)'!C6</f>
        <v>5446</v>
      </c>
      <c r="D12" s="9">
        <f t="shared" si="5"/>
        <v>0.83745963401506995</v>
      </c>
      <c r="E12" s="9"/>
      <c r="F12" s="7">
        <v>5</v>
      </c>
      <c r="G12" s="8">
        <f>'Monthly Peak Demands (2)'!C18</f>
        <v>5289</v>
      </c>
      <c r="H12" s="9">
        <f t="shared" si="0"/>
        <v>0.81898420563641994</v>
      </c>
      <c r="J12" s="7">
        <v>5</v>
      </c>
      <c r="K12" s="8">
        <f>'Monthly Peak Demands (2)'!C30</f>
        <v>5314</v>
      </c>
      <c r="L12" s="9">
        <f t="shared" si="1"/>
        <v>0.75067099872863396</v>
      </c>
      <c r="N12" s="7">
        <v>5</v>
      </c>
      <c r="O12" s="8">
        <f>'Monthly Peak Demands (2)'!C42</f>
        <v>5562</v>
      </c>
      <c r="P12" s="9">
        <f t="shared" si="2"/>
        <v>0.78183862805735171</v>
      </c>
      <c r="Q12" s="9"/>
      <c r="R12" s="7">
        <v>5</v>
      </c>
      <c r="S12" s="8">
        <f>'Monthly Peak Demands (2)'!C54</f>
        <v>5654</v>
      </c>
      <c r="T12" s="9">
        <f t="shared" si="3"/>
        <v>0.87876903947777429</v>
      </c>
      <c r="U12" s="9"/>
      <c r="V12" s="7">
        <v>5</v>
      </c>
      <c r="W12" s="8">
        <f t="shared" si="6"/>
        <v>5453</v>
      </c>
      <c r="X12" s="9">
        <f t="shared" si="4"/>
        <v>0.85003897116134064</v>
      </c>
    </row>
    <row r="13" spans="2:24" s="6" customFormat="1" x14ac:dyDescent="0.25">
      <c r="B13" s="7">
        <v>6</v>
      </c>
      <c r="C13" s="8">
        <f>'Monthly Peak Demands (2)'!C7</f>
        <v>6078</v>
      </c>
      <c r="D13" s="9">
        <f t="shared" si="5"/>
        <v>0.93464554820851919</v>
      </c>
      <c r="E13" s="9"/>
      <c r="F13" s="7">
        <v>6</v>
      </c>
      <c r="G13" s="8">
        <f>'Monthly Peak Demands (2)'!C19</f>
        <v>6334</v>
      </c>
      <c r="H13" s="9">
        <f t="shared" si="0"/>
        <v>0.98079900898110872</v>
      </c>
      <c r="J13" s="7">
        <v>6</v>
      </c>
      <c r="K13" s="8">
        <f>'Monthly Peak Demands (2)'!C31</f>
        <v>6262</v>
      </c>
      <c r="L13" s="9">
        <f t="shared" si="1"/>
        <v>0.88458821867495407</v>
      </c>
      <c r="N13" s="7">
        <v>6</v>
      </c>
      <c r="O13" s="8">
        <f>'Monthly Peak Demands (2)'!C43</f>
        <v>6270</v>
      </c>
      <c r="P13" s="9">
        <f t="shared" si="2"/>
        <v>0.8813606972167557</v>
      </c>
      <c r="Q13" s="9"/>
      <c r="R13" s="7">
        <v>6</v>
      </c>
      <c r="S13" s="8">
        <f>'Monthly Peak Demands (2)'!C55</f>
        <v>6288</v>
      </c>
      <c r="T13" s="9">
        <f t="shared" si="3"/>
        <v>0.97730805097917317</v>
      </c>
      <c r="U13" s="9"/>
      <c r="V13" s="7">
        <v>6</v>
      </c>
      <c r="W13" s="8">
        <f t="shared" si="6"/>
        <v>6246.4</v>
      </c>
      <c r="X13" s="9">
        <f t="shared" si="4"/>
        <v>0.97371784879189394</v>
      </c>
    </row>
    <row r="14" spans="2:24" s="6" customFormat="1" x14ac:dyDescent="0.25">
      <c r="B14" s="7">
        <v>7</v>
      </c>
      <c r="C14" s="8">
        <f>'Monthly Peak Demands (2)'!C8</f>
        <v>6503</v>
      </c>
      <c r="D14" s="9">
        <f t="shared" si="5"/>
        <v>1</v>
      </c>
      <c r="E14" s="9"/>
      <c r="F14" s="7">
        <v>7</v>
      </c>
      <c r="G14" s="8">
        <f>'Monthly Peak Demands (2)'!C20</f>
        <v>6458</v>
      </c>
      <c r="H14" s="9">
        <f t="shared" si="0"/>
        <v>1</v>
      </c>
      <c r="J14" s="7">
        <v>7</v>
      </c>
      <c r="K14" s="8">
        <f>'Monthly Peak Demands (2)'!C32</f>
        <v>6392</v>
      </c>
      <c r="L14" s="9">
        <f t="shared" si="1"/>
        <v>0.90295239440598951</v>
      </c>
      <c r="N14" s="7">
        <v>7</v>
      </c>
      <c r="O14" s="8">
        <f>'Monthly Peak Demands (2)'!C44</f>
        <v>6313</v>
      </c>
      <c r="P14" s="9">
        <f t="shared" si="2"/>
        <v>0.88740511667135225</v>
      </c>
      <c r="Q14" s="9"/>
      <c r="R14" s="7">
        <v>7</v>
      </c>
      <c r="S14" s="8">
        <f>'Monthly Peak Demands (2)'!C56</f>
        <v>6409</v>
      </c>
      <c r="T14" s="9">
        <f t="shared" si="3"/>
        <v>0.99611439229095433</v>
      </c>
      <c r="U14" s="9"/>
      <c r="V14" s="7">
        <v>7</v>
      </c>
      <c r="W14" s="8">
        <f t="shared" si="6"/>
        <v>6415</v>
      </c>
      <c r="X14" s="9">
        <f t="shared" si="4"/>
        <v>1</v>
      </c>
    </row>
    <row r="15" spans="2:24" s="6" customFormat="1" x14ac:dyDescent="0.25">
      <c r="B15" s="7">
        <v>8</v>
      </c>
      <c r="C15" s="8">
        <f>'Monthly Peak Demands (2)'!C9</f>
        <v>6233</v>
      </c>
      <c r="D15" s="9">
        <f t="shared" si="5"/>
        <v>0.95848070121482398</v>
      </c>
      <c r="E15" s="9"/>
      <c r="F15" s="7">
        <v>8</v>
      </c>
      <c r="G15" s="8">
        <f>'Monthly Peak Demands (2)'!C21</f>
        <v>6451</v>
      </c>
      <c r="H15" s="9">
        <f t="shared" si="0"/>
        <v>0.99891607308764319</v>
      </c>
      <c r="J15" s="7">
        <v>8</v>
      </c>
      <c r="K15" s="8">
        <f>'Monthly Peak Demands (2)'!C33</f>
        <v>6208</v>
      </c>
      <c r="L15" s="9">
        <f t="shared" si="1"/>
        <v>0.87696002260206241</v>
      </c>
      <c r="N15" s="7">
        <v>8</v>
      </c>
      <c r="O15" s="8">
        <f>'Monthly Peak Demands (2)'!C45</f>
        <v>6255</v>
      </c>
      <c r="P15" s="9">
        <f t="shared" si="2"/>
        <v>0.87925217880236151</v>
      </c>
      <c r="Q15" s="9"/>
      <c r="R15" s="7">
        <v>8</v>
      </c>
      <c r="S15" s="8">
        <f>'Monthly Peak Demands (2)'!C57</f>
        <v>6333</v>
      </c>
      <c r="T15" s="9">
        <f t="shared" si="3"/>
        <v>0.98430214485545542</v>
      </c>
      <c r="U15" s="9"/>
      <c r="V15" s="7">
        <v>8</v>
      </c>
      <c r="W15" s="8">
        <f t="shared" si="6"/>
        <v>6296</v>
      </c>
      <c r="X15" s="9">
        <f t="shared" si="4"/>
        <v>0.98144972720187063</v>
      </c>
    </row>
    <row r="16" spans="2:24" s="6" customFormat="1" x14ac:dyDescent="0.25">
      <c r="B16" s="7">
        <v>9</v>
      </c>
      <c r="C16" s="8">
        <f>'Monthly Peak Demands (2)'!C10</f>
        <v>5763</v>
      </c>
      <c r="D16" s="9">
        <f t="shared" si="5"/>
        <v>0.8862063662924804</v>
      </c>
      <c r="E16" s="9"/>
      <c r="F16" s="7">
        <v>9</v>
      </c>
      <c r="G16" s="8">
        <f>'Monthly Peak Demands (2)'!C22</f>
        <v>6291</v>
      </c>
      <c r="H16" s="9">
        <f t="shared" si="0"/>
        <v>0.97414060080520282</v>
      </c>
      <c r="J16" s="7">
        <v>9</v>
      </c>
      <c r="K16" s="8">
        <f>'Monthly Peak Demands (2)'!C34</f>
        <v>6199</v>
      </c>
      <c r="L16" s="9">
        <f t="shared" si="1"/>
        <v>0.87568865658991379</v>
      </c>
      <c r="N16" s="7">
        <v>9</v>
      </c>
      <c r="O16" s="8">
        <f>'Monthly Peak Demands (2)'!C46</f>
        <v>6192</v>
      </c>
      <c r="P16" s="9">
        <f t="shared" si="2"/>
        <v>0.87039640146190611</v>
      </c>
      <c r="Q16" s="9"/>
      <c r="R16" s="7">
        <v>9</v>
      </c>
      <c r="S16" s="8">
        <f>'Monthly Peak Demands (2)'!C58</f>
        <v>6434</v>
      </c>
      <c r="T16" s="9">
        <f t="shared" si="3"/>
        <v>1</v>
      </c>
      <c r="U16" s="9"/>
      <c r="V16" s="7">
        <v>9</v>
      </c>
      <c r="W16" s="8">
        <f t="shared" si="6"/>
        <v>6175.8</v>
      </c>
      <c r="X16" s="9">
        <f t="shared" si="4"/>
        <v>0.96271239282930632</v>
      </c>
    </row>
    <row r="17" spans="2:24" s="6" customFormat="1" x14ac:dyDescent="0.25">
      <c r="B17" s="7">
        <v>10</v>
      </c>
      <c r="C17" s="8">
        <f>'Monthly Peak Demands (2)'!C11</f>
        <v>4807</v>
      </c>
      <c r="D17" s="9">
        <f t="shared" si="5"/>
        <v>0.73919729355681996</v>
      </c>
      <c r="E17" s="9"/>
      <c r="F17" s="7">
        <v>10</v>
      </c>
      <c r="G17" s="8">
        <f>'Monthly Peak Demands (2)'!C23</f>
        <v>5114</v>
      </c>
      <c r="H17" s="9">
        <f t="shared" si="0"/>
        <v>0.79188603282750081</v>
      </c>
      <c r="J17" s="7">
        <v>10</v>
      </c>
      <c r="K17" s="8">
        <f>'Monthly Peak Demands (2)'!C35</f>
        <v>4802</v>
      </c>
      <c r="L17" s="9">
        <f t="shared" si="1"/>
        <v>0.67834439892640208</v>
      </c>
      <c r="N17" s="7">
        <v>10</v>
      </c>
      <c r="O17" s="8">
        <f>'Monthly Peak Demands (2)'!C47</f>
        <v>5207</v>
      </c>
      <c r="P17" s="9">
        <f t="shared" si="2"/>
        <v>0.73193702558335672</v>
      </c>
      <c r="Q17" s="9"/>
      <c r="R17" s="7">
        <v>10</v>
      </c>
      <c r="S17" s="8">
        <f>'Monthly Peak Demands (2)'!C59</f>
        <v>5235</v>
      </c>
      <c r="T17" s="9">
        <f t="shared" si="3"/>
        <v>0.81364625427416848</v>
      </c>
      <c r="U17" s="9"/>
      <c r="V17" s="7">
        <v>10</v>
      </c>
      <c r="W17" s="8">
        <f t="shared" si="6"/>
        <v>5033</v>
      </c>
      <c r="X17" s="9">
        <f t="shared" si="4"/>
        <v>0.78456742010911928</v>
      </c>
    </row>
    <row r="18" spans="2:24" s="6" customFormat="1" x14ac:dyDescent="0.25">
      <c r="B18" s="7">
        <v>11</v>
      </c>
      <c r="C18" s="8">
        <f>'Monthly Peak Demands (2)'!C12</f>
        <v>4853</v>
      </c>
      <c r="D18" s="9">
        <f t="shared" si="5"/>
        <v>0.74627095186836845</v>
      </c>
      <c r="E18" s="9"/>
      <c r="F18" s="7">
        <v>11</v>
      </c>
      <c r="G18" s="8">
        <f>'Monthly Peak Demands (2)'!C24</f>
        <v>4809</v>
      </c>
      <c r="H18" s="9">
        <f t="shared" si="0"/>
        <v>0.74465778878909883</v>
      </c>
      <c r="J18" s="7">
        <v>11</v>
      </c>
      <c r="K18" s="8">
        <f>'Monthly Peak Demands (2)'!C36</f>
        <v>5015</v>
      </c>
      <c r="L18" s="9">
        <f t="shared" si="1"/>
        <v>0.7084333945472524</v>
      </c>
      <c r="N18" s="7">
        <v>11</v>
      </c>
      <c r="O18" s="8">
        <f>'Monthly Peak Demands (2)'!C48</f>
        <v>5680</v>
      </c>
      <c r="P18" s="9">
        <f t="shared" si="2"/>
        <v>0.79842563958391899</v>
      </c>
      <c r="Q18" s="9"/>
      <c r="R18" s="7">
        <v>11</v>
      </c>
      <c r="S18" s="8">
        <f>'Monthly Peak Demands (2)'!C60</f>
        <v>5165</v>
      </c>
      <c r="T18" s="9">
        <f t="shared" si="3"/>
        <v>0.80276655268884056</v>
      </c>
      <c r="U18" s="9"/>
      <c r="V18" s="7">
        <v>11</v>
      </c>
      <c r="W18" s="8">
        <f t="shared" si="6"/>
        <v>5104.3999999999996</v>
      </c>
      <c r="X18" s="9">
        <f t="shared" si="4"/>
        <v>0.79569758378799682</v>
      </c>
    </row>
    <row r="19" spans="2:24" s="6" customFormat="1" x14ac:dyDescent="0.25">
      <c r="B19" s="7">
        <v>12</v>
      </c>
      <c r="C19" s="8">
        <f>'Monthly Peak Demands (2)'!C13</f>
        <v>5612</v>
      </c>
      <c r="D19" s="9">
        <f t="shared" si="5"/>
        <v>0.86298631400891901</v>
      </c>
      <c r="E19" s="9"/>
      <c r="F19" s="7">
        <v>12</v>
      </c>
      <c r="G19" s="8">
        <f>'Monthly Peak Demands (2)'!C25</f>
        <v>5813</v>
      </c>
      <c r="H19" s="9">
        <f t="shared" si="0"/>
        <v>0.90012387736141219</v>
      </c>
      <c r="J19" s="7">
        <v>12</v>
      </c>
      <c r="K19" s="8">
        <f>'Monthly Peak Demands (2)'!C37</f>
        <v>5026</v>
      </c>
      <c r="L19" s="9">
        <f t="shared" si="1"/>
        <v>0.70998728633987851</v>
      </c>
      <c r="N19" s="7">
        <v>12</v>
      </c>
      <c r="O19" s="8">
        <f>'Monthly Peak Demands (2)'!C49</f>
        <v>5313</v>
      </c>
      <c r="P19" s="9">
        <f t="shared" si="2"/>
        <v>0.74683722237840877</v>
      </c>
      <c r="Q19" s="9"/>
      <c r="R19" s="7">
        <v>12</v>
      </c>
      <c r="S19" s="8">
        <f>'Monthly Peak Demands (2)'!C61</f>
        <v>5721</v>
      </c>
      <c r="T19" s="9">
        <f t="shared" si="3"/>
        <v>0.88918246813801682</v>
      </c>
      <c r="U19" s="9"/>
      <c r="V19" s="7">
        <v>12</v>
      </c>
      <c r="W19" s="8">
        <f>+(C19+G19+K19+O19+S19)/5</f>
        <v>5497</v>
      </c>
      <c r="X19" s="9">
        <f t="shared" si="4"/>
        <v>0.85689789555728757</v>
      </c>
    </row>
    <row r="20" spans="2:24" s="6" customFormat="1" x14ac:dyDescent="0.25"/>
  </sheetData>
  <mergeCells count="7">
    <mergeCell ref="B2:X2"/>
    <mergeCell ref="B5:D5"/>
    <mergeCell ref="F5:H5"/>
    <mergeCell ref="J5:L5"/>
    <mergeCell ref="N5:P5"/>
    <mergeCell ref="R5:T5"/>
    <mergeCell ref="V5:X5"/>
  </mergeCells>
  <pageMargins left="0.45" right="0.45" top="0.75" bottom="0.75" header="0.3" footer="0.3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34" ma:contentTypeDescription="Create a new document." ma:contentTypeScope="" ma:versionID="edcdeb43ecd77b2d9855a94c511d88b6">
  <xsd:schema xmlns:xsd="http://www.w3.org/2001/XMLSchema" xmlns:xs="http://www.w3.org/2001/XMLSchema" xmlns:p="http://schemas.microsoft.com/office/2006/metadata/properties" xmlns:ns2="54fcda00-7b58-44a7-b108-8bd10a8a08ba" targetNamespace="http://schemas.microsoft.com/office/2006/metadata/properties" ma:root="true" ma:fieldsID="5bafc3a96119dedc7b88f594c3c04383" ns2:_=""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format="Dropdown" ma:indexed="true" ma:internalName="Year" ma:readOnly="false">
      <xsd:simpleType>
        <xsd:restriction base="dms:Choice"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0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Leichty, Douglas A."/>
          <xsd:enumeration value="Lovekamp, Rick E."/>
          <xsd:enumeration value="Malloy, John P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ssociation of Community Ministries - ACM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Lexington-Fayette Urban County Govt - LFUCG"/>
          <xsd:enumeration value="Louisville Metro Government - METRO"/>
          <xsd:enumeration value="Metro. Housing Coalition - MHC"/>
          <xsd:enumeration value="Sierra Club - SC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DR01 Attachments</Round>
    <Data_x0020_Request_x0020_Question_x0020_No_x002e_ xmlns="54fcda00-7b58-44a7-b108-8bd10a8a08ba">005</Data_x0020_Request_x0020_Question_x0020_No_x002e_>
    <Year xmlns="54fcda00-7b58-44a7-b108-8bd10a8a08ba">2018</Year>
    <Document_x0020_Type xmlns="54fcda00-7b58-44a7-b108-8bd10a8a08ba">Data Requests</Document_x0020_Type>
    <Witness_x0020_Testimony xmlns="54fcda00-7b58-44a7-b108-8bd10a8a08ba">Sinclair, David S.</Witness_x0020_Testimony>
    <Intervemprs xmlns="54fcda00-7b58-44a7-b108-8bd10a8a08ba">KY School Boards Assn - KSBA</Intervemprs>
    <Filed_x0020_Documents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7C25E809-6A5B-4F41-8513-C0054C2380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6DF9C0-4669-469E-9EA9-55750F8FE3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fcda00-7b58-44a7-b108-8bd10a8a08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D6659F-106E-4E57-B5A1-9A79813CD8EA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54fcda00-7b58-44a7-b108-8bd10a8a08ba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Exhibit JTS-5</vt:lpstr>
      <vt:lpstr>Monthly Peak Demands</vt:lpstr>
      <vt:lpstr>Monthly Peak Demands (2)</vt:lpstr>
      <vt:lpstr>Summary 2017-2013</vt:lpstr>
      <vt:lpstr>'Monthly Peak Demands'!Print_Area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Tim</dc:creator>
  <cp:lastModifiedBy>BAI</cp:lastModifiedBy>
  <cp:lastPrinted>2019-01-10T14:51:26Z</cp:lastPrinted>
  <dcterms:created xsi:type="dcterms:W3CDTF">2018-11-16T19:47:25Z</dcterms:created>
  <dcterms:modified xsi:type="dcterms:W3CDTF">2019-01-10T14:52:46Z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  <property fmtid="{D5CDD505-2E9C-101B-9397-08002B2CF9AE}" pid="3" name="{A44787D4-0540-4523-9961-78E4036D8C6D}">
    <vt:lpwstr>{4D45BE49-8116-4A61-B0D5-327921007602}</vt:lpwstr>
  </property>
</Properties>
</file>