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18 LGE-KU\KU\KSBA_2018-00294 Responses\Response to Staff\"/>
    </mc:Choice>
  </mc:AlternateContent>
  <xr:revisionPtr revIDLastSave="0" documentId="13_ncr:1_{116849F6-A9B9-4B66-99DD-2499BF4C7650}" xr6:coauthVersionLast="40" xr6:coauthVersionMax="40" xr10:uidLastSave="{00000000-0000-0000-0000-000000000000}"/>
  <bookViews>
    <workbookView xWindow="-120" yWindow="-120" windowWidth="24240" windowHeight="13140" xr2:uid="{B6A69096-2B43-4029-9974-8DDCDAC93FCE}"/>
  </bookViews>
  <sheets>
    <sheet name="KU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4" i="1" l="1"/>
  <c r="G24" i="1"/>
  <c r="G43" i="1" l="1"/>
  <c r="G22" i="1"/>
  <c r="G10" i="1"/>
  <c r="J41" i="1" l="1"/>
  <c r="J45" i="1" s="1"/>
  <c r="K41" i="1"/>
  <c r="K45" i="1" s="1"/>
  <c r="L41" i="1"/>
  <c r="L45" i="1" s="1"/>
  <c r="M45" i="1" s="1"/>
  <c r="M39" i="1"/>
  <c r="M37" i="1"/>
  <c r="G33" i="1"/>
  <c r="G31" i="1"/>
  <c r="G29" i="1"/>
  <c r="H41" i="1"/>
  <c r="H45" i="1" s="1"/>
  <c r="I41" i="1"/>
  <c r="I45" i="1" s="1"/>
  <c r="E35" i="1"/>
  <c r="E45" i="1" s="1"/>
  <c r="F35" i="1"/>
  <c r="F45" i="1" s="1"/>
  <c r="B35" i="1"/>
  <c r="C35" i="1"/>
  <c r="C45" i="1" s="1"/>
  <c r="M41" i="1" l="1"/>
  <c r="G35" i="1"/>
  <c r="B45" i="1"/>
  <c r="G45" i="1" s="1"/>
  <c r="M17" i="1"/>
  <c r="D35" i="1" l="1"/>
  <c r="D45" i="1" s="1"/>
  <c r="M15" i="1" l="1"/>
  <c r="G8" i="1"/>
  <c r="G6" i="1"/>
  <c r="H19" i="1" l="1"/>
  <c r="I19" i="1"/>
  <c r="J19" i="1"/>
  <c r="K19" i="1"/>
  <c r="L19" i="1"/>
  <c r="B19" i="1"/>
  <c r="C19" i="1"/>
  <c r="D19" i="1"/>
  <c r="E19" i="1"/>
  <c r="F19" i="1"/>
  <c r="H12" i="1"/>
  <c r="H24" i="1" s="1"/>
  <c r="D50" i="1" s="1"/>
  <c r="I12" i="1"/>
  <c r="I24" i="1" s="1"/>
  <c r="J12" i="1"/>
  <c r="K12" i="1"/>
  <c r="L12" i="1"/>
  <c r="L24" i="1" s="1"/>
  <c r="B12" i="1"/>
  <c r="B24" i="1" s="1"/>
  <c r="B50" i="1" s="1"/>
  <c r="C12" i="1"/>
  <c r="D12" i="1"/>
  <c r="E12" i="1"/>
  <c r="E24" i="1" s="1"/>
  <c r="F12" i="1"/>
  <c r="F24" i="1" s="1"/>
  <c r="D24" i="1" l="1"/>
  <c r="G50" i="1" s="1"/>
  <c r="K24" i="1"/>
  <c r="C24" i="1"/>
  <c r="J24" i="1"/>
  <c r="I50" i="1" s="1"/>
  <c r="M19" i="1"/>
  <c r="G12" i="1"/>
</calcChain>
</file>

<file path=xl/sharedStrings.xml><?xml version="1.0" encoding="utf-8"?>
<sst xmlns="http://schemas.openxmlformats.org/spreadsheetml/2006/main" count="41" uniqueCount="32">
  <si>
    <t>PS Increase ov SPS</t>
  </si>
  <si>
    <t>TODS Increase ov STOD</t>
  </si>
  <si>
    <t>TODS Increase</t>
  </si>
  <si>
    <t>SPS</t>
  </si>
  <si>
    <t>PS Current</t>
  </si>
  <si>
    <t>STOD</t>
  </si>
  <si>
    <t>TODS Current</t>
  </si>
  <si>
    <t>PS Proposed</t>
  </si>
  <si>
    <t>TODS Proposed</t>
  </si>
  <si>
    <t>PS #1</t>
  </si>
  <si>
    <t>PS #2</t>
  </si>
  <si>
    <t>TODS # 1</t>
  </si>
  <si>
    <t>TODS #2</t>
  </si>
  <si>
    <t>KU</t>
  </si>
  <si>
    <t xml:space="preserve">   Sub Total</t>
  </si>
  <si>
    <t>STOD #1</t>
  </si>
  <si>
    <t>STOD #2</t>
  </si>
  <si>
    <t>SPS #2</t>
  </si>
  <si>
    <t>PS #3</t>
  </si>
  <si>
    <t>PS Prop Increase ov Current</t>
  </si>
  <si>
    <t>PS Prop Increase ov SPS</t>
  </si>
  <si>
    <t>%  Increase</t>
  </si>
  <si>
    <t>PS Prop Increase ov STOD</t>
  </si>
  <si>
    <t>SPS #3</t>
  </si>
  <si>
    <t>Tiotals</t>
  </si>
  <si>
    <t>Totals</t>
  </si>
  <si>
    <t>SPS #1</t>
  </si>
  <si>
    <t>Private PS #1</t>
  </si>
  <si>
    <t>TODS</t>
  </si>
  <si>
    <t>Class</t>
  </si>
  <si>
    <t>Staff #4a.</t>
  </si>
  <si>
    <t>Staff #4b.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</si>
</sst>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&quot;$&quot;#,##0"/>
    <numFmt numFmtId="167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/>
      <right/>
      <top style="thick">
        <color auto="1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center" wrapText="1"/>
    </xf>
    <xf numFmtId="164" fontId="0" fillId="0" borderId="0" xfId="0" applyNumberFormat="1"/>
    <xf numFmtId="165" fontId="0" fillId="0" borderId="0" xfId="1" applyNumberFormat="1" applyFont="1"/>
    <xf numFmtId="166" fontId="0" fillId="0" borderId="0" xfId="0" applyNumberFormat="1"/>
    <xf numFmtId="166" fontId="0" fillId="0" borderId="0" xfId="0" applyNumberFormat="1" applyFill="1" applyBorder="1"/>
    <xf numFmtId="167" fontId="0" fillId="0" borderId="0" xfId="2" applyNumberFormat="1" applyFont="1"/>
    <xf numFmtId="0" fontId="0" fillId="0" borderId="0" xfId="0" applyAlignment="1">
      <alignment horizontal="center" vertical="center" wrapText="1"/>
    </xf>
    <xf numFmtId="10" fontId="0" fillId="3" borderId="0" xfId="0" applyNumberFormat="1" applyFill="1" applyBorder="1" applyAlignment="1">
      <alignment horizontal="center"/>
    </xf>
    <xf numFmtId="0" fontId="0" fillId="0" borderId="0" xfId="0" applyBorder="1"/>
    <xf numFmtId="165" fontId="0" fillId="0" borderId="0" xfId="1" applyNumberFormat="1" applyFont="1" applyBorder="1"/>
    <xf numFmtId="167" fontId="0" fillId="0" borderId="0" xfId="2" applyNumberFormat="1" applyFont="1" applyBorder="1"/>
    <xf numFmtId="10" fontId="1" fillId="0" borderId="0" xfId="1" applyNumberFormat="1" applyFont="1" applyFill="1" applyBorder="1"/>
    <xf numFmtId="0" fontId="0" fillId="0" borderId="0" xfId="0" applyFill="1" applyBorder="1"/>
    <xf numFmtId="165" fontId="0" fillId="0" borderId="0" xfId="1" applyNumberFormat="1" applyFont="1" applyFill="1" applyBorder="1"/>
    <xf numFmtId="167" fontId="0" fillId="0" borderId="0" xfId="2" applyNumberFormat="1" applyFont="1" applyFill="1" applyBorder="1"/>
    <xf numFmtId="167" fontId="0" fillId="0" borderId="0" xfId="0" applyNumberFormat="1" applyFill="1" applyBorder="1"/>
    <xf numFmtId="0" fontId="0" fillId="4" borderId="0" xfId="0" applyFill="1"/>
    <xf numFmtId="166" fontId="0" fillId="4" borderId="0" xfId="0" applyNumberFormat="1" applyFill="1"/>
    <xf numFmtId="166" fontId="0" fillId="0" borderId="1" xfId="0" applyNumberFormat="1" applyBorder="1"/>
    <xf numFmtId="165" fontId="0" fillId="0" borderId="1" xfId="1" applyNumberFormat="1" applyFont="1" applyBorder="1"/>
    <xf numFmtId="167" fontId="0" fillId="0" borderId="1" xfId="0" applyNumberFormat="1" applyFill="1" applyBorder="1"/>
    <xf numFmtId="0" fontId="0" fillId="0" borderId="0" xfId="0" applyAlignment="1">
      <alignment horizontal="center" vertical="center"/>
    </xf>
    <xf numFmtId="166" fontId="0" fillId="0" borderId="0" xfId="0" applyNumberFormat="1" applyBorder="1"/>
    <xf numFmtId="167" fontId="0" fillId="0" borderId="0" xfId="0" applyNumberFormat="1"/>
    <xf numFmtId="0" fontId="2" fillId="0" borderId="0" xfId="0" applyFont="1" applyFill="1" applyAlignment="1"/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488BF-7F44-4BD0-A57E-1855CD4A710B}">
  <sheetPr>
    <pageSetUpPr fitToPage="1"/>
  </sheetPr>
  <dimension ref="A2:Q50"/>
  <sheetViews>
    <sheetView tabSelected="1" zoomScaleNormal="100" workbookViewId="0">
      <pane xSplit="1" ySplit="4" topLeftCell="B26" activePane="bottomRight" state="frozen"/>
      <selection pane="topRight" activeCell="B1" sqref="B1"/>
      <selection pane="bottomLeft" activeCell="A5" sqref="A5"/>
      <selection pane="bottomRight" activeCell="P24" sqref="P24"/>
    </sheetView>
  </sheetViews>
  <sheetFormatPr defaultRowHeight="15" x14ac:dyDescent="0.25"/>
  <cols>
    <col min="1" max="1" width="12.7109375" customWidth="1"/>
    <col min="2" max="2" width="13.140625" customWidth="1"/>
    <col min="3" max="3" width="12.140625" customWidth="1"/>
    <col min="4" max="4" width="11" customWidth="1"/>
    <col min="5" max="5" width="12.85546875" customWidth="1"/>
    <col min="6" max="6" width="13.7109375" bestFit="1" customWidth="1"/>
    <col min="7" max="7" width="9.42578125" customWidth="1"/>
    <col min="8" max="8" width="12.140625" customWidth="1"/>
    <col min="9" max="9" width="12.42578125" customWidth="1"/>
    <col min="10" max="10" width="10.140625" customWidth="1"/>
    <col min="11" max="11" width="11.42578125" customWidth="1"/>
    <col min="12" max="12" width="11.5703125" customWidth="1"/>
    <col min="13" max="13" width="9.42578125" bestFit="1" customWidth="1"/>
    <col min="14" max="14" width="12" customWidth="1"/>
    <col min="15" max="15" width="11.85546875" customWidth="1"/>
    <col min="16" max="16" width="10.28515625" customWidth="1"/>
    <col min="17" max="17" width="9.28515625" customWidth="1"/>
  </cols>
  <sheetData>
    <row r="2" spans="1:17" ht="18.75" x14ac:dyDescent="0.3">
      <c r="A2" s="27" t="s">
        <v>13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5"/>
      <c r="O2" s="25"/>
    </row>
    <row r="3" spans="1:17" x14ac:dyDescent="0.25">
      <c r="D3" s="1"/>
      <c r="E3" s="1"/>
      <c r="F3" s="1"/>
      <c r="G3" s="1"/>
      <c r="J3" s="1"/>
      <c r="K3" s="1"/>
      <c r="L3" s="1"/>
      <c r="M3" s="1"/>
      <c r="N3" s="1"/>
    </row>
    <row r="4" spans="1:17" ht="45.75" customHeight="1" x14ac:dyDescent="0.25">
      <c r="B4" s="7" t="s">
        <v>3</v>
      </c>
      <c r="C4" s="7" t="s">
        <v>4</v>
      </c>
      <c r="D4" s="7" t="s">
        <v>0</v>
      </c>
      <c r="E4" s="22" t="s">
        <v>7</v>
      </c>
      <c r="F4" s="7" t="s">
        <v>19</v>
      </c>
      <c r="G4" s="7" t="s">
        <v>21</v>
      </c>
      <c r="H4" s="7" t="s">
        <v>5</v>
      </c>
      <c r="I4" s="7" t="s">
        <v>6</v>
      </c>
      <c r="J4" s="7" t="s">
        <v>1</v>
      </c>
      <c r="K4" s="7" t="s">
        <v>8</v>
      </c>
      <c r="L4" s="7" t="s">
        <v>2</v>
      </c>
      <c r="M4" s="7" t="s">
        <v>21</v>
      </c>
      <c r="N4" s="7"/>
      <c r="O4" s="7"/>
      <c r="P4" s="7"/>
      <c r="Q4" s="7"/>
    </row>
    <row r="6" spans="1:17" x14ac:dyDescent="0.25">
      <c r="A6" t="s">
        <v>9</v>
      </c>
      <c r="B6" s="4">
        <v>3603617.6835000003</v>
      </c>
      <c r="C6" s="4">
        <v>3889364.364099999</v>
      </c>
      <c r="D6" s="4">
        <v>285746.68059999967</v>
      </c>
      <c r="E6" s="4">
        <v>4337153.3143999996</v>
      </c>
      <c r="F6" s="4">
        <v>447788.95030000003</v>
      </c>
      <c r="G6" s="3">
        <f>F6/C6</f>
        <v>0.1151316534992778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/>
      <c r="N6" s="4"/>
      <c r="O6" s="4"/>
      <c r="P6" s="4"/>
    </row>
    <row r="7" spans="1:17" x14ac:dyDescent="0.25">
      <c r="B7" s="4"/>
      <c r="C7" s="4"/>
      <c r="D7" s="4"/>
      <c r="E7" s="4"/>
      <c r="F7" s="4"/>
      <c r="G7" s="3"/>
      <c r="H7" s="4"/>
      <c r="I7" s="4"/>
      <c r="J7" s="4"/>
      <c r="K7" s="4"/>
      <c r="L7" s="4"/>
      <c r="M7" s="4"/>
      <c r="N7" s="4"/>
      <c r="O7" s="4"/>
      <c r="P7" s="4"/>
    </row>
    <row r="8" spans="1:17" x14ac:dyDescent="0.25">
      <c r="A8" t="s">
        <v>10</v>
      </c>
      <c r="B8" s="4">
        <v>3101322.6899800007</v>
      </c>
      <c r="C8" s="4">
        <v>3350923.8223799993</v>
      </c>
      <c r="D8" s="4">
        <v>249601.13239999965</v>
      </c>
      <c r="E8" s="4">
        <v>3734165.9288000008</v>
      </c>
      <c r="F8" s="4">
        <v>383242.10642000032</v>
      </c>
      <c r="G8" s="3">
        <f>F8/C8</f>
        <v>0.1143690894613659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/>
      <c r="N8" s="4"/>
      <c r="O8" s="4"/>
      <c r="P8" s="4"/>
    </row>
    <row r="9" spans="1:17" x14ac:dyDescent="0.25">
      <c r="B9" s="4"/>
      <c r="C9" s="4"/>
      <c r="D9" s="4"/>
      <c r="E9" s="4"/>
      <c r="F9" s="4"/>
      <c r="G9" s="3"/>
      <c r="H9" s="4"/>
      <c r="I9" s="4"/>
      <c r="J9" s="4"/>
      <c r="K9" s="4"/>
      <c r="L9" s="4"/>
      <c r="M9" s="4"/>
      <c r="N9" s="4"/>
      <c r="O9" s="4"/>
      <c r="P9" s="4"/>
    </row>
    <row r="10" spans="1:17" x14ac:dyDescent="0.25">
      <c r="A10" t="s">
        <v>18</v>
      </c>
      <c r="B10" s="4">
        <v>391659.23043000005</v>
      </c>
      <c r="C10" s="4">
        <v>421099.77092000004</v>
      </c>
      <c r="D10" s="4">
        <v>29440.540489999978</v>
      </c>
      <c r="E10" s="4">
        <v>469801.51630000002</v>
      </c>
      <c r="F10" s="4">
        <v>48701.745380000029</v>
      </c>
      <c r="G10" s="3">
        <f>F10/C10</f>
        <v>0.11565369715969834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/>
      <c r="O10" s="4"/>
      <c r="P10" s="4"/>
    </row>
    <row r="11" spans="1:17" ht="15.75" thickBot="1" x14ac:dyDescent="0.3">
      <c r="B11" s="4"/>
      <c r="C11" s="4"/>
      <c r="D11" s="4"/>
      <c r="E11" s="4"/>
      <c r="F11" s="4"/>
      <c r="G11" s="3"/>
      <c r="H11" s="4"/>
      <c r="I11" s="4"/>
      <c r="J11" s="4"/>
      <c r="K11" s="4"/>
      <c r="L11" s="4"/>
      <c r="M11" s="4"/>
      <c r="N11" s="4"/>
      <c r="O11" s="4"/>
      <c r="P11" s="4"/>
    </row>
    <row r="12" spans="1:17" ht="15.75" thickTop="1" x14ac:dyDescent="0.25">
      <c r="A12" t="s">
        <v>14</v>
      </c>
      <c r="B12" s="19">
        <f>SUM(B6:B11)</f>
        <v>7096599.6039100019</v>
      </c>
      <c r="C12" s="19">
        <f>SUM(C6:C11)</f>
        <v>7661387.9573999988</v>
      </c>
      <c r="D12" s="19">
        <f>SUM(D6:D11)</f>
        <v>564788.35348999931</v>
      </c>
      <c r="E12" s="19">
        <f>SUM(E6:E11)</f>
        <v>8541120.7595000006</v>
      </c>
      <c r="F12" s="19">
        <f>SUM(F6:F11)</f>
        <v>879732.80210000032</v>
      </c>
      <c r="G12" s="20">
        <f>F12/C12</f>
        <v>0.11482681819425186</v>
      </c>
      <c r="H12" s="4">
        <f>SUM(H6:H11)</f>
        <v>0</v>
      </c>
      <c r="I12" s="4">
        <f>SUM(I6:I11)</f>
        <v>0</v>
      </c>
      <c r="J12" s="4">
        <f>SUM(J6:J11)</f>
        <v>0</v>
      </c>
      <c r="K12" s="4">
        <f>SUM(K6:K11)</f>
        <v>0</v>
      </c>
      <c r="L12" s="4">
        <f>SUM(L6:L11)</f>
        <v>0</v>
      </c>
      <c r="M12" s="4"/>
      <c r="N12" s="4"/>
      <c r="O12" s="4"/>
      <c r="P12" s="4"/>
    </row>
    <row r="13" spans="1:17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7" x14ac:dyDescent="0.2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7" x14ac:dyDescent="0.25">
      <c r="A15" t="s">
        <v>11</v>
      </c>
      <c r="B15" s="4">
        <v>0</v>
      </c>
      <c r="C15" s="4">
        <v>0</v>
      </c>
      <c r="D15" s="4">
        <v>0</v>
      </c>
      <c r="E15" s="4">
        <v>0</v>
      </c>
      <c r="F15" s="4">
        <v>0</v>
      </c>
      <c r="G15" s="4"/>
      <c r="H15" s="4">
        <v>8249799.2654400021</v>
      </c>
      <c r="I15" s="4">
        <v>8602630.8473900016</v>
      </c>
      <c r="J15" s="4">
        <v>352831.5819500006</v>
      </c>
      <c r="K15" s="4">
        <v>9646038.8345599975</v>
      </c>
      <c r="L15" s="4">
        <v>1043407.9871700002</v>
      </c>
      <c r="M15" s="3">
        <f>L15/I15</f>
        <v>0.12128940619212614</v>
      </c>
      <c r="N15" s="4"/>
      <c r="O15" s="4"/>
      <c r="P15" s="4"/>
    </row>
    <row r="16" spans="1:17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3"/>
      <c r="N16" s="4"/>
      <c r="O16" s="4"/>
      <c r="P16" s="4"/>
    </row>
    <row r="17" spans="1:17" x14ac:dyDescent="0.25">
      <c r="A17" t="s">
        <v>12</v>
      </c>
      <c r="B17" s="4">
        <v>0</v>
      </c>
      <c r="C17" s="4">
        <v>0</v>
      </c>
      <c r="D17" s="4">
        <v>0</v>
      </c>
      <c r="E17" s="4">
        <v>0</v>
      </c>
      <c r="F17" s="4">
        <v>0</v>
      </c>
      <c r="G17" s="4" t="e">
        <v>#DIV/0!</v>
      </c>
      <c r="H17" s="4">
        <v>4990170.8664483177</v>
      </c>
      <c r="I17" s="4">
        <v>5216856.5980299199</v>
      </c>
      <c r="J17" s="4">
        <v>226685.73158160035</v>
      </c>
      <c r="K17" s="4">
        <v>5842834.236730882</v>
      </c>
      <c r="L17" s="4">
        <v>625977.6387009602</v>
      </c>
      <c r="M17" s="3">
        <f>L17/I17</f>
        <v>0.11999134477596198</v>
      </c>
      <c r="N17" s="4"/>
      <c r="O17" s="4"/>
      <c r="P17" s="4"/>
    </row>
    <row r="18" spans="1:17" ht="15.75" thickBot="1" x14ac:dyDescent="0.3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3"/>
      <c r="N18" s="4"/>
      <c r="O18" s="4"/>
      <c r="P18" s="4"/>
    </row>
    <row r="19" spans="1:17" ht="15.75" thickTop="1" x14ac:dyDescent="0.25">
      <c r="A19" t="s">
        <v>14</v>
      </c>
      <c r="B19" s="4">
        <f>SUM(B15:B18)</f>
        <v>0</v>
      </c>
      <c r="C19" s="4">
        <f>SUM(C15:C18)</f>
        <v>0</v>
      </c>
      <c r="D19" s="4">
        <f>SUM(D15:D18)</f>
        <v>0</v>
      </c>
      <c r="E19" s="4">
        <f>SUM(E15:E18)</f>
        <v>0</v>
      </c>
      <c r="F19" s="4">
        <f>SUM(F15:F18)</f>
        <v>0</v>
      </c>
      <c r="G19" s="4"/>
      <c r="H19" s="19">
        <f>SUM(H15:H18)</f>
        <v>13239970.131888319</v>
      </c>
      <c r="I19" s="19">
        <f>SUM(I15:I18)</f>
        <v>13819487.445419922</v>
      </c>
      <c r="J19" s="19">
        <f>SUM(J15:J18)</f>
        <v>579517.31353160099</v>
      </c>
      <c r="K19" s="19">
        <f>SUM(K15:K18)</f>
        <v>15488873.07129088</v>
      </c>
      <c r="L19" s="19">
        <f>SUM(L15:L18)</f>
        <v>1669385.6258709603</v>
      </c>
      <c r="M19" s="20">
        <f>L19/I19</f>
        <v>0.12079938799931621</v>
      </c>
      <c r="N19" s="4"/>
      <c r="O19" s="4"/>
      <c r="P19" s="4"/>
    </row>
    <row r="20" spans="1:17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7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23"/>
      <c r="O21" s="23"/>
      <c r="P21" s="23"/>
      <c r="Q21" s="10"/>
    </row>
    <row r="22" spans="1:17" x14ac:dyDescent="0.25">
      <c r="A22" t="s">
        <v>27</v>
      </c>
      <c r="B22" s="6">
        <v>296095.77458000003</v>
      </c>
      <c r="C22" s="6">
        <v>332226.10154</v>
      </c>
      <c r="D22" s="6">
        <v>36130.326960000028</v>
      </c>
      <c r="E22" s="6">
        <v>355986.72980000003</v>
      </c>
      <c r="F22" s="6">
        <v>59890.955220000011</v>
      </c>
      <c r="G22" s="3">
        <f>F22/C22</f>
        <v>0.18027167324416002</v>
      </c>
      <c r="H22" s="4"/>
      <c r="I22" s="4"/>
      <c r="J22" s="4"/>
      <c r="K22" s="4"/>
      <c r="L22" s="4"/>
      <c r="M22" s="4"/>
      <c r="N22" s="23"/>
      <c r="O22" s="23"/>
      <c r="P22" s="23"/>
      <c r="Q22" s="10"/>
    </row>
    <row r="23" spans="1:17" x14ac:dyDescent="0.2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23"/>
      <c r="O23" s="23"/>
      <c r="P23" s="23"/>
      <c r="Q23" s="10"/>
    </row>
    <row r="24" spans="1:17" x14ac:dyDescent="0.25">
      <c r="A24" t="s">
        <v>24</v>
      </c>
      <c r="B24" s="4">
        <f>B12+B19+B22</f>
        <v>7392695.3784900019</v>
      </c>
      <c r="C24" s="4">
        <f>C12+C19+C22</f>
        <v>7993614.058939999</v>
      </c>
      <c r="D24" s="4">
        <f>D12+D19+D22</f>
        <v>600918.68044999929</v>
      </c>
      <c r="E24" s="4">
        <f>E12+E19+E22</f>
        <v>8897107.4893000014</v>
      </c>
      <c r="F24" s="4">
        <f>F12+F19+F22</f>
        <v>939623.75732000032</v>
      </c>
      <c r="G24" s="3">
        <f>F24/C24</f>
        <v>0.11754680053249907</v>
      </c>
      <c r="H24" s="4">
        <f>H12+H19+H22</f>
        <v>13239970.131888319</v>
      </c>
      <c r="I24" s="4">
        <f>I12+I19+I22</f>
        <v>13819487.445419922</v>
      </c>
      <c r="J24" s="4">
        <f>J12+J19+J22</f>
        <v>579517.31353160099</v>
      </c>
      <c r="K24" s="4">
        <f>K12+K19+K22</f>
        <v>15488873.07129088</v>
      </c>
      <c r="L24" s="4">
        <f>L12+L19+L22</f>
        <v>1669385.6258709603</v>
      </c>
      <c r="M24" s="3">
        <f>L24/I24</f>
        <v>0.12079938799931621</v>
      </c>
      <c r="N24" s="4"/>
      <c r="O24" s="4"/>
      <c r="P24" s="4"/>
      <c r="Q24" s="10"/>
    </row>
    <row r="25" spans="1:17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23"/>
      <c r="O25" s="23"/>
      <c r="P25" s="23"/>
      <c r="Q25" s="10"/>
    </row>
    <row r="26" spans="1:17" x14ac:dyDescent="0.25">
      <c r="A26" s="17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5"/>
      <c r="O26" s="5"/>
      <c r="P26" s="5"/>
      <c r="Q26" s="14"/>
    </row>
    <row r="27" spans="1:17" ht="45" x14ac:dyDescent="0.25">
      <c r="B27" s="4"/>
      <c r="C27" s="4"/>
      <c r="D27" s="4"/>
      <c r="E27" s="4"/>
      <c r="F27" s="1" t="s">
        <v>20</v>
      </c>
      <c r="G27" s="4"/>
      <c r="H27" s="4"/>
      <c r="I27" s="4"/>
      <c r="J27" s="4"/>
      <c r="K27" s="4"/>
      <c r="L27" s="4"/>
      <c r="M27" s="1" t="s">
        <v>22</v>
      </c>
      <c r="N27" s="4"/>
      <c r="O27" s="4"/>
      <c r="P27" s="4"/>
      <c r="Q27" s="3"/>
    </row>
    <row r="28" spans="1:17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3"/>
    </row>
    <row r="29" spans="1:17" x14ac:dyDescent="0.25">
      <c r="A29" t="s">
        <v>26</v>
      </c>
      <c r="B29" s="5">
        <v>1840994.5107899997</v>
      </c>
      <c r="C29" s="5">
        <v>1987229.7287600001</v>
      </c>
      <c r="D29" s="5">
        <v>146235.21796999994</v>
      </c>
      <c r="E29" s="5">
        <v>2216266.7989000003</v>
      </c>
      <c r="F29" s="5">
        <v>375272.28811000008</v>
      </c>
      <c r="G29" s="3">
        <f>F29/B29</f>
        <v>0.20384215483019819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8">
        <v>0</v>
      </c>
      <c r="N29" s="2"/>
      <c r="O29" s="2"/>
      <c r="P29" s="2"/>
      <c r="Q29" s="3"/>
    </row>
    <row r="30" spans="1:17" x14ac:dyDescent="0.25">
      <c r="B30" s="13"/>
      <c r="C30" s="13"/>
      <c r="D30" s="13"/>
      <c r="E30" s="13"/>
      <c r="F30" s="13"/>
      <c r="G30" s="14"/>
      <c r="H30" s="13"/>
      <c r="I30" s="9"/>
      <c r="J30" s="9"/>
      <c r="K30" s="9"/>
      <c r="L30" s="9"/>
      <c r="M30" s="9"/>
    </row>
    <row r="31" spans="1:17" x14ac:dyDescent="0.25">
      <c r="A31" t="s">
        <v>17</v>
      </c>
      <c r="B31" s="15">
        <v>1847671.47942</v>
      </c>
      <c r="C31" s="15">
        <v>1997152.0467399999</v>
      </c>
      <c r="D31" s="15">
        <v>149480.5673199998</v>
      </c>
      <c r="E31" s="15">
        <v>2226234.0931999995</v>
      </c>
      <c r="F31" s="15">
        <v>378562.6137799999</v>
      </c>
      <c r="G31" s="3">
        <f>F31/B31</f>
        <v>0.20488632205268112</v>
      </c>
      <c r="H31" s="15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</row>
    <row r="32" spans="1:17" x14ac:dyDescent="0.25">
      <c r="B32" s="13"/>
      <c r="C32" s="13"/>
      <c r="D32" s="13"/>
      <c r="E32" s="13"/>
      <c r="F32" s="13"/>
      <c r="G32" s="14"/>
      <c r="H32" s="13"/>
      <c r="I32" s="9"/>
      <c r="J32" s="9"/>
      <c r="K32" s="9"/>
      <c r="L32" s="9"/>
      <c r="M32" s="9"/>
    </row>
    <row r="33" spans="1:17" x14ac:dyDescent="0.25">
      <c r="A33" t="s">
        <v>23</v>
      </c>
      <c r="B33" s="15">
        <v>275840.19727</v>
      </c>
      <c r="C33" s="15">
        <v>296649.50088000001</v>
      </c>
      <c r="D33" s="15">
        <v>20809.303609999981</v>
      </c>
      <c r="E33" s="15">
        <v>330827.51270000002</v>
      </c>
      <c r="F33" s="15">
        <v>54987.315430000017</v>
      </c>
      <c r="G33" s="3">
        <f>F33/B33</f>
        <v>0.19934482346739665</v>
      </c>
      <c r="H33" s="15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</row>
    <row r="34" spans="1:17" ht="15.75" thickBot="1" x14ac:dyDescent="0.3">
      <c r="B34" s="13"/>
      <c r="C34" s="13"/>
      <c r="D34" s="13"/>
      <c r="E34" s="13"/>
      <c r="F34" s="13"/>
      <c r="G34" s="13"/>
      <c r="H34" s="13"/>
      <c r="I34" s="9"/>
      <c r="J34" s="9"/>
      <c r="K34" s="9"/>
      <c r="L34" s="9"/>
      <c r="M34" s="9"/>
    </row>
    <row r="35" spans="1:17" ht="15.75" thickTop="1" x14ac:dyDescent="0.25">
      <c r="A35" t="s">
        <v>14</v>
      </c>
      <c r="B35" s="21">
        <f t="shared" ref="B35:C35" si="0">SUM(B29:B34)</f>
        <v>3964506.1874799994</v>
      </c>
      <c r="C35" s="21">
        <f t="shared" si="0"/>
        <v>4281031.2763799997</v>
      </c>
      <c r="D35" s="21">
        <f>SUM(D29:D34)</f>
        <v>316525.08889999974</v>
      </c>
      <c r="E35" s="21">
        <f t="shared" ref="E35:F35" si="1">SUM(E29:E34)</f>
        <v>4773328.4047999997</v>
      </c>
      <c r="F35" s="21">
        <f t="shared" si="1"/>
        <v>808822.21732000005</v>
      </c>
      <c r="G35" s="3">
        <f>F35/B35</f>
        <v>0.20401587967608148</v>
      </c>
      <c r="H35" s="13"/>
      <c r="I35" s="9"/>
      <c r="J35" s="9"/>
      <c r="K35" s="9"/>
      <c r="L35" s="9"/>
      <c r="M35" s="9"/>
    </row>
    <row r="36" spans="1:17" x14ac:dyDescent="0.25">
      <c r="B36" s="13"/>
      <c r="C36" s="13"/>
      <c r="D36" s="16"/>
      <c r="E36" s="13"/>
      <c r="F36" s="13"/>
      <c r="G36" s="13"/>
      <c r="H36" s="13"/>
      <c r="I36" s="9"/>
      <c r="J36" s="9"/>
      <c r="K36" s="9"/>
      <c r="L36" s="9"/>
      <c r="M36" s="9"/>
    </row>
    <row r="37" spans="1:17" x14ac:dyDescent="0.25">
      <c r="A37" t="s">
        <v>15</v>
      </c>
      <c r="B37" s="15">
        <v>0</v>
      </c>
      <c r="C37" s="15">
        <v>0</v>
      </c>
      <c r="D37" s="15">
        <v>0</v>
      </c>
      <c r="E37" s="15">
        <v>0</v>
      </c>
      <c r="F37" s="15">
        <v>0</v>
      </c>
      <c r="G37" s="15" t="e">
        <v>#DIV/0!</v>
      </c>
      <c r="H37" s="15">
        <v>7012076.6570400018</v>
      </c>
      <c r="I37" s="11">
        <v>7315967.9059900017</v>
      </c>
      <c r="J37" s="11">
        <v>303891.2489500005</v>
      </c>
      <c r="K37" s="11">
        <v>8207939.4489600006</v>
      </c>
      <c r="L37" s="11">
        <v>1195862.7919200007</v>
      </c>
      <c r="M37" s="3">
        <f>L37/H37</f>
        <v>0.17054331411499551</v>
      </c>
    </row>
    <row r="38" spans="1:17" x14ac:dyDescent="0.25">
      <c r="B38" s="13"/>
      <c r="C38" s="13"/>
      <c r="D38" s="13"/>
      <c r="E38" s="13"/>
      <c r="F38" s="13"/>
      <c r="G38" s="13"/>
      <c r="H38" s="13"/>
      <c r="I38" s="9"/>
      <c r="J38" s="9"/>
      <c r="K38" s="9"/>
      <c r="L38" s="9"/>
      <c r="M38" s="10"/>
    </row>
    <row r="39" spans="1:17" x14ac:dyDescent="0.25">
      <c r="A39" t="s">
        <v>16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12" t="e">
        <v>#DIV/0!</v>
      </c>
      <c r="H39" s="5">
        <v>2759195.4788683187</v>
      </c>
      <c r="I39" s="5">
        <v>2883723.6095499201</v>
      </c>
      <c r="J39" s="5">
        <v>124528.13068160016</v>
      </c>
      <c r="K39" s="5">
        <v>3231305.0348108797</v>
      </c>
      <c r="L39" s="5">
        <v>472109.55594256026</v>
      </c>
      <c r="M39" s="3">
        <f>L39/H39</f>
        <v>0.17110406260023139</v>
      </c>
    </row>
    <row r="40" spans="1:17" ht="15.75" thickBot="1" x14ac:dyDescent="0.3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3"/>
    </row>
    <row r="41" spans="1:17" ht="15.75" thickTop="1" x14ac:dyDescent="0.25">
      <c r="A41" t="s">
        <v>14</v>
      </c>
      <c r="B41" s="4"/>
      <c r="C41" s="4"/>
      <c r="D41" s="4"/>
      <c r="E41" s="4"/>
      <c r="F41" s="4"/>
      <c r="G41" s="4"/>
      <c r="H41" s="19">
        <f t="shared" ref="H41:I41" si="2">SUM(H37:H40)</f>
        <v>9771272.1359083205</v>
      </c>
      <c r="I41" s="19">
        <f t="shared" si="2"/>
        <v>10199691.515539922</v>
      </c>
      <c r="J41" s="19">
        <f t="shared" ref="J41" si="3">SUM(J37:J40)</f>
        <v>428419.37963160069</v>
      </c>
      <c r="K41" s="19">
        <f t="shared" ref="K41" si="4">SUM(K37:K40)</f>
        <v>11439244.483770881</v>
      </c>
      <c r="L41" s="19">
        <f t="shared" ref="L41" si="5">SUM(L37:L40)</f>
        <v>1667972.347862561</v>
      </c>
      <c r="M41" s="20">
        <f>L41/H41</f>
        <v>0.1707016573341511</v>
      </c>
      <c r="N41" s="4"/>
      <c r="O41" s="4"/>
      <c r="P41" s="4"/>
      <c r="Q41" s="3"/>
    </row>
    <row r="42" spans="1:17" x14ac:dyDescent="0.2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3"/>
    </row>
    <row r="43" spans="1:17" x14ac:dyDescent="0.25">
      <c r="A43" t="s">
        <v>27</v>
      </c>
      <c r="B43" s="6">
        <v>296095.77458000003</v>
      </c>
      <c r="C43" s="6">
        <v>332226.10154</v>
      </c>
      <c r="D43" s="6">
        <v>36130.326960000028</v>
      </c>
      <c r="E43" s="6">
        <v>355986.72980000003</v>
      </c>
      <c r="F43" s="6">
        <v>59890.955220000011</v>
      </c>
      <c r="G43" s="3">
        <f>F43/B43</f>
        <v>0.20226886150250853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</row>
    <row r="44" spans="1:17" ht="15.75" thickBot="1" x14ac:dyDescent="0.3"/>
    <row r="45" spans="1:17" ht="15.75" thickTop="1" x14ac:dyDescent="0.25">
      <c r="A45" t="s">
        <v>25</v>
      </c>
      <c r="B45" s="24">
        <f>B35+B41+B43</f>
        <v>4260601.9620599998</v>
      </c>
      <c r="C45" s="24">
        <f>C35+C41+C43</f>
        <v>4613257.3779199999</v>
      </c>
      <c r="D45" s="24">
        <f>D35+D41+D43</f>
        <v>352655.41585999978</v>
      </c>
      <c r="E45" s="24">
        <f>E35+E41+E43</f>
        <v>5129315.1345999995</v>
      </c>
      <c r="F45" s="24">
        <f>F35+F41+F43</f>
        <v>868713.17254000006</v>
      </c>
      <c r="G45" s="3">
        <f>F45/B45</f>
        <v>0.20389446849899526</v>
      </c>
      <c r="H45" s="24">
        <f>H35+H41+H43</f>
        <v>9771272.1359083205</v>
      </c>
      <c r="I45" s="24">
        <f>I35+I41+I43</f>
        <v>10199691.515539922</v>
      </c>
      <c r="J45" s="24">
        <f>J35+J41+J43</f>
        <v>428419.37963160069</v>
      </c>
      <c r="K45" s="24">
        <f>K35+K41+K43</f>
        <v>11439244.483770881</v>
      </c>
      <c r="L45" s="24">
        <f>L35+L41+L43</f>
        <v>1667972.347862561</v>
      </c>
      <c r="M45" s="20">
        <f>L45/H45</f>
        <v>0.1707016573341511</v>
      </c>
    </row>
    <row r="47" spans="1:17" x14ac:dyDescent="0.25">
      <c r="A47" t="s">
        <v>30</v>
      </c>
      <c r="F47" t="s">
        <v>31</v>
      </c>
    </row>
    <row r="48" spans="1:17" x14ac:dyDescent="0.25">
      <c r="B48" s="26" t="s">
        <v>3</v>
      </c>
      <c r="C48" s="26"/>
      <c r="D48" s="26" t="s">
        <v>28</v>
      </c>
      <c r="G48" s="26" t="s">
        <v>3</v>
      </c>
      <c r="H48" s="26"/>
      <c r="I48" s="26" t="s">
        <v>28</v>
      </c>
    </row>
    <row r="50" spans="1:9" x14ac:dyDescent="0.25">
      <c r="A50" t="s">
        <v>29</v>
      </c>
      <c r="B50" s="4">
        <f>B24</f>
        <v>7392695.3784900019</v>
      </c>
      <c r="D50" s="4">
        <f>H24</f>
        <v>13239970.131888319</v>
      </c>
      <c r="F50" t="s">
        <v>29</v>
      </c>
      <c r="G50" s="4">
        <f>D24</f>
        <v>600918.68044999929</v>
      </c>
      <c r="I50" s="4">
        <f>J24</f>
        <v>579517.31353160099</v>
      </c>
    </row>
  </sheetData>
  <mergeCells count="1">
    <mergeCell ref="A2:M2"/>
  </mergeCells>
  <printOptions horizontalCentered="1" verticalCentered="1"/>
  <pageMargins left="0.7" right="0.7" top="0.75" bottom="0.75" header="0.3" footer="0.3"/>
  <pageSetup scale="63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 Willhite</dc:creator>
  <cp:lastModifiedBy>Ron Willhite</cp:lastModifiedBy>
  <cp:lastPrinted>2019-02-11T23:30:08Z</cp:lastPrinted>
  <dcterms:created xsi:type="dcterms:W3CDTF">2019-01-27T01:37:06Z</dcterms:created>
  <dcterms:modified xsi:type="dcterms:W3CDTF">2019-02-11T23:34:07Z</dcterms:modified>
</cp:coreProperties>
</file>