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ses\KU&amp;LGE\"/>
    </mc:Choice>
  </mc:AlternateContent>
  <xr:revisionPtr revIDLastSave="0" documentId="13_ncr:1_{97A9BA2B-B51B-492D-9DFE-61F04B1FB09A}" xr6:coauthVersionLast="36" xr6:coauthVersionMax="36" xr10:uidLastSave="{00000000-0000-0000-0000-000000000000}"/>
  <bookViews>
    <workbookView xWindow="480" yWindow="30" windowWidth="27795" windowHeight="13350" activeTab="4" xr2:uid="{00000000-000D-0000-FFFF-FFFF00000000}"/>
  </bookViews>
  <sheets>
    <sheet name="Exhibit GWT-2" sheetId="11" r:id="rId1"/>
    <sheet name="Exhibit GWT-3" sheetId="12" r:id="rId2"/>
    <sheet name="Exhibit GWT-4 " sheetId="13" r:id="rId3"/>
    <sheet name="Exhibit GWT-5" sheetId="10" r:id="rId4"/>
    <sheet name="Exhibit GWT-6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localSheetId="3" hidden="1">'[3]COST OF SERVICE'!#REF!</definedName>
    <definedName name="_Fill" hidden="1">'[3]COST OF SERVICE'!#REF!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 localSheetId="0">#REF!</definedName>
    <definedName name="Calculation_of_Ok_Juris_Cost_of_Fuel" localSheetId="1">#REF!</definedName>
    <definedName name="Calculation_of_Ok_Juris_Cost_of_Fuel" localSheetId="2">#REF!</definedName>
    <definedName name="Calculation_of_Ok_Juris_Cost_of_Fuel" localSheetId="3">#REF!</definedName>
    <definedName name="Calculation_of_Ok_Juris_Cost_of_Fuel" localSheetId="4">#REF!</definedName>
    <definedName name="Calculation_of_Ok_Juris_Cost_of_Fuel">#REF!</definedName>
    <definedName name="Comparison_of_Fuel_Okla_Juris" localSheetId="0">#REF!</definedName>
    <definedName name="Comparison_of_Fuel_Okla_Juris" localSheetId="1">#REF!</definedName>
    <definedName name="Comparison_of_Fuel_Okla_Juris" localSheetId="2">#REF!</definedName>
    <definedName name="Comparison_of_Fuel_Okla_Juris" localSheetId="3">#REF!</definedName>
    <definedName name="Comparison_of_Fuel_Okla_Juris" localSheetId="4">#REF!</definedName>
    <definedName name="Comparison_of_Fuel_Okla_Juris">#REF!</definedName>
    <definedName name="CONOCO_FAC" localSheetId="0">#REF!</definedName>
    <definedName name="CONOCO_FAC" localSheetId="1">#REF!</definedName>
    <definedName name="CONOCO_FAC" localSheetId="2">#REF!</definedName>
    <definedName name="CONOCO_FAC" localSheetId="3">#REF!</definedName>
    <definedName name="CONOCO_FAC" localSheetId="4">#REF!</definedName>
    <definedName name="CONOCO_FAC">#REF!</definedName>
    <definedName name="cp_by_group" localSheetId="3">#REF!</definedName>
    <definedName name="cp_by_group" localSheetId="4">#REF!</definedName>
    <definedName name="cp_by_group">#REF!</definedName>
    <definedName name="cp_by_serv_level" localSheetId="3">#REF!</definedName>
    <definedName name="cp_by_serv_level" localSheetId="4">#REF!</definedName>
    <definedName name="cp_by_serv_level">#REF!</definedName>
    <definedName name="cp_input_area" localSheetId="3">#REF!</definedName>
    <definedName name="cp_input_area" localSheetId="4">#REF!</definedName>
    <definedName name="cp_input_area">#REF!</definedName>
    <definedName name="DATA">'[1]OKLA DATA'!$A$1:$B$118</definedName>
    <definedName name="Data_for_Above_Calculations" localSheetId="0">#REF!</definedName>
    <definedName name="Data_for_Above_Calculations" localSheetId="1">#REF!</definedName>
    <definedName name="Data_for_Above_Calculations" localSheetId="2">#REF!</definedName>
    <definedName name="Data_for_Above_Calculations" localSheetId="3">#REF!</definedName>
    <definedName name="Data_for_Above_Calculations" localSheetId="4">#REF!</definedName>
    <definedName name="Data_for_Above_Calculations">#REF!</definedName>
    <definedName name="dfsdfsdfsdf" localSheetId="0" hidden="1">'[3]COST OF SERVICE'!#REF!</definedName>
    <definedName name="dfsdfsdfsdf" localSheetId="1" hidden="1">'[3]COST OF SERVICE'!#REF!</definedName>
    <definedName name="dfsdfsdfsdf" localSheetId="2" hidden="1">'[3]COST OF SERVICE'!#REF!</definedName>
    <definedName name="dfsdfsdfsdf" localSheetId="3" hidden="1">'[3]COST OF SERVICE'!#REF!</definedName>
    <definedName name="dfsdfsdfsdf" hidden="1">'[3]COST OF SERVICE'!#REF!</definedName>
    <definedName name="EGEXMPCA.XLS" localSheetId="0">[6]Input_Data!#REF!</definedName>
    <definedName name="EGEXMPCA.XLS" localSheetId="1">[6]Input_Data!#REF!</definedName>
    <definedName name="EGEXMPCA.XLS" localSheetId="2">[6]Input_Data!#REF!</definedName>
    <definedName name="EGEXMPCA.XLS" localSheetId="3">[6]Input_Data!#REF!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 localSheetId="0">#REF!</definedName>
    <definedName name="FAC_CALC" localSheetId="1">#REF!</definedName>
    <definedName name="FAC_CALC" localSheetId="2">#REF!</definedName>
    <definedName name="FAC_CALC" localSheetId="3">#REF!</definedName>
    <definedName name="FAC_CALC" localSheetId="4">#REF!</definedName>
    <definedName name="FAC_CALC">#REF!</definedName>
    <definedName name="FCTCcalcN">"optbox_FCcalcN"</definedName>
    <definedName name="FCTCcalcY">"optbox_FccalcY"</definedName>
    <definedName name="FUEL_EXCLUSION_SECTION" localSheetId="0">#REF!</definedName>
    <definedName name="FUEL_EXCLUSION_SECTION" localSheetId="1">#REF!</definedName>
    <definedName name="FUEL_EXCLUSION_SECTION" localSheetId="2">#REF!</definedName>
    <definedName name="FUEL_EXCLUSION_SECTION" localSheetId="3">#REF!</definedName>
    <definedName name="FUEL_EXCLUSION_SECTION" localSheetId="4">#REF!</definedName>
    <definedName name="FUEL_EXCLUSION_SECTION">#REF!</definedName>
    <definedName name="Fuel_Pro_Forma_Adj" localSheetId="0">#REF!</definedName>
    <definedName name="Fuel_Pro_Forma_Adj" localSheetId="1">#REF!</definedName>
    <definedName name="Fuel_Pro_Forma_Adj" localSheetId="2">#REF!</definedName>
    <definedName name="Fuel_Pro_Forma_Adj" localSheetId="3">#REF!</definedName>
    <definedName name="Fuel_Pro_Forma_Adj" localSheetId="4">#REF!</definedName>
    <definedName name="Fuel_Pro_Forma_Adj">#REF!</definedName>
    <definedName name="GASCOST" localSheetId="0">#REF!</definedName>
    <definedName name="GASCOST" localSheetId="1">#REF!</definedName>
    <definedName name="GASCOST" localSheetId="2">#REF!</definedName>
    <definedName name="GASCOST" localSheetId="3">#REF!</definedName>
    <definedName name="GASCOST" localSheetId="4">#REF!</definedName>
    <definedName name="GASCOST">#REF!</definedName>
    <definedName name="GeogiaPac">'[4]Customer Bill Details (External'!$O$319</definedName>
    <definedName name="ghfgh" localSheetId="0">#REF!</definedName>
    <definedName name="ghfgh" localSheetId="1">#REF!</definedName>
    <definedName name="ghfgh" localSheetId="2">#REF!</definedName>
    <definedName name="ghfgh" localSheetId="3">#REF!</definedName>
    <definedName name="ghfgh" localSheetId="4">#REF!</definedName>
    <definedName name="ghfgh">#REF!</definedName>
    <definedName name="HertzData">'[4]Customer Bill Details (External'!$O$280</definedName>
    <definedName name="HertzRes">'[4]Customer Bill Details (External'!$O$239</definedName>
    <definedName name="JBL" localSheetId="0">#REF!</definedName>
    <definedName name="JBL" localSheetId="1">#REF!</definedName>
    <definedName name="JBL" localSheetId="2">#REF!</definedName>
    <definedName name="JBL" localSheetId="3">#REF!</definedName>
    <definedName name="JBL" localSheetId="4">#REF!</definedName>
    <definedName name="JBL">#REF!</definedName>
    <definedName name="Juris_Weather_Adj_Data" localSheetId="0">#REF!</definedName>
    <definedName name="Juris_Weather_Adj_Data" localSheetId="1">#REF!</definedName>
    <definedName name="Juris_Weather_Adj_Data" localSheetId="2">#REF!</definedName>
    <definedName name="Juris_Weather_Adj_Data" localSheetId="3">#REF!</definedName>
    <definedName name="Juris_Weather_Adj_Data" localSheetId="4">#REF!</definedName>
    <definedName name="Juris_Weather_Adj_Data">#REF!</definedName>
    <definedName name="MacSteel">'[4]Customer Bill Details (External'!$O$77</definedName>
    <definedName name="movelines">"movelines"</definedName>
    <definedName name="OKCOALADJ" localSheetId="0">#REF!</definedName>
    <definedName name="OKCOALADJ" localSheetId="1">#REF!</definedName>
    <definedName name="OKCOALADJ" localSheetId="2">#REF!</definedName>
    <definedName name="OKCOALADJ" localSheetId="3">#REF!</definedName>
    <definedName name="OKCOALADJ" localSheetId="4">#REF!</definedName>
    <definedName name="OKCOALADJ">#REF!</definedName>
    <definedName name="OKLAFAC" localSheetId="0">#REF!</definedName>
    <definedName name="OKLAFAC" localSheetId="1">#REF!</definedName>
    <definedName name="OKLAFAC" localSheetId="2">#REF!</definedName>
    <definedName name="OKLAFAC" localSheetId="3">#REF!</definedName>
    <definedName name="OKLAFAC" localSheetId="4">#REF!</definedName>
    <definedName name="OKLAFAC">#REF!</definedName>
    <definedName name="Page" localSheetId="0">#REF!</definedName>
    <definedName name="Page" localSheetId="1">#REF!</definedName>
    <definedName name="Page" localSheetId="2">#REF!</definedName>
    <definedName name="Page" localSheetId="3">#REF!</definedName>
    <definedName name="Page" localSheetId="4">#REF!</definedName>
    <definedName name="Page">#REF!</definedName>
    <definedName name="PAGE_1" localSheetId="3">#REF!</definedName>
    <definedName name="PAGE_1" localSheetId="4">#REF!</definedName>
    <definedName name="PAGE_1">#REF!</definedName>
    <definedName name="PAGE_2" localSheetId="3">#REF!</definedName>
    <definedName name="PAGE_2" localSheetId="4">#REF!</definedName>
    <definedName name="PAGE_2">#REF!</definedName>
    <definedName name="PAGE_3">#N/A</definedName>
    <definedName name="PAGE_4">#N/A</definedName>
    <definedName name="Pageheaders" localSheetId="3">'[7]COST OF SERVICE'!#REF!</definedName>
    <definedName name="Pageheaders">'[7]COST OF SERVICE'!#REF!</definedName>
    <definedName name="Percent" localSheetId="0">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>#REF!</definedName>
    <definedName name="Plains">'[4]Customer Bill Details (External'!$O$402</definedName>
    <definedName name="print_all_D_1" localSheetId="0">#REF!</definedName>
    <definedName name="print_all_D_1" localSheetId="1">#REF!</definedName>
    <definedName name="print_all_D_1" localSheetId="2">#REF!</definedName>
    <definedName name="print_all_D_1" localSheetId="3">#REF!</definedName>
    <definedName name="print_all_D_1" localSheetId="4">#REF!</definedName>
    <definedName name="print_all_D_1">#REF!</definedName>
    <definedName name="_xlnm.Print_Titles" localSheetId="3">'Exhibit GWT-5'!$1:$7</definedName>
    <definedName name="QF1_PG1">[8]QF1_PG1!$A$1:$F$47</definedName>
    <definedName name="QF1_PG2">[8]QF1_PG2!$A$1:$H$55</definedName>
    <definedName name="QF1_PG3">[8]QF1_PG3!$A$1:$E$42</definedName>
    <definedName name="Reconcilement" localSheetId="0">#REF!</definedName>
    <definedName name="Reconcilement" localSheetId="1">#REF!</definedName>
    <definedName name="Reconcilement" localSheetId="2">#REF!</definedName>
    <definedName name="Reconcilement" localSheetId="3">#REF!</definedName>
    <definedName name="Reconcilement" localSheetId="4">#REF!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 localSheetId="0">#REF!</definedName>
    <definedName name="sch" localSheetId="1">#REF!</definedName>
    <definedName name="sch" localSheetId="2">#REF!</definedName>
    <definedName name="sch" localSheetId="3">#REF!</definedName>
    <definedName name="sch" localSheetId="4">#REF!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 localSheetId="0">#REF!</definedName>
    <definedName name="Weather_Fuel_Cost_Calc" localSheetId="1">#REF!</definedName>
    <definedName name="Weather_Fuel_Cost_Calc" localSheetId="2">#REF!</definedName>
    <definedName name="Weather_Fuel_Cost_Calc" localSheetId="3">#REF!</definedName>
    <definedName name="Weather_Fuel_Cost_Calc" localSheetId="4">#REF!</definedName>
    <definedName name="Weather_Fuel_Cost_Calc">#REF!</definedName>
    <definedName name="WEIGHAVG" localSheetId="0">#REF!</definedName>
    <definedName name="WEIGHAVG" localSheetId="1">#REF!</definedName>
    <definedName name="WEIGHAVG" localSheetId="2">#REF!</definedName>
    <definedName name="WEIGHAVG" localSheetId="3">#REF!</definedName>
    <definedName name="WEIGHAVG" localSheetId="4">#REF!</definedName>
    <definedName name="WEIGHAVG">#REF!</definedName>
    <definedName name="WP_B9a">[11]WP_B9!$A$29:$U$61</definedName>
    <definedName name="WP_B9b" localSheetId="3">[11]WP_B9!#REF!</definedName>
    <definedName name="WP_B9b">[11]WP_B9!#REF!</definedName>
    <definedName name="WP_G6" localSheetId="0">#REF!</definedName>
    <definedName name="WP_G6" localSheetId="1">#REF!</definedName>
    <definedName name="WP_G6" localSheetId="2">#REF!</definedName>
    <definedName name="WP_G6" localSheetId="3">#REF!</definedName>
    <definedName name="WP_G6" localSheetId="4">#REF!</definedName>
    <definedName name="WP_G6">#REF!</definedName>
    <definedName name="wrn.ACC._.PROV." localSheetId="0" hidden="1">{"JURIS_ACC_PROV",#N/A,FALSE,"COSTSTUDY";"OKCLS_ACC_PROV",#N/A,FALSE,"COSTSTUDY"}</definedName>
    <definedName name="wrn.ACC._.PROV." localSheetId="1" hidden="1">{"JURIS_ACC_PROV",#N/A,FALSE,"COSTSTUDY";"OKCLS_ACC_PROV",#N/A,FALSE,"COSTSTUDY"}</definedName>
    <definedName name="wrn.ACC._.PROV." localSheetId="2" hidden="1">{"JURIS_ACC_PROV",#N/A,FALSE,"COSTSTUDY";"OKCLS_ACC_PROV",#N/A,FALSE,"COSTSTUDY"}</definedName>
    <definedName name="wrn.ACC._.PROV." localSheetId="3" hidden="1">{"JURIS_ACC_PROV",#N/A,FALSE,"COSTSTUDY";"OKCLS_ACC_PROV",#N/A,FALSE,"COSTSTUDY"}</definedName>
    <definedName name="wrn.ACC._.PROV." localSheetId="4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0" hidden="1">{"CAP_ALLOC_SUMMARY",#N/A,FALSE,"Alloc Summary"}</definedName>
    <definedName name="wrn.CAPACITY._.ALLOC._.SUMMARY." localSheetId="1" hidden="1">{"CAP_ALLOC_SUMMARY",#N/A,FALSE,"Alloc Summary"}</definedName>
    <definedName name="wrn.CAPACITY._.ALLOC._.SUMMARY." localSheetId="2" hidden="1">{"CAP_ALLOC_SUMMARY",#N/A,FALSE,"Alloc Summary"}</definedName>
    <definedName name="wrn.CAPACITY._.ALLOC._.SUMMARY." localSheetId="3" hidden="1">{"CAP_ALLOC_SUMMARY",#N/A,FALSE,"Alloc Summary"}</definedName>
    <definedName name="wrn.CAPACITY._.ALLOC._.SUMMARY." localSheetId="4" hidden="1">{"CAP_ALLOC_SUMMARY",#N/A,FALSE,"Alloc Summary"}</definedName>
    <definedName name="wrn.CAPACITY._.ALLOC._.SUMMARY." hidden="1">{"CAP_ALLOC_SUMMARY",#N/A,FALSE,"Alloc Summary"}</definedName>
    <definedName name="wrn.CUST._.REV._.ALLOC._.INPUT." localSheetId="0" hidden="1">{"SECTK_JURIS_CUSTREV",#N/A,FALSE,"COSTSTUDY";"SECTK_OKCLS_CUSTREV",#N/A,FALSE,"COSTSTUDY"}</definedName>
    <definedName name="wrn.CUST._.REV._.ALLOC._.INPUT." localSheetId="1" hidden="1">{"SECTK_JURIS_CUSTREV",#N/A,FALSE,"COSTSTUDY";"SECTK_OKCLS_CUSTREV",#N/A,FALSE,"COSTSTUDY"}</definedName>
    <definedName name="wrn.CUST._.REV._.ALLOC._.INPUT." localSheetId="2" hidden="1">{"SECTK_JURIS_CUSTREV",#N/A,FALSE,"COSTSTUDY";"SECTK_OKCLS_CUSTREV",#N/A,FALSE,"COSTSTUDY"}</definedName>
    <definedName name="wrn.CUST._.REV._.ALLOC._.INPUT." localSheetId="3" hidden="1">{"SECTK_JURIS_CUSTREV",#N/A,FALSE,"COSTSTUDY";"SECTK_OKCLS_CUSTREV",#N/A,FALSE,"COSTSTUDY"}</definedName>
    <definedName name="wrn.CUST._.REV._.ALLOC._.INPUT." localSheetId="4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localSheetId="3" hidden="1">{"JURIS_CUST_ALLOC_RATIOS",#N/A,FALSE,"COSTSTUDY";"OKCLS_CUST_ALLOC_RATIOS",#N/A,FALSE,"COSTSTUDY"}</definedName>
    <definedName name="wrn.CUSTOMER._.ALLOC._.RATIOS." localSheetId="4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0" hidden="1">{"JURIS_DMDENRGY_RATIOS",#N/A,FALSE,"COSTSTUDY";"OKCLS_DMDENRGY_RATIOS",#N/A,FALSE,"COSTSTUDY"}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localSheetId="3" hidden="1">{"JURIS_DMDENRGY_RATIOS",#N/A,FALSE,"COSTSTUDY";"OKCLS_DMDENRGY_RATIOS",#N/A,FALSE,"COSTSTUDY"}</definedName>
    <definedName name="wrn.DEMAND._.ENERGY._.RATIOS." localSheetId="4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0" hidden="1">{"JURIS_DEPR_EXP",#N/A,FALSE,"COSTSTUDY";"OKCLS_DEPR_EXP",#N/A,FALSE,"COSTSTUDY"}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2" hidden="1">{"JURIS_DEPR_EXP",#N/A,FALSE,"COSTSTUDY";"OKCLS_DEPR_EXP",#N/A,FALSE,"COSTSTUDY"}</definedName>
    <definedName name="wrn.DEPRECIATION._.EXPENSE." localSheetId="3" hidden="1">{"JURIS_DEPR_EXP",#N/A,FALSE,"COSTSTUDY";"OKCLS_DEPR_EXP",#N/A,FALSE,"COSTSTUDY"}</definedName>
    <definedName name="wrn.DEPRECIATION._.EXPENSE." localSheetId="4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0" hidden="1">{"JURIS_LAB_ALOC_DEVLP",#N/A,FALSE,"COSTSTUDY";"OKCLS_LAB_ALOC_DEVLP",#N/A,FALSE,"COSTSTUDY"}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2" hidden="1">{"JURIS_LAB_ALOC_DEVLP",#N/A,FALSE,"COSTSTUDY";"OKCLS_LAB_ALOC_DEVLP",#N/A,FALSE,"COSTSTUDY"}</definedName>
    <definedName name="wrn.DEVLP._.LABOR._.ALLOC." localSheetId="3" hidden="1">{"JURIS_LAB_ALOC_DEVLP",#N/A,FALSE,"COSTSTUDY";"OKCLS_LAB_ALOC_DEVLP",#N/A,FALSE,"COSTSTUDY"}</definedName>
    <definedName name="wrn.DEVLP._.LABOR._.ALLOC." localSheetId="4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0" hidden="1">{"JURIS_DMDENRGY_AL_INPUT",#N/A,FALSE,"COSTSTUDY";"OKCLS_DMDENRGY_AL_INPUT",#N/A,FALSE,"COSTSTUDY"}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localSheetId="3" hidden="1">{"JURIS_DMDENRGY_AL_INPUT",#N/A,FALSE,"COSTSTUDY";"OKCLS_DMDENRGY_AL_INPUT",#N/A,FALSE,"COSTSTUDY"}</definedName>
    <definedName name="wrn.DMD._.ENERGY._.ALLOC._.INPUT." localSheetId="4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0" hidden="1">{"JURIS_INC_TAX_CALC",#N/A,FALSE,"COSTSTUDY";"OKCLS_INC_TAX_CALC",#N/A,FALSE,"COSTSTUDY"}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localSheetId="3" hidden="1">{"JURIS_INC_TAX_CALC",#N/A,FALSE,"COSTSTUDY";"OKCLS_INC_TAX_CALC",#N/A,FALSE,"COSTSTUDY"}</definedName>
    <definedName name="wrn.INCOME._.TAX._.CALCULATION." localSheetId="4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0" hidden="1">{"JURIS_INT_ALOC_AMTS",#N/A,FALSE,"COSTSTUDY";"OKCLS_INT_ALOC_AMTS",#N/A,FALSE,"COSTSTUDY"}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localSheetId="3" hidden="1">{"JURIS_INT_ALOC_AMTS",#N/A,FALSE,"COSTSTUDY";"OKCLS_INT_ALOC_AMTS",#N/A,FALSE,"COSTSTUDY"}</definedName>
    <definedName name="wrn.INTERNAL._.ALLOC._.INPUT." localSheetId="4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localSheetId="3" hidden="1">{"JURIS_INTAL_RATIOS",#N/A,FALSE,"COSTSTUDY";"OKCLS_INTAL_RATIOS",#N/A,FALSE,"COSTSTUDY"}</definedName>
    <definedName name="wrn.INTERNAL._.ALLOC._.RATIOS." localSheetId="4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0" hidden="1">{"JURIS_OM_EXP",#N/A,FALSE,"COSTSTUDY";"OKCLS_OM_EXP",#N/A,FALSE,"COSTSTUDY"}</definedName>
    <definedName name="wrn.OM._.EXPENSES." localSheetId="1" hidden="1">{"JURIS_OM_EXP",#N/A,FALSE,"COSTSTUDY";"OKCLS_OM_EXP",#N/A,FALSE,"COSTSTUDY"}</definedName>
    <definedName name="wrn.OM._.EXPENSES." localSheetId="2" hidden="1">{"JURIS_OM_EXP",#N/A,FALSE,"COSTSTUDY";"OKCLS_OM_EXP",#N/A,FALSE,"COSTSTUDY"}</definedName>
    <definedName name="wrn.OM._.EXPENSES." localSheetId="3" hidden="1">{"JURIS_OM_EXP",#N/A,FALSE,"COSTSTUDY";"OKCLS_OM_EXP",#N/A,FALSE,"COSTSTUDY"}</definedName>
    <definedName name="wrn.OM._.EXPENSES." localSheetId="4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0" hidden="1">{"JURIS_PLT_IN_SERV",#N/A,FALSE,"COSTSTUDY";"OKCLS_PLT_IN_SERV",#N/A,FALSE,"COSTSTUDY"}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2" hidden="1">{"JURIS_PLT_IN_SERV",#N/A,FALSE,"COSTSTUDY";"OKCLS_PLT_IN_SERV",#N/A,FALSE,"COSTSTUDY"}</definedName>
    <definedName name="wrn.PLANT._.IN._.SERVICE." localSheetId="3" hidden="1">{"JURIS_PLT_IN_SERV",#N/A,FALSE,"COSTSTUDY";"OKCLS_PLT_IN_SERV",#N/A,FALSE,"COSTSTUDY"}</definedName>
    <definedName name="wrn.PLANT._.IN._.SERVICE." localSheetId="4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0" hidden="1">{"JURIS_RB_ADJS",#N/A,FALSE,"COSTSTUDY";"OKCLS_RB_ADJS",#N/A,FALSE,"COSTSTUDY"}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2" hidden="1">{"JURIS_RB_ADJS",#N/A,FALSE,"COSTSTUDY";"OKCLS_RB_ADJS",#N/A,FALSE,"COSTSTUDY"}</definedName>
    <definedName name="wrn.RATEBASE._.ADJUSTMENTS." localSheetId="3" hidden="1">{"JURIS_RB_ADJS",#N/A,FALSE,"COSTSTUDY";"OKCLS_RB_ADJS",#N/A,FALSE,"COSTSTUDY"}</definedName>
    <definedName name="wrn.RATEBASE._.ADJUSTMENTS." localSheetId="4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0" hidden="1">{"SCHK1",#N/A,FALSE,"FILING REPORTS"}</definedName>
    <definedName name="wrn.SCHEDULE_K_1." localSheetId="1" hidden="1">{"SCHK1",#N/A,FALSE,"FILING REPORTS"}</definedName>
    <definedName name="wrn.SCHEDULE_K_1." localSheetId="2" hidden="1">{"SCHK1",#N/A,FALSE,"FILING REPORTS"}</definedName>
    <definedName name="wrn.SCHEDULE_K_1." localSheetId="3" hidden="1">{"SCHK1",#N/A,FALSE,"FILING REPORTS"}</definedName>
    <definedName name="wrn.SCHEDULE_K_1." localSheetId="4" hidden="1">{"SCHK1",#N/A,FALSE,"FILING REPORTS"}</definedName>
    <definedName name="wrn.SCHEDULE_K_1." hidden="1">{"SCHK1",#N/A,FALSE,"FILING REPORTS"}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3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4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3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4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0" hidden="1">{"OKCLS_SUMMARY",#N/A,FALSE,"INTERNAL REPORTS";"JURIS_SUMMARY",#N/A,FALSE,"INTERNAL REPORTS"}</definedName>
    <definedName name="wrn.SUMMARY." localSheetId="1" hidden="1">{"OKCLS_SUMMARY",#N/A,FALSE,"INTERNAL REPORTS";"JURIS_SUMMARY",#N/A,FALSE,"INTERNAL REPORTS"}</definedName>
    <definedName name="wrn.SUMMARY." localSheetId="2" hidden="1">{"OKCLS_SUMMARY",#N/A,FALSE,"INTERNAL REPORTS";"JURIS_SUMMARY",#N/A,FALSE,"INTERNAL REPORTS"}</definedName>
    <definedName name="wrn.SUMMARY." localSheetId="3" hidden="1">{"OKCLS_SUMMARY",#N/A,FALSE,"INTERNAL REPORTS";"JURIS_SUMMARY",#N/A,FALSE,"INTERNAL REPORTS"}</definedName>
    <definedName name="wrn.SUMMARY." localSheetId="4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0" hidden="1">{"JURIS_TAXES_OTHER",#N/A,FALSE,"COSTSTUDY";"OKCLS_TAXES_OTHER",#N/A,FALSE,"COSTSTUDY"}</definedName>
    <definedName name="wrn.TAXES._.OTHER." localSheetId="1" hidden="1">{"JURIS_TAXES_OTHER",#N/A,FALSE,"COSTSTUDY";"OKCLS_TAXES_OTHER",#N/A,FALSE,"COSTSTUDY"}</definedName>
    <definedName name="wrn.TAXES._.OTHER." localSheetId="2" hidden="1">{"JURIS_TAXES_OTHER",#N/A,FALSE,"COSTSTUDY";"OKCLS_TAXES_OTHER",#N/A,FALSE,"COSTSTUDY"}</definedName>
    <definedName name="wrn.TAXES._.OTHER." localSheetId="3" hidden="1">{"JURIS_TAXES_OTHER",#N/A,FALSE,"COSTSTUDY";"OKCLS_TAXES_OTHER",#N/A,FALSE,"COSTSTUDY"}</definedName>
    <definedName name="wrn.TAXES._.OTHER." localSheetId="4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0">#REF!</definedName>
    <definedName name="Year_End_Customer_Adjustment" localSheetId="1">#REF!</definedName>
    <definedName name="Year_End_Customer_Adjustment" localSheetId="2">#REF!</definedName>
    <definedName name="Year_End_Customer_Adjustment" localSheetId="3">#REF!</definedName>
    <definedName name="Year_End_Customer_Adjustment" localSheetId="4">#REF!</definedName>
    <definedName name="Year_End_Customer_Adjustment">#REF!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3" l="1"/>
  <c r="E12" i="13"/>
  <c r="L13" i="12"/>
  <c r="L12" i="12"/>
  <c r="L11" i="12"/>
  <c r="E25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25" i="11" s="1"/>
  <c r="K148" i="10"/>
  <c r="K147" i="10"/>
  <c r="K146" i="10"/>
  <c r="K145" i="10"/>
  <c r="E144" i="10"/>
  <c r="K141" i="10"/>
  <c r="K140" i="10"/>
  <c r="K139" i="10"/>
  <c r="K138" i="10"/>
  <c r="E137" i="10"/>
  <c r="K134" i="10"/>
  <c r="K133" i="10"/>
  <c r="K132" i="10"/>
  <c r="K131" i="10"/>
  <c r="E130" i="10"/>
  <c r="K127" i="10"/>
  <c r="K126" i="10"/>
  <c r="K125" i="10"/>
  <c r="K124" i="10"/>
  <c r="K123" i="10"/>
  <c r="K122" i="10"/>
  <c r="J121" i="10"/>
  <c r="E121" i="10"/>
  <c r="L15" i="12" l="1"/>
  <c r="L20" i="12" s="1"/>
  <c r="L21" i="12" s="1"/>
  <c r="L23" i="12" s="1"/>
  <c r="L25" i="12" s="1"/>
  <c r="L27" i="12" s="1"/>
  <c r="H20" i="8"/>
  <c r="E20" i="8"/>
  <c r="H21" i="8" l="1"/>
  <c r="E21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</calcChain>
</file>

<file path=xl/sharedStrings.xml><?xml version="1.0" encoding="utf-8"?>
<sst xmlns="http://schemas.openxmlformats.org/spreadsheetml/2006/main" count="586" uniqueCount="335">
  <si>
    <t>Calculation of Revenue Requirement Impact of KU's Proposed Increase in ROE</t>
  </si>
  <si>
    <t>(1)</t>
  </si>
  <si>
    <t>Schedule J-1</t>
  </si>
  <si>
    <t>Capital Component</t>
  </si>
  <si>
    <t>Percent of Total</t>
  </si>
  <si>
    <t>Percent of Total Capital</t>
  </si>
  <si>
    <t>Cost</t>
  </si>
  <si>
    <t>Weighted Cost</t>
  </si>
  <si>
    <t>(2)</t>
  </si>
  <si>
    <t>Schedule J-1.1/J-1.2</t>
  </si>
  <si>
    <t>Short-term Debt</t>
  </si>
  <si>
    <t>(3)</t>
  </si>
  <si>
    <t>Long-term Debt</t>
  </si>
  <si>
    <t>(4)</t>
  </si>
  <si>
    <t>(ROE = 10.0%)</t>
  </si>
  <si>
    <t>Common Equity</t>
  </si>
  <si>
    <t>(5)</t>
  </si>
  <si>
    <t>(2)+(3)+(4)</t>
  </si>
  <si>
    <t>Rate of Return (ROE = 10.0%)</t>
  </si>
  <si>
    <t>2) Calculate Revenue Requirement Impact at the Propose ROE</t>
  </si>
  <si>
    <t>(6)</t>
  </si>
  <si>
    <t>Schedule B-1</t>
  </si>
  <si>
    <t>(7)</t>
  </si>
  <si>
    <t>= (5)</t>
  </si>
  <si>
    <t>(8)</t>
  </si>
  <si>
    <t>(6) x (7)</t>
  </si>
  <si>
    <t>(9)</t>
  </si>
  <si>
    <t>Schedule C-1</t>
  </si>
  <si>
    <t>KU Proposed Income Requirement ($000)</t>
  </si>
  <si>
    <t>(10)</t>
  </si>
  <si>
    <t>(9) - (8)</t>
  </si>
  <si>
    <t>Difference in Income Requirement ($000)</t>
  </si>
  <si>
    <t>(11)</t>
  </si>
  <si>
    <t>Schedule H-1</t>
  </si>
  <si>
    <t>Conversion Factor</t>
  </si>
  <si>
    <t>(12)</t>
  </si>
  <si>
    <t>(10) x (11)</t>
  </si>
  <si>
    <t>Difference in Revenue Requirement ($000)</t>
  </si>
  <si>
    <t>(13)</t>
  </si>
  <si>
    <t>Schedule M-2.1</t>
  </si>
  <si>
    <t>Requested Revenue Requirement Increase ($000)</t>
  </si>
  <si>
    <t>(14)</t>
  </si>
  <si>
    <t>(12) / (13)</t>
  </si>
  <si>
    <t>Percent of Increase from ROE Increase</t>
  </si>
  <si>
    <t>Calculation of Revenue Requirement Impact of Including CWIP in Rate Base</t>
  </si>
  <si>
    <t>Line No.</t>
  </si>
  <si>
    <t>Units</t>
  </si>
  <si>
    <t>Description</t>
  </si>
  <si>
    <t>Source</t>
  </si>
  <si>
    <t>Amount</t>
  </si>
  <si>
    <t>($000)</t>
  </si>
  <si>
    <t>Proposed CWIP Included in Rate Base</t>
  </si>
  <si>
    <t>Schedule B-4</t>
  </si>
  <si>
    <t>Proposed Total Rate Base</t>
  </si>
  <si>
    <t>CWIP Percentage of Rate Base</t>
  </si>
  <si>
    <t>(1) / (2)</t>
  </si>
  <si>
    <t>Gross Revenue Adjustment Factor</t>
  </si>
  <si>
    <t>Shedule H-1</t>
  </si>
  <si>
    <t>Revenue Requirement from CWIP</t>
  </si>
  <si>
    <t>(1) x (4) x (5)</t>
  </si>
  <si>
    <t>State</t>
  </si>
  <si>
    <t>Utility</t>
  </si>
  <si>
    <t>Docket</t>
  </si>
  <si>
    <t>Decision Date</t>
  </si>
  <si>
    <t>Vertically Integrated (V)/Distribution (D)</t>
  </si>
  <si>
    <t>Return on Equity</t>
  </si>
  <si>
    <t>(%)</t>
  </si>
  <si>
    <t>New York</t>
  </si>
  <si>
    <t>Consolidated Edison Co. of NY</t>
  </si>
  <si>
    <t>D</t>
  </si>
  <si>
    <t>North Dakota</t>
  </si>
  <si>
    <t>Northern States Power Co.</t>
  </si>
  <si>
    <t>V</t>
  </si>
  <si>
    <t>New Hampshire</t>
  </si>
  <si>
    <t>Liberty Utilities Granite St</t>
  </si>
  <si>
    <t>District of Columbia</t>
  </si>
  <si>
    <t>Potomac Electric Power Co.</t>
  </si>
  <si>
    <t>New Mexico</t>
  </si>
  <si>
    <t>Southwestern Public Service Co</t>
  </si>
  <si>
    <t>Delaware</t>
  </si>
  <si>
    <t>Delmarva Power &amp; Light Co.</t>
  </si>
  <si>
    <t>Texas</t>
  </si>
  <si>
    <t>Massachusetts</t>
  </si>
  <si>
    <t>Fitchburg Gas &amp; Electric Light</t>
  </si>
  <si>
    <t>Wisconsin</t>
  </si>
  <si>
    <t>Wisconsin Power and Light Co</t>
  </si>
  <si>
    <t>Maine</t>
  </si>
  <si>
    <t>Emera Maine</t>
  </si>
  <si>
    <t>Maryland</t>
  </si>
  <si>
    <t>New Jersey</t>
  </si>
  <si>
    <t>Rockland Electric Company</t>
  </si>
  <si>
    <t>Wyoming</t>
  </si>
  <si>
    <t>Arkansas</t>
  </si>
  <si>
    <t>Entergy Arkansas Inc.</t>
  </si>
  <si>
    <t>Atlantic City Electric Co.</t>
  </si>
  <si>
    <t>Vermont</t>
  </si>
  <si>
    <t>Green Mountain Power Corp</t>
  </si>
  <si>
    <t>PacifiCorp</t>
  </si>
  <si>
    <t>Florida</t>
  </si>
  <si>
    <t>Nevada</t>
  </si>
  <si>
    <t>Nevada Power Co.</t>
  </si>
  <si>
    <t>Illinois</t>
  </si>
  <si>
    <t>Madison Gas and Electric Co.</t>
  </si>
  <si>
    <t>Oregon</t>
  </si>
  <si>
    <t>Portland General Electric Co.</t>
  </si>
  <si>
    <t>Commonwealth Edison Co.</t>
  </si>
  <si>
    <t>Ameren Illinois</t>
  </si>
  <si>
    <t>Connecticut</t>
  </si>
  <si>
    <t>Colorado</t>
  </si>
  <si>
    <t>Black Hills Colorado Electric</t>
  </si>
  <si>
    <t>Jersey Central Power &amp; Light Co.</t>
  </si>
  <si>
    <t>Washington</t>
  </si>
  <si>
    <t>Minnesota</t>
  </si>
  <si>
    <t>Michigan</t>
  </si>
  <si>
    <t>Missouri</t>
  </si>
  <si>
    <t>Central Hudson Gas &amp; Electric</t>
  </si>
  <si>
    <t>Kansas City Power &amp; Light</t>
  </si>
  <si>
    <t>Kansas</t>
  </si>
  <si>
    <t>Consumers Energy Co.</t>
  </si>
  <si>
    <t>DTE Electric Co.</t>
  </si>
  <si>
    <t>Idaho</t>
  </si>
  <si>
    <t>Avista Corp.</t>
  </si>
  <si>
    <t>UE-150204</t>
  </si>
  <si>
    <t>15-015-U</t>
  </si>
  <si>
    <t>Indiana</t>
  </si>
  <si>
    <t>Indianapolis Power &amp; Light Co.</t>
  </si>
  <si>
    <t>15-80</t>
  </si>
  <si>
    <t>Baltimore Gas and Electric Co.</t>
  </si>
  <si>
    <t>El Paso Electric Co.</t>
  </si>
  <si>
    <t>15-00127-UT</t>
  </si>
  <si>
    <t>NY State Electric &amp; Gas Corp.</t>
  </si>
  <si>
    <t>15-E-0283</t>
  </si>
  <si>
    <t>Rochester Gas &amp; Electric Corp.</t>
  </si>
  <si>
    <t>15-E-0285</t>
  </si>
  <si>
    <t>Northern Indiana Public Service Co.</t>
  </si>
  <si>
    <t>Tennessee</t>
  </si>
  <si>
    <t>Kingsport Power Company</t>
  </si>
  <si>
    <t>16-00001</t>
  </si>
  <si>
    <t>Arizona</t>
  </si>
  <si>
    <t>UNS Electric Inc.</t>
  </si>
  <si>
    <t>E-04204A-15-0142</t>
  </si>
  <si>
    <t>ER-16030252</t>
  </si>
  <si>
    <t>UE-152253</t>
  </si>
  <si>
    <t>Upper Peninsula Power Co.</t>
  </si>
  <si>
    <t>U-17895</t>
  </si>
  <si>
    <t>Public Service Co. of NM</t>
  </si>
  <si>
    <t>Massachusetts Electric Co.</t>
  </si>
  <si>
    <t>15-155</t>
  </si>
  <si>
    <t>3270-UR-121</t>
  </si>
  <si>
    <t>Oklahoma</t>
  </si>
  <si>
    <t>Public Service Company of OK</t>
  </si>
  <si>
    <t>PUD 201500208</t>
  </si>
  <si>
    <t>6680-UR-120</t>
  </si>
  <si>
    <t>Florida Power &amp; Light Co.</t>
  </si>
  <si>
    <t>160021-EI</t>
  </si>
  <si>
    <t>California</t>
  </si>
  <si>
    <t>Liberty Utilities CalPeco</t>
  </si>
  <si>
    <t>A15-05-008</t>
  </si>
  <si>
    <t>16-0262</t>
  </si>
  <si>
    <t>16-0259</t>
  </si>
  <si>
    <t>South Carolina</t>
  </si>
  <si>
    <t>Duke Energy Progress Inc.</t>
  </si>
  <si>
    <t>2016-227-E</t>
  </si>
  <si>
    <t>ER-16040383</t>
  </si>
  <si>
    <t>United Illuminating Co.</t>
  </si>
  <si>
    <t>16-06-04</t>
  </si>
  <si>
    <t>16AL-0326E</t>
  </si>
  <si>
    <t>2015-00360</t>
  </si>
  <si>
    <t>North Carolina</t>
  </si>
  <si>
    <t>Virginia Electric &amp; Power Co.</t>
  </si>
  <si>
    <t>E-22 Sub 532</t>
  </si>
  <si>
    <t>Sierra Pacific Power Co.</t>
  </si>
  <si>
    <t>16-06006</t>
  </si>
  <si>
    <t>AVU-E-16-03</t>
  </si>
  <si>
    <t>U-18014</t>
  </si>
  <si>
    <t>Tucson Electric Power Co.</t>
  </si>
  <si>
    <t>E-01933A-15-0322</t>
  </si>
  <si>
    <t>U-17990</t>
  </si>
  <si>
    <t>Entire Period</t>
  </si>
  <si>
    <t># of Decisions</t>
  </si>
  <si>
    <t>Average (All Utilities)</t>
  </si>
  <si>
    <t>Average (Distribution Only)</t>
  </si>
  <si>
    <t>Average (Vertically Integrated Only)</t>
  </si>
  <si>
    <t>Median</t>
  </si>
  <si>
    <t>Minimum</t>
  </si>
  <si>
    <t>Maximum</t>
  </si>
  <si>
    <t>Average (Distribution Only, exc. IL FRP)</t>
  </si>
  <si>
    <t>Class Relative Rates of Return</t>
  </si>
  <si>
    <t>Present</t>
  </si>
  <si>
    <t>Proposed</t>
  </si>
  <si>
    <t>Customer Class</t>
  </si>
  <si>
    <t>Rate of Return</t>
  </si>
  <si>
    <t>Relative Rate of Return</t>
  </si>
  <si>
    <t>Residential - Rate RS, RTOD, VFD</t>
  </si>
  <si>
    <t>General Service</t>
  </si>
  <si>
    <t xml:space="preserve">All Electric Schools </t>
  </si>
  <si>
    <t>Power Service Secondary</t>
  </si>
  <si>
    <t>Power Service Primary</t>
  </si>
  <si>
    <t>Time of Day Secondary</t>
  </si>
  <si>
    <t>Time of Day Primary</t>
  </si>
  <si>
    <t>Retail Transmission Service</t>
  </si>
  <si>
    <t>Fluctuatting Load Service</t>
  </si>
  <si>
    <t>Lighting Energy Service</t>
  </si>
  <si>
    <t>Traffic Energy Service</t>
  </si>
  <si>
    <t>Lighting and Restricted Lighting</t>
  </si>
  <si>
    <t>Total Jurisdiction</t>
  </si>
  <si>
    <t>Outdoor Sports Lighting</t>
  </si>
  <si>
    <t>Testimony of Robert M. Conroy, Table 1.</t>
  </si>
  <si>
    <t>TCJA SurCredit Rate</t>
  </si>
  <si>
    <t>Annual kWh</t>
  </si>
  <si>
    <t>Reported Authorized Returns on Equity, Electric Utility Rate Cases Completed, 2015 to Present</t>
  </si>
  <si>
    <t>MDU Resources Group Inc.</t>
  </si>
  <si>
    <t>2004-117-ER-16</t>
  </si>
  <si>
    <t>16-E-0060</t>
  </si>
  <si>
    <t>ER-16050428</t>
  </si>
  <si>
    <t>Otter Tail Power Co.</t>
  </si>
  <si>
    <t>E-017/GR-15-1033</t>
  </si>
  <si>
    <t>Oklahoma Gas &amp; Electric Co.</t>
  </si>
  <si>
    <t>PUD 201500273</t>
  </si>
  <si>
    <t>Gulf Power Co.</t>
  </si>
  <si>
    <t>160186-EI</t>
  </si>
  <si>
    <t>DE-16-383</t>
  </si>
  <si>
    <t>Unitil Energy Systems Inc.</t>
  </si>
  <si>
    <t>DE-16-384</t>
  </si>
  <si>
    <t>ER-2016-0285</t>
  </si>
  <si>
    <t>E-022/GR-15-826</t>
  </si>
  <si>
    <t>16-052-U</t>
  </si>
  <si>
    <t>16-0649</t>
  </si>
  <si>
    <t>PU-16-666</t>
  </si>
  <si>
    <t>Kentucky</t>
  </si>
  <si>
    <t>Kentucky Utilities Co.</t>
  </si>
  <si>
    <t>2016-00370</t>
  </si>
  <si>
    <t>Louisville Gas &amp; Electric Co.</t>
  </si>
  <si>
    <t>2016-00371</t>
  </si>
  <si>
    <t>FC-1139</t>
  </si>
  <si>
    <t>Arizona Public Service Co.</t>
  </si>
  <si>
    <t>E-01345A-16-0036</t>
  </si>
  <si>
    <t>D-ER-17030308</t>
  </si>
  <si>
    <t>Oncor Electric Delivery Co.</t>
  </si>
  <si>
    <t>Pacific Gas &amp; Electric Co.</t>
  </si>
  <si>
    <t>Advice No. 5148-E</t>
  </si>
  <si>
    <t>San Diego Gas &amp; Electric Co.</t>
  </si>
  <si>
    <t>Advice No. 3120-E</t>
  </si>
  <si>
    <t>Southern California Edison Co.</t>
  </si>
  <si>
    <t>Advice No. 3665-E</t>
  </si>
  <si>
    <t>Tampa Electric Co.</t>
  </si>
  <si>
    <t>20170210-EI</t>
  </si>
  <si>
    <t>Alaska</t>
  </si>
  <si>
    <t>Alaska Electric Light Power</t>
  </si>
  <si>
    <t>U-16-086</t>
  </si>
  <si>
    <t>NSTAR Electric Co.</t>
  </si>
  <si>
    <t>17-05</t>
  </si>
  <si>
    <t>Western Massachusetts Electric</t>
  </si>
  <si>
    <t>Puget Sound Energy Inc.</t>
  </si>
  <si>
    <t>UE-170033</t>
  </si>
  <si>
    <t>17-0197</t>
  </si>
  <si>
    <t>17-0196</t>
  </si>
  <si>
    <t>Northern States Power Co. - WI</t>
  </si>
  <si>
    <t>D-4220-UR-123</t>
  </si>
  <si>
    <t>Southwestern Electric Power Co.</t>
  </si>
  <si>
    <t>UE 319</t>
  </si>
  <si>
    <t>16-00276-UT</t>
  </si>
  <si>
    <t>AVU-E-17-01</t>
  </si>
  <si>
    <t>17-06003</t>
  </si>
  <si>
    <t>17-3112-INV</t>
  </si>
  <si>
    <t>Kentucky Power Co.</t>
  </si>
  <si>
    <t>C-2017-00179</t>
  </si>
  <si>
    <t>Public Service Co. of OK</t>
  </si>
  <si>
    <t>Ca-PUD201700151</t>
  </si>
  <si>
    <t>Iowa</t>
  </si>
  <si>
    <t>Interstate Power &amp; Light Co.</t>
  </si>
  <si>
    <t>D-RPU-2017-0001</t>
  </si>
  <si>
    <t>D-E-2, Sub 1142</t>
  </si>
  <si>
    <t>ALLETE (Minnesota Power)</t>
  </si>
  <si>
    <t>D-E-015/GR-16-664</t>
  </si>
  <si>
    <t>Niagara Mohawk Power Corp.</t>
  </si>
  <si>
    <t>C-17-E-0238</t>
  </si>
  <si>
    <t>C-U-18322</t>
  </si>
  <si>
    <t>Connecticut Light and Power</t>
  </si>
  <si>
    <t>D-17-10-46</t>
  </si>
  <si>
    <t>C-U-18255</t>
  </si>
  <si>
    <t>D-UE-170485</t>
  </si>
  <si>
    <t>Indiana Michigan Power Co.</t>
  </si>
  <si>
    <t>Ca-44967</t>
  </si>
  <si>
    <t>C-9472</t>
  </si>
  <si>
    <t>C-17-E-0459</t>
  </si>
  <si>
    <t>Duke Energy Carolinas LLC</t>
  </si>
  <si>
    <t>D-E-7, Sub 1146</t>
  </si>
  <si>
    <t>D-2017-00198</t>
  </si>
  <si>
    <t>Hawaii</t>
  </si>
  <si>
    <t>Hawaii Electric Light Co</t>
  </si>
  <si>
    <t>D-2015-0170</t>
  </si>
  <si>
    <t>FC-1150</t>
  </si>
  <si>
    <t>D-17-0977</t>
  </si>
  <si>
    <t>Rhode Island</t>
  </si>
  <si>
    <t>Narragansett Electric Co.</t>
  </si>
  <si>
    <t>D-4770 (electric)</t>
  </si>
  <si>
    <t>C-17-00255-UT</t>
  </si>
  <si>
    <t>D-6680-UR-121 (Elec)</t>
  </si>
  <si>
    <t>D-3270-UR-122 (Elec)</t>
  </si>
  <si>
    <t>C-PU-17-398</t>
  </si>
  <si>
    <t>Ohio</t>
  </si>
  <si>
    <t>Dayton Power and Light Co.</t>
  </si>
  <si>
    <t>C-15-1830-EL-AIR</t>
  </si>
  <si>
    <t>*</t>
  </si>
  <si>
    <t>Westar Energy Inc.</t>
  </si>
  <si>
    <t>D-18-WSEE-328-RTS</t>
  </si>
  <si>
    <t>Pennsylvania</t>
  </si>
  <si>
    <t>UGI Utilities Inc.</t>
  </si>
  <si>
    <t>D-R-2017-2640058</t>
  </si>
  <si>
    <t>Public Service Electric Gas</t>
  </si>
  <si>
    <t>D-ER18010029</t>
  </si>
  <si>
    <t>Ca-45029</t>
  </si>
  <si>
    <t>D-18-0807</t>
  </si>
  <si>
    <t>D-18-0808</t>
  </si>
  <si>
    <t>D-18-KCPE-480-RTS</t>
  </si>
  <si>
    <t>D-UE-335</t>
  </si>
  <si>
    <t>Duke Energy Ohio Inc.</t>
  </si>
  <si>
    <t>C-17-0032-EL-AIR</t>
  </si>
  <si>
    <t>Texas-New Mexico Power Co.</t>
  </si>
  <si>
    <t>D-48401</t>
  </si>
  <si>
    <t>Green Mountain Power Corp.</t>
  </si>
  <si>
    <t>C-18-0974-TF</t>
  </si>
  <si>
    <t>Source: SNL Financial LC, January 3, 2019</t>
  </si>
  <si>
    <t>* Due to Rounding, the ROE Award is reported as 10.00 on the SNL Website.</t>
  </si>
  <si>
    <t>Estimation of Annualized Bill Impact of the Termination of the TCJA Surcredit</t>
  </si>
  <si>
    <t>Class</t>
  </si>
  <si>
    <t xml:space="preserve">Annualized TCJA Surcredit </t>
  </si>
  <si>
    <t>Source: Exhibit WSS-28, p. 29</t>
  </si>
  <si>
    <t>KU Requested Rate of Return on Capitalization</t>
  </si>
  <si>
    <t>1) Calculate Rate of Return Using the Current ROE (ROE = 9.7%)</t>
  </si>
  <si>
    <t>Rate of Return (ROE = 9.7%)</t>
  </si>
  <si>
    <t>Total Capitalization ($000)</t>
  </si>
  <si>
    <t>Adjusted Income Requirement (ROE = 9.7%)</t>
  </si>
  <si>
    <t>Proposed Rate of Return on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</si>
</sst>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_(&quot;$&quot;* #,##0.00000_);_(&quot;$&quot;* \(#,##0.00000\);_(&quot;$&quot;* &quot;-&quot;??_);_(@_)"/>
    <numFmt numFmtId="167" formatCode="0.000%"/>
    <numFmt numFmtId="168" formatCode="_(* #,##0_);_(* \(#,##0\);_(* &quot;-&quot;??_);_(@_)"/>
    <numFmt numFmtId="169" formatCode="0.0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Helv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8"/>
      <name val="Helv"/>
    </font>
    <font>
      <sz val="9"/>
      <name val="Times New Roman"/>
      <family val="1"/>
    </font>
    <font>
      <sz val="12"/>
      <name val="Courier"/>
      <family val="3"/>
    </font>
    <font>
      <sz val="12"/>
      <name val="CG Times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2"/>
      <color indexed="10"/>
      <name val="Times New Roman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2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41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>
      <alignment horizontal="left" vertical="center" indent="1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8" fillId="0" borderId="0"/>
    <xf numFmtId="0" fontId="8" fillId="0" borderId="0"/>
    <xf numFmtId="37" fontId="37" fillId="0" borderId="0"/>
    <xf numFmtId="0" fontId="20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" fillId="0" borderId="0"/>
    <xf numFmtId="0" fontId="8" fillId="0" borderId="0"/>
    <xf numFmtId="0" fontId="8" fillId="0" borderId="0"/>
    <xf numFmtId="164" fontId="39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0" fillId="0" borderId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20" fillId="0" borderId="0"/>
    <xf numFmtId="0" fontId="1" fillId="0" borderId="0"/>
    <xf numFmtId="0" fontId="35" fillId="0" borderId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" fillId="0" borderId="0"/>
    <xf numFmtId="3" fontId="40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38" fontId="45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 applyAlignment="1">
      <alignment horizontal="center"/>
    </xf>
    <xf numFmtId="0" fontId="0" fillId="0" borderId="0" xfId="0" applyFont="1"/>
    <xf numFmtId="10" fontId="0" fillId="0" borderId="0" xfId="3" applyNumberFormat="1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quotePrefix="1" applyFont="1"/>
    <xf numFmtId="0" fontId="7" fillId="0" borderId="0" xfId="0" applyFont="1"/>
    <xf numFmtId="10" fontId="0" fillId="0" borderId="0" xfId="3" applyNumberFormat="1" applyFont="1" applyFill="1"/>
    <xf numFmtId="0" fontId="2" fillId="0" borderId="0" xfId="0" applyFont="1"/>
    <xf numFmtId="10" fontId="2" fillId="0" borderId="0" xfId="3" applyNumberFormat="1" applyFont="1"/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4" fontId="5" fillId="0" borderId="0" xfId="0" applyNumberFormat="1" applyFont="1"/>
    <xf numFmtId="164" fontId="2" fillId="0" borderId="0" xfId="2" applyNumberFormat="1" applyFont="1" applyAlignment="1">
      <alignment horizontal="right"/>
    </xf>
    <xf numFmtId="10" fontId="2" fillId="0" borderId="0" xfId="3" applyNumberFormat="1" applyFont="1" applyAlignment="1">
      <alignment horizontal="right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6" fontId="0" fillId="0" borderId="0" xfId="0" quotePrefix="1" applyNumberForma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48" fillId="0" borderId="0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10" fontId="7" fillId="0" borderId="0" xfId="3" applyNumberFormat="1" applyFont="1" applyFill="1" applyBorder="1"/>
    <xf numFmtId="0" fontId="49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10" fontId="7" fillId="0" borderId="11" xfId="3" applyNumberFormat="1" applyFont="1" applyFill="1" applyBorder="1"/>
    <xf numFmtId="14" fontId="49" fillId="0" borderId="0" xfId="0" applyNumberFormat="1" applyFont="1" applyFill="1" applyBorder="1" applyAlignment="1">
      <alignment horizontal="right" vertical="top" wrapText="1"/>
    </xf>
    <xf numFmtId="14" fontId="49" fillId="0" borderId="11" xfId="0" applyNumberFormat="1" applyFont="1" applyFill="1" applyBorder="1" applyAlignment="1">
      <alignment horizontal="right" vertical="top" wrapText="1"/>
    </xf>
    <xf numFmtId="0" fontId="49" fillId="0" borderId="0" xfId="2053" applyFont="1"/>
    <xf numFmtId="0" fontId="49" fillId="0" borderId="0" xfId="0" quotePrefix="1" applyFont="1" applyFill="1" applyBorder="1" applyAlignment="1">
      <alignment horizontal="left" vertical="top" wrapText="1"/>
    </xf>
    <xf numFmtId="0" fontId="49" fillId="0" borderId="11" xfId="0" quotePrefix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50" fillId="0" borderId="11" xfId="2053" applyFont="1" applyBorder="1"/>
    <xf numFmtId="0" fontId="49" fillId="0" borderId="11" xfId="2053" applyFont="1" applyBorder="1"/>
    <xf numFmtId="0" fontId="50" fillId="0" borderId="0" xfId="2053" applyFont="1"/>
    <xf numFmtId="10" fontId="50" fillId="0" borderId="0" xfId="2053" applyNumberFormat="1" applyFont="1"/>
    <xf numFmtId="10" fontId="50" fillId="0" borderId="0" xfId="3" applyNumberFormat="1" applyFont="1"/>
    <xf numFmtId="10" fontId="50" fillId="0" borderId="0" xfId="2170" applyNumberFormat="1" applyFont="1"/>
    <xf numFmtId="0" fontId="50" fillId="0" borderId="11" xfId="2053" applyFont="1" applyBorder="1" applyAlignment="1">
      <alignment horizontal="left"/>
    </xf>
    <xf numFmtId="10" fontId="50" fillId="0" borderId="11" xfId="3" applyNumberFormat="1" applyFont="1" applyBorder="1"/>
    <xf numFmtId="10" fontId="50" fillId="0" borderId="0" xfId="3" applyNumberFormat="1" applyFont="1" applyAlignment="1">
      <alignment horizontal="right"/>
    </xf>
    <xf numFmtId="0" fontId="4" fillId="0" borderId="0" xfId="0" applyFont="1" applyBorder="1" applyAlignment="1"/>
    <xf numFmtId="0" fontId="2" fillId="0" borderId="0" xfId="0" applyFont="1" applyAlignment="1"/>
    <xf numFmtId="0" fontId="5" fillId="0" borderId="0" xfId="0" applyFont="1" applyBorder="1"/>
    <xf numFmtId="0" fontId="5" fillId="0" borderId="15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/>
    <xf numFmtId="0" fontId="5" fillId="0" borderId="15" xfId="0" applyFont="1" applyBorder="1" applyAlignment="1">
      <alignment horizontal="left"/>
    </xf>
    <xf numFmtId="5" fontId="5" fillId="0" borderId="0" xfId="0" applyNumberFormat="1" applyFont="1" applyBorder="1" applyAlignment="1"/>
    <xf numFmtId="5" fontId="5" fillId="0" borderId="15" xfId="0" applyNumberFormat="1" applyFont="1" applyBorder="1" applyAlignment="1"/>
    <xf numFmtId="5" fontId="5" fillId="0" borderId="20" xfId="0" applyNumberFormat="1" applyFont="1" applyBorder="1" applyAlignment="1"/>
    <xf numFmtId="0" fontId="4" fillId="0" borderId="15" xfId="0" applyFont="1" applyBorder="1" applyAlignment="1">
      <alignment horizontal="left"/>
    </xf>
    <xf numFmtId="5" fontId="4" fillId="0" borderId="0" xfId="0" applyNumberFormat="1" applyFont="1" applyBorder="1" applyAlignment="1"/>
    <xf numFmtId="10" fontId="5" fillId="0" borderId="15" xfId="3" applyNumberFormat="1" applyFont="1" applyFill="1" applyBorder="1"/>
    <xf numFmtId="5" fontId="5" fillId="0" borderId="0" xfId="0" applyNumberFormat="1" applyFont="1" applyBorder="1"/>
    <xf numFmtId="0" fontId="2" fillId="0" borderId="0" xfId="0" applyFont="1" applyAlignment="1">
      <alignment horizontal="center"/>
    </xf>
    <xf numFmtId="0" fontId="4" fillId="37" borderId="15" xfId="0" applyFont="1" applyFill="1" applyBorder="1" applyAlignment="1">
      <alignment horizontal="left"/>
    </xf>
    <xf numFmtId="5" fontId="4" fillId="37" borderId="0" xfId="0" applyNumberFormat="1" applyFont="1" applyFill="1" applyBorder="1" applyAlignment="1"/>
    <xf numFmtId="10" fontId="5" fillId="37" borderId="15" xfId="3" applyNumberFormat="1" applyFont="1" applyFill="1" applyBorder="1"/>
    <xf numFmtId="5" fontId="5" fillId="37" borderId="0" xfId="0" applyNumberFormat="1" applyFont="1" applyFill="1" applyBorder="1"/>
    <xf numFmtId="10" fontId="4" fillId="0" borderId="0" xfId="3" applyNumberFormat="1" applyFont="1" applyBorder="1" applyAlignment="1">
      <alignment horizontal="right"/>
    </xf>
    <xf numFmtId="10" fontId="5" fillId="0" borderId="0" xfId="3" applyNumberFormat="1" applyFont="1" applyBorder="1" applyAlignment="1">
      <alignment horizontal="right"/>
    </xf>
    <xf numFmtId="9" fontId="4" fillId="37" borderId="0" xfId="3" applyFont="1" applyFill="1" applyBorder="1" applyAlignment="1">
      <alignment horizontal="center"/>
    </xf>
    <xf numFmtId="10" fontId="5" fillId="37" borderId="0" xfId="3" applyNumberFormat="1" applyFont="1" applyFill="1" applyBorder="1" applyAlignment="1">
      <alignment horizontal="center"/>
    </xf>
    <xf numFmtId="0" fontId="4" fillId="0" borderId="15" xfId="0" applyFont="1" applyBorder="1"/>
    <xf numFmtId="10" fontId="0" fillId="0" borderId="0" xfId="0" applyNumberFormat="1"/>
    <xf numFmtId="0" fontId="4" fillId="37" borderId="15" xfId="0" applyFont="1" applyFill="1" applyBorder="1"/>
    <xf numFmtId="9" fontId="4" fillId="37" borderId="0" xfId="3" applyFont="1" applyFill="1" applyBorder="1"/>
    <xf numFmtId="0" fontId="2" fillId="0" borderId="0" xfId="0" applyFont="1" applyBorder="1"/>
    <xf numFmtId="0" fontId="4" fillId="0" borderId="0" xfId="0" applyFont="1"/>
    <xf numFmtId="0" fontId="2" fillId="37" borderId="0" xfId="0" applyFont="1" applyFill="1" applyBorder="1"/>
    <xf numFmtId="0" fontId="0" fillId="37" borderId="0" xfId="0" applyFill="1" applyBorder="1"/>
    <xf numFmtId="0" fontId="0" fillId="0" borderId="15" xfId="0" applyBorder="1"/>
    <xf numFmtId="0" fontId="4" fillId="0" borderId="12" xfId="0" applyFont="1" applyBorder="1"/>
    <xf numFmtId="0" fontId="2" fillId="0" borderId="13" xfId="0" applyFont="1" applyBorder="1"/>
    <xf numFmtId="10" fontId="4" fillId="0" borderId="12" xfId="3" applyNumberFormat="1" applyFont="1" applyFill="1" applyBorder="1"/>
    <xf numFmtId="10" fontId="5" fillId="0" borderId="0" xfId="3" applyNumberFormat="1" applyFont="1" applyFill="1" applyBorder="1"/>
    <xf numFmtId="0" fontId="0" fillId="0" borderId="21" xfId="0" applyBorder="1"/>
    <xf numFmtId="0" fontId="0" fillId="0" borderId="16" xfId="0" applyBorder="1"/>
    <xf numFmtId="0" fontId="5" fillId="0" borderId="18" xfId="0" applyFont="1" applyBorder="1"/>
    <xf numFmtId="0" fontId="0" fillId="0" borderId="18" xfId="0" applyBorder="1"/>
    <xf numFmtId="0" fontId="0" fillId="0" borderId="17" xfId="0" applyBorder="1"/>
    <xf numFmtId="9" fontId="5" fillId="0" borderId="20" xfId="3" applyFont="1" applyBorder="1"/>
    <xf numFmtId="9" fontId="5" fillId="37" borderId="20" xfId="3" applyFont="1" applyFill="1" applyBorder="1"/>
    <xf numFmtId="9" fontId="4" fillId="0" borderId="19" xfId="3" applyFont="1" applyBorder="1"/>
    <xf numFmtId="0" fontId="49" fillId="0" borderId="22" xfId="0" applyFont="1" applyFill="1" applyBorder="1" applyAlignment="1">
      <alignment horizontal="left" vertical="top" wrapText="1"/>
    </xf>
    <xf numFmtId="0" fontId="49" fillId="0" borderId="22" xfId="0" quotePrefix="1" applyFont="1" applyFill="1" applyBorder="1" applyAlignment="1">
      <alignment horizontal="left" vertical="top" wrapText="1"/>
    </xf>
    <xf numFmtId="14" fontId="49" fillId="0" borderId="22" xfId="0" applyNumberFormat="1" applyFont="1" applyFill="1" applyBorder="1" applyAlignment="1">
      <alignment horizontal="right" vertical="top" wrapText="1"/>
    </xf>
    <xf numFmtId="0" fontId="49" fillId="0" borderId="22" xfId="0" applyFont="1" applyFill="1" applyBorder="1" applyAlignment="1">
      <alignment horizontal="center" vertical="top" wrapText="1"/>
    </xf>
    <xf numFmtId="10" fontId="7" fillId="0" borderId="22" xfId="3" applyNumberFormat="1" applyFont="1" applyFill="1" applyBorder="1"/>
    <xf numFmtId="167" fontId="7" fillId="0" borderId="0" xfId="3" applyNumberFormat="1" applyFont="1" applyFill="1" applyBorder="1"/>
    <xf numFmtId="14" fontId="7" fillId="0" borderId="0" xfId="0" applyNumberFormat="1" applyFont="1" applyAlignment="1">
      <alignment horizontal="right"/>
    </xf>
    <xf numFmtId="10" fontId="7" fillId="0" borderId="0" xfId="0" applyNumberFormat="1" applyFont="1"/>
    <xf numFmtId="0" fontId="6" fillId="0" borderId="0" xfId="0" applyFont="1" applyAlignment="1">
      <alignment horizontal="right"/>
    </xf>
    <xf numFmtId="10" fontId="6" fillId="0" borderId="0" xfId="0" applyNumberFormat="1" applyFont="1"/>
    <xf numFmtId="0" fontId="3" fillId="0" borderId="0" xfId="0" applyFont="1" applyAlignment="1"/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/>
    <xf numFmtId="0" fontId="51" fillId="0" borderId="21" xfId="0" applyFont="1" applyBorder="1"/>
    <xf numFmtId="0" fontId="0" fillId="0" borderId="20" xfId="0" applyFont="1" applyBorder="1"/>
    <xf numFmtId="0" fontId="2" fillId="0" borderId="15" xfId="0" applyFont="1" applyBorder="1"/>
    <xf numFmtId="168" fontId="0" fillId="0" borderId="21" xfId="1" applyNumberFormat="1" applyFont="1" applyBorder="1"/>
    <xf numFmtId="168" fontId="0" fillId="0" borderId="15" xfId="1" applyNumberFormat="1" applyFont="1" applyBorder="1"/>
    <xf numFmtId="166" fontId="0" fillId="0" borderId="21" xfId="2" applyNumberFormat="1" applyFont="1" applyBorder="1"/>
    <xf numFmtId="166" fontId="0" fillId="0" borderId="15" xfId="2" applyNumberFormat="1" applyFont="1" applyBorder="1"/>
    <xf numFmtId="44" fontId="0" fillId="0" borderId="21" xfId="0" applyNumberFormat="1" applyBorder="1"/>
    <xf numFmtId="3" fontId="0" fillId="0" borderId="21" xfId="0" applyNumberFormat="1" applyBorder="1"/>
    <xf numFmtId="3" fontId="0" fillId="0" borderId="15" xfId="0" applyNumberFormat="1" applyBorder="1"/>
    <xf numFmtId="0" fontId="2" fillId="0" borderId="20" xfId="0" applyFont="1" applyBorder="1"/>
    <xf numFmtId="0" fontId="2" fillId="0" borderId="19" xfId="0" applyFont="1" applyBorder="1"/>
    <xf numFmtId="0" fontId="2" fillId="0" borderId="12" xfId="0" applyFont="1" applyBorder="1"/>
    <xf numFmtId="3" fontId="2" fillId="0" borderId="14" xfId="0" applyNumberFormat="1" applyFont="1" applyBorder="1"/>
    <xf numFmtId="3" fontId="2" fillId="0" borderId="12" xfId="0" applyNumberFormat="1" applyFont="1" applyBorder="1"/>
    <xf numFmtId="0" fontId="2" fillId="0" borderId="14" xfId="0" applyFont="1" applyBorder="1"/>
    <xf numFmtId="44" fontId="2" fillId="0" borderId="14" xfId="0" applyNumberFormat="1" applyFont="1" applyBorder="1"/>
    <xf numFmtId="169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2239">
    <cellStyle name="_x0013_" xfId="4" xr:uid="{00000000-0005-0000-0000-000000000000}"/>
    <cellStyle name="=C:\WINNT40\SYSTEM32\COMMAND.COM" xfId="5" xr:uid="{00000000-0005-0000-0000-000001000000}"/>
    <cellStyle name="=C:\WINNT40\SYSTEM32\COMMAND.COM 2" xfId="6" xr:uid="{00000000-0005-0000-0000-000002000000}"/>
    <cellStyle name="20% - Accent1 10" xfId="7" xr:uid="{00000000-0005-0000-0000-000003000000}"/>
    <cellStyle name="20% - Accent1 10 2" xfId="8" xr:uid="{00000000-0005-0000-0000-000004000000}"/>
    <cellStyle name="20% - Accent1 11" xfId="9" xr:uid="{00000000-0005-0000-0000-000005000000}"/>
    <cellStyle name="20% - Accent1 11 2" xfId="10" xr:uid="{00000000-0005-0000-0000-000006000000}"/>
    <cellStyle name="20% - Accent1 12" xfId="11" xr:uid="{00000000-0005-0000-0000-000007000000}"/>
    <cellStyle name="20% - Accent1 13" xfId="12" xr:uid="{00000000-0005-0000-0000-000008000000}"/>
    <cellStyle name="20% - Accent1 14" xfId="13" xr:uid="{00000000-0005-0000-0000-000009000000}"/>
    <cellStyle name="20% - Accent1 15" xfId="14" xr:uid="{00000000-0005-0000-0000-00000A000000}"/>
    <cellStyle name="20% - Accent1 16" xfId="15" xr:uid="{00000000-0005-0000-0000-00000B000000}"/>
    <cellStyle name="20% - Accent1 17" xfId="16" xr:uid="{00000000-0005-0000-0000-00000C000000}"/>
    <cellStyle name="20% - Accent1 18" xfId="17" xr:uid="{00000000-0005-0000-0000-00000D000000}"/>
    <cellStyle name="20% - Accent1 2" xfId="18" xr:uid="{00000000-0005-0000-0000-00000E000000}"/>
    <cellStyle name="20% - Accent1 2 10" xfId="19" xr:uid="{00000000-0005-0000-0000-00000F000000}"/>
    <cellStyle name="20% - Accent1 2 2" xfId="20" xr:uid="{00000000-0005-0000-0000-000010000000}"/>
    <cellStyle name="20% - Accent1 2 3" xfId="21" xr:uid="{00000000-0005-0000-0000-000011000000}"/>
    <cellStyle name="20% - Accent1 2 4" xfId="22" xr:uid="{00000000-0005-0000-0000-000012000000}"/>
    <cellStyle name="20% - Accent1 2 5" xfId="23" xr:uid="{00000000-0005-0000-0000-000013000000}"/>
    <cellStyle name="20% - Accent1 2 6" xfId="24" xr:uid="{00000000-0005-0000-0000-000014000000}"/>
    <cellStyle name="20% - Accent1 2 7" xfId="25" xr:uid="{00000000-0005-0000-0000-000015000000}"/>
    <cellStyle name="20% - Accent1 2 8" xfId="26" xr:uid="{00000000-0005-0000-0000-000016000000}"/>
    <cellStyle name="20% - Accent1 2 9" xfId="27" xr:uid="{00000000-0005-0000-0000-000017000000}"/>
    <cellStyle name="20% - Accent1 3" xfId="28" xr:uid="{00000000-0005-0000-0000-000018000000}"/>
    <cellStyle name="20% - Accent1 3 2" xfId="29" xr:uid="{00000000-0005-0000-0000-000019000000}"/>
    <cellStyle name="20% - Accent1 4" xfId="30" xr:uid="{00000000-0005-0000-0000-00001A000000}"/>
    <cellStyle name="20% - Accent1 4 2" xfId="31" xr:uid="{00000000-0005-0000-0000-00001B000000}"/>
    <cellStyle name="20% - Accent1 5" xfId="32" xr:uid="{00000000-0005-0000-0000-00001C000000}"/>
    <cellStyle name="20% - Accent1 5 2" xfId="33" xr:uid="{00000000-0005-0000-0000-00001D000000}"/>
    <cellStyle name="20% - Accent1 6" xfId="34" xr:uid="{00000000-0005-0000-0000-00001E000000}"/>
    <cellStyle name="20% - Accent1 6 2" xfId="35" xr:uid="{00000000-0005-0000-0000-00001F000000}"/>
    <cellStyle name="20% - Accent1 7" xfId="36" xr:uid="{00000000-0005-0000-0000-000020000000}"/>
    <cellStyle name="20% - Accent1 7 2" xfId="37" xr:uid="{00000000-0005-0000-0000-000021000000}"/>
    <cellStyle name="20% - Accent1 8" xfId="38" xr:uid="{00000000-0005-0000-0000-000022000000}"/>
    <cellStyle name="20% - Accent1 8 2" xfId="39" xr:uid="{00000000-0005-0000-0000-000023000000}"/>
    <cellStyle name="20% - Accent1 9" xfId="40" xr:uid="{00000000-0005-0000-0000-000024000000}"/>
    <cellStyle name="20% - Accent1 9 2" xfId="41" xr:uid="{00000000-0005-0000-0000-000025000000}"/>
    <cellStyle name="20% - Accent2 10" xfId="42" xr:uid="{00000000-0005-0000-0000-000026000000}"/>
    <cellStyle name="20% - Accent2 10 2" xfId="43" xr:uid="{00000000-0005-0000-0000-000027000000}"/>
    <cellStyle name="20% - Accent2 11" xfId="44" xr:uid="{00000000-0005-0000-0000-000028000000}"/>
    <cellStyle name="20% - Accent2 11 2" xfId="45" xr:uid="{00000000-0005-0000-0000-000029000000}"/>
    <cellStyle name="20% - Accent2 12" xfId="46" xr:uid="{00000000-0005-0000-0000-00002A000000}"/>
    <cellStyle name="20% - Accent2 13" xfId="47" xr:uid="{00000000-0005-0000-0000-00002B000000}"/>
    <cellStyle name="20% - Accent2 14" xfId="48" xr:uid="{00000000-0005-0000-0000-00002C000000}"/>
    <cellStyle name="20% - Accent2 15" xfId="49" xr:uid="{00000000-0005-0000-0000-00002D000000}"/>
    <cellStyle name="20% - Accent2 16" xfId="50" xr:uid="{00000000-0005-0000-0000-00002E000000}"/>
    <cellStyle name="20% - Accent2 17" xfId="51" xr:uid="{00000000-0005-0000-0000-00002F000000}"/>
    <cellStyle name="20% - Accent2 18" xfId="52" xr:uid="{00000000-0005-0000-0000-000030000000}"/>
    <cellStyle name="20% - Accent2 2" xfId="53" xr:uid="{00000000-0005-0000-0000-000031000000}"/>
    <cellStyle name="20% - Accent2 2 10" xfId="54" xr:uid="{00000000-0005-0000-0000-000032000000}"/>
    <cellStyle name="20% - Accent2 2 2" xfId="55" xr:uid="{00000000-0005-0000-0000-000033000000}"/>
    <cellStyle name="20% - Accent2 2 3" xfId="56" xr:uid="{00000000-0005-0000-0000-000034000000}"/>
    <cellStyle name="20% - Accent2 2 4" xfId="57" xr:uid="{00000000-0005-0000-0000-000035000000}"/>
    <cellStyle name="20% - Accent2 2 5" xfId="58" xr:uid="{00000000-0005-0000-0000-000036000000}"/>
    <cellStyle name="20% - Accent2 2 6" xfId="59" xr:uid="{00000000-0005-0000-0000-000037000000}"/>
    <cellStyle name="20% - Accent2 2 7" xfId="60" xr:uid="{00000000-0005-0000-0000-000038000000}"/>
    <cellStyle name="20% - Accent2 2 8" xfId="61" xr:uid="{00000000-0005-0000-0000-000039000000}"/>
    <cellStyle name="20% - Accent2 2 9" xfId="62" xr:uid="{00000000-0005-0000-0000-00003A000000}"/>
    <cellStyle name="20% - Accent2 3" xfId="63" xr:uid="{00000000-0005-0000-0000-00003B000000}"/>
    <cellStyle name="20% - Accent2 3 2" xfId="64" xr:uid="{00000000-0005-0000-0000-00003C000000}"/>
    <cellStyle name="20% - Accent2 4" xfId="65" xr:uid="{00000000-0005-0000-0000-00003D000000}"/>
    <cellStyle name="20% - Accent2 4 2" xfId="66" xr:uid="{00000000-0005-0000-0000-00003E000000}"/>
    <cellStyle name="20% - Accent2 5" xfId="67" xr:uid="{00000000-0005-0000-0000-00003F000000}"/>
    <cellStyle name="20% - Accent2 5 2" xfId="68" xr:uid="{00000000-0005-0000-0000-000040000000}"/>
    <cellStyle name="20% - Accent2 6" xfId="69" xr:uid="{00000000-0005-0000-0000-000041000000}"/>
    <cellStyle name="20% - Accent2 6 2" xfId="70" xr:uid="{00000000-0005-0000-0000-000042000000}"/>
    <cellStyle name="20% - Accent2 7" xfId="71" xr:uid="{00000000-0005-0000-0000-000043000000}"/>
    <cellStyle name="20% - Accent2 7 2" xfId="72" xr:uid="{00000000-0005-0000-0000-000044000000}"/>
    <cellStyle name="20% - Accent2 8" xfId="73" xr:uid="{00000000-0005-0000-0000-000045000000}"/>
    <cellStyle name="20% - Accent2 8 2" xfId="74" xr:uid="{00000000-0005-0000-0000-000046000000}"/>
    <cellStyle name="20% - Accent2 9" xfId="75" xr:uid="{00000000-0005-0000-0000-000047000000}"/>
    <cellStyle name="20% - Accent2 9 2" xfId="76" xr:uid="{00000000-0005-0000-0000-000048000000}"/>
    <cellStyle name="20% - Accent3 10" xfId="77" xr:uid="{00000000-0005-0000-0000-000049000000}"/>
    <cellStyle name="20% - Accent3 11" xfId="78" xr:uid="{00000000-0005-0000-0000-00004A000000}"/>
    <cellStyle name="20% - Accent3 12" xfId="79" xr:uid="{00000000-0005-0000-0000-00004B000000}"/>
    <cellStyle name="20% - Accent3 13" xfId="80" xr:uid="{00000000-0005-0000-0000-00004C000000}"/>
    <cellStyle name="20% - Accent3 14" xfId="81" xr:uid="{00000000-0005-0000-0000-00004D000000}"/>
    <cellStyle name="20% - Accent3 15" xfId="82" xr:uid="{00000000-0005-0000-0000-00004E000000}"/>
    <cellStyle name="20% - Accent3 16" xfId="83" xr:uid="{00000000-0005-0000-0000-00004F000000}"/>
    <cellStyle name="20% - Accent3 17" xfId="84" xr:uid="{00000000-0005-0000-0000-000050000000}"/>
    <cellStyle name="20% - Accent3 18" xfId="85" xr:uid="{00000000-0005-0000-0000-000051000000}"/>
    <cellStyle name="20% - Accent3 2" xfId="86" xr:uid="{00000000-0005-0000-0000-000052000000}"/>
    <cellStyle name="20% - Accent3 2 10" xfId="87" xr:uid="{00000000-0005-0000-0000-000053000000}"/>
    <cellStyle name="20% - Accent3 2 2" xfId="88" xr:uid="{00000000-0005-0000-0000-000054000000}"/>
    <cellStyle name="20% - Accent3 2 2 2" xfId="89" xr:uid="{00000000-0005-0000-0000-000055000000}"/>
    <cellStyle name="20% - Accent3 2 3" xfId="90" xr:uid="{00000000-0005-0000-0000-000056000000}"/>
    <cellStyle name="20% - Accent3 2 3 2" xfId="91" xr:uid="{00000000-0005-0000-0000-000057000000}"/>
    <cellStyle name="20% - Accent3 2 4" xfId="92" xr:uid="{00000000-0005-0000-0000-000058000000}"/>
    <cellStyle name="20% - Accent3 2 5" xfId="93" xr:uid="{00000000-0005-0000-0000-000059000000}"/>
    <cellStyle name="20% - Accent3 2 6" xfId="94" xr:uid="{00000000-0005-0000-0000-00005A000000}"/>
    <cellStyle name="20% - Accent3 2 7" xfId="95" xr:uid="{00000000-0005-0000-0000-00005B000000}"/>
    <cellStyle name="20% - Accent3 2 8" xfId="96" xr:uid="{00000000-0005-0000-0000-00005C000000}"/>
    <cellStyle name="20% - Accent3 2 9" xfId="97" xr:uid="{00000000-0005-0000-0000-00005D000000}"/>
    <cellStyle name="20% - Accent3 3" xfId="98" xr:uid="{00000000-0005-0000-0000-00005E000000}"/>
    <cellStyle name="20% - Accent3 3 2" xfId="99" xr:uid="{00000000-0005-0000-0000-00005F000000}"/>
    <cellStyle name="20% - Accent3 4" xfId="100" xr:uid="{00000000-0005-0000-0000-000060000000}"/>
    <cellStyle name="20% - Accent3 4 2" xfId="101" xr:uid="{00000000-0005-0000-0000-000061000000}"/>
    <cellStyle name="20% - Accent3 5" xfId="102" xr:uid="{00000000-0005-0000-0000-000062000000}"/>
    <cellStyle name="20% - Accent3 5 2" xfId="103" xr:uid="{00000000-0005-0000-0000-000063000000}"/>
    <cellStyle name="20% - Accent3 6" xfId="104" xr:uid="{00000000-0005-0000-0000-000064000000}"/>
    <cellStyle name="20% - Accent3 6 2" xfId="105" xr:uid="{00000000-0005-0000-0000-000065000000}"/>
    <cellStyle name="20% - Accent3 7" xfId="106" xr:uid="{00000000-0005-0000-0000-000066000000}"/>
    <cellStyle name="20% - Accent3 7 2" xfId="107" xr:uid="{00000000-0005-0000-0000-000067000000}"/>
    <cellStyle name="20% - Accent3 8" xfId="108" xr:uid="{00000000-0005-0000-0000-000068000000}"/>
    <cellStyle name="20% - Accent3 8 2" xfId="109" xr:uid="{00000000-0005-0000-0000-000069000000}"/>
    <cellStyle name="20% - Accent3 9" xfId="110" xr:uid="{00000000-0005-0000-0000-00006A000000}"/>
    <cellStyle name="20% - Accent3 9 2" xfId="111" xr:uid="{00000000-0005-0000-0000-00006B000000}"/>
    <cellStyle name="20% - Accent4 10" xfId="112" xr:uid="{00000000-0005-0000-0000-00006C000000}"/>
    <cellStyle name="20% - Accent4 10 2" xfId="113" xr:uid="{00000000-0005-0000-0000-00006D000000}"/>
    <cellStyle name="20% - Accent4 11" xfId="114" xr:uid="{00000000-0005-0000-0000-00006E000000}"/>
    <cellStyle name="20% - Accent4 11 2" xfId="115" xr:uid="{00000000-0005-0000-0000-00006F000000}"/>
    <cellStyle name="20% - Accent4 12" xfId="116" xr:uid="{00000000-0005-0000-0000-000070000000}"/>
    <cellStyle name="20% - Accent4 13" xfId="117" xr:uid="{00000000-0005-0000-0000-000071000000}"/>
    <cellStyle name="20% - Accent4 14" xfId="118" xr:uid="{00000000-0005-0000-0000-000072000000}"/>
    <cellStyle name="20% - Accent4 15" xfId="119" xr:uid="{00000000-0005-0000-0000-000073000000}"/>
    <cellStyle name="20% - Accent4 16" xfId="120" xr:uid="{00000000-0005-0000-0000-000074000000}"/>
    <cellStyle name="20% - Accent4 17" xfId="121" xr:uid="{00000000-0005-0000-0000-000075000000}"/>
    <cellStyle name="20% - Accent4 18" xfId="122" xr:uid="{00000000-0005-0000-0000-000076000000}"/>
    <cellStyle name="20% - Accent4 2" xfId="123" xr:uid="{00000000-0005-0000-0000-000077000000}"/>
    <cellStyle name="20% - Accent4 2 10" xfId="124" xr:uid="{00000000-0005-0000-0000-000078000000}"/>
    <cellStyle name="20% - Accent4 2 2" xfId="125" xr:uid="{00000000-0005-0000-0000-000079000000}"/>
    <cellStyle name="20% - Accent4 2 3" xfId="126" xr:uid="{00000000-0005-0000-0000-00007A000000}"/>
    <cellStyle name="20% - Accent4 2 4" xfId="127" xr:uid="{00000000-0005-0000-0000-00007B000000}"/>
    <cellStyle name="20% - Accent4 2 5" xfId="128" xr:uid="{00000000-0005-0000-0000-00007C000000}"/>
    <cellStyle name="20% - Accent4 2 6" xfId="129" xr:uid="{00000000-0005-0000-0000-00007D000000}"/>
    <cellStyle name="20% - Accent4 2 7" xfId="130" xr:uid="{00000000-0005-0000-0000-00007E000000}"/>
    <cellStyle name="20% - Accent4 2 8" xfId="131" xr:uid="{00000000-0005-0000-0000-00007F000000}"/>
    <cellStyle name="20% - Accent4 2 9" xfId="132" xr:uid="{00000000-0005-0000-0000-000080000000}"/>
    <cellStyle name="20% - Accent4 3" xfId="133" xr:uid="{00000000-0005-0000-0000-000081000000}"/>
    <cellStyle name="20% - Accent4 3 2" xfId="134" xr:uid="{00000000-0005-0000-0000-000082000000}"/>
    <cellStyle name="20% - Accent4 4" xfId="135" xr:uid="{00000000-0005-0000-0000-000083000000}"/>
    <cellStyle name="20% - Accent4 4 2" xfId="136" xr:uid="{00000000-0005-0000-0000-000084000000}"/>
    <cellStyle name="20% - Accent4 5" xfId="137" xr:uid="{00000000-0005-0000-0000-000085000000}"/>
    <cellStyle name="20% - Accent4 5 2" xfId="138" xr:uid="{00000000-0005-0000-0000-000086000000}"/>
    <cellStyle name="20% - Accent4 6" xfId="139" xr:uid="{00000000-0005-0000-0000-000087000000}"/>
    <cellStyle name="20% - Accent4 6 2" xfId="140" xr:uid="{00000000-0005-0000-0000-000088000000}"/>
    <cellStyle name="20% - Accent4 7" xfId="141" xr:uid="{00000000-0005-0000-0000-000089000000}"/>
    <cellStyle name="20% - Accent4 7 2" xfId="142" xr:uid="{00000000-0005-0000-0000-00008A000000}"/>
    <cellStyle name="20% - Accent4 8" xfId="143" xr:uid="{00000000-0005-0000-0000-00008B000000}"/>
    <cellStyle name="20% - Accent4 8 2" xfId="144" xr:uid="{00000000-0005-0000-0000-00008C000000}"/>
    <cellStyle name="20% - Accent4 9" xfId="145" xr:uid="{00000000-0005-0000-0000-00008D000000}"/>
    <cellStyle name="20% - Accent4 9 2" xfId="146" xr:uid="{00000000-0005-0000-0000-00008E000000}"/>
    <cellStyle name="20% - Accent5 10" xfId="147" xr:uid="{00000000-0005-0000-0000-00008F000000}"/>
    <cellStyle name="20% - Accent5 10 2" xfId="148" xr:uid="{00000000-0005-0000-0000-000090000000}"/>
    <cellStyle name="20% - Accent5 11" xfId="149" xr:uid="{00000000-0005-0000-0000-000091000000}"/>
    <cellStyle name="20% - Accent5 11 2" xfId="150" xr:uid="{00000000-0005-0000-0000-000092000000}"/>
    <cellStyle name="20% - Accent5 12" xfId="151" xr:uid="{00000000-0005-0000-0000-000093000000}"/>
    <cellStyle name="20% - Accent5 13" xfId="152" xr:uid="{00000000-0005-0000-0000-000094000000}"/>
    <cellStyle name="20% - Accent5 14" xfId="153" xr:uid="{00000000-0005-0000-0000-000095000000}"/>
    <cellStyle name="20% - Accent5 15" xfId="154" xr:uid="{00000000-0005-0000-0000-000096000000}"/>
    <cellStyle name="20% - Accent5 16" xfId="155" xr:uid="{00000000-0005-0000-0000-000097000000}"/>
    <cellStyle name="20% - Accent5 17" xfId="156" xr:uid="{00000000-0005-0000-0000-000098000000}"/>
    <cellStyle name="20% - Accent5 18" xfId="157" xr:uid="{00000000-0005-0000-0000-000099000000}"/>
    <cellStyle name="20% - Accent5 2" xfId="158" xr:uid="{00000000-0005-0000-0000-00009A000000}"/>
    <cellStyle name="20% - Accent5 2 10" xfId="159" xr:uid="{00000000-0005-0000-0000-00009B000000}"/>
    <cellStyle name="20% - Accent5 2 2" xfId="160" xr:uid="{00000000-0005-0000-0000-00009C000000}"/>
    <cellStyle name="20% - Accent5 2 3" xfId="161" xr:uid="{00000000-0005-0000-0000-00009D000000}"/>
    <cellStyle name="20% - Accent5 2 4" xfId="162" xr:uid="{00000000-0005-0000-0000-00009E000000}"/>
    <cellStyle name="20% - Accent5 2 5" xfId="163" xr:uid="{00000000-0005-0000-0000-00009F000000}"/>
    <cellStyle name="20% - Accent5 2 6" xfId="164" xr:uid="{00000000-0005-0000-0000-0000A0000000}"/>
    <cellStyle name="20% - Accent5 2 7" xfId="165" xr:uid="{00000000-0005-0000-0000-0000A1000000}"/>
    <cellStyle name="20% - Accent5 2 8" xfId="166" xr:uid="{00000000-0005-0000-0000-0000A2000000}"/>
    <cellStyle name="20% - Accent5 2 9" xfId="167" xr:uid="{00000000-0005-0000-0000-0000A3000000}"/>
    <cellStyle name="20% - Accent5 3" xfId="168" xr:uid="{00000000-0005-0000-0000-0000A4000000}"/>
    <cellStyle name="20% - Accent5 3 2" xfId="169" xr:uid="{00000000-0005-0000-0000-0000A5000000}"/>
    <cellStyle name="20% - Accent5 4" xfId="170" xr:uid="{00000000-0005-0000-0000-0000A6000000}"/>
    <cellStyle name="20% - Accent5 4 2" xfId="171" xr:uid="{00000000-0005-0000-0000-0000A7000000}"/>
    <cellStyle name="20% - Accent5 5" xfId="172" xr:uid="{00000000-0005-0000-0000-0000A8000000}"/>
    <cellStyle name="20% - Accent5 5 2" xfId="173" xr:uid="{00000000-0005-0000-0000-0000A9000000}"/>
    <cellStyle name="20% - Accent5 6" xfId="174" xr:uid="{00000000-0005-0000-0000-0000AA000000}"/>
    <cellStyle name="20% - Accent5 6 2" xfId="175" xr:uid="{00000000-0005-0000-0000-0000AB000000}"/>
    <cellStyle name="20% - Accent5 7" xfId="176" xr:uid="{00000000-0005-0000-0000-0000AC000000}"/>
    <cellStyle name="20% - Accent5 7 2" xfId="177" xr:uid="{00000000-0005-0000-0000-0000AD000000}"/>
    <cellStyle name="20% - Accent5 8" xfId="178" xr:uid="{00000000-0005-0000-0000-0000AE000000}"/>
    <cellStyle name="20% - Accent5 8 2" xfId="179" xr:uid="{00000000-0005-0000-0000-0000AF000000}"/>
    <cellStyle name="20% - Accent5 9" xfId="180" xr:uid="{00000000-0005-0000-0000-0000B0000000}"/>
    <cellStyle name="20% - Accent5 9 2" xfId="181" xr:uid="{00000000-0005-0000-0000-0000B1000000}"/>
    <cellStyle name="20% - Accent6 10" xfId="182" xr:uid="{00000000-0005-0000-0000-0000B2000000}"/>
    <cellStyle name="20% - Accent6 10 2" xfId="183" xr:uid="{00000000-0005-0000-0000-0000B3000000}"/>
    <cellStyle name="20% - Accent6 11" xfId="184" xr:uid="{00000000-0005-0000-0000-0000B4000000}"/>
    <cellStyle name="20% - Accent6 11 2" xfId="185" xr:uid="{00000000-0005-0000-0000-0000B5000000}"/>
    <cellStyle name="20% - Accent6 12" xfId="186" xr:uid="{00000000-0005-0000-0000-0000B6000000}"/>
    <cellStyle name="20% - Accent6 13" xfId="187" xr:uid="{00000000-0005-0000-0000-0000B7000000}"/>
    <cellStyle name="20% - Accent6 14" xfId="188" xr:uid="{00000000-0005-0000-0000-0000B8000000}"/>
    <cellStyle name="20% - Accent6 15" xfId="189" xr:uid="{00000000-0005-0000-0000-0000B9000000}"/>
    <cellStyle name="20% - Accent6 16" xfId="190" xr:uid="{00000000-0005-0000-0000-0000BA000000}"/>
    <cellStyle name="20% - Accent6 17" xfId="191" xr:uid="{00000000-0005-0000-0000-0000BB000000}"/>
    <cellStyle name="20% - Accent6 18" xfId="192" xr:uid="{00000000-0005-0000-0000-0000BC000000}"/>
    <cellStyle name="20% - Accent6 2" xfId="193" xr:uid="{00000000-0005-0000-0000-0000BD000000}"/>
    <cellStyle name="20% - Accent6 2 10" xfId="194" xr:uid="{00000000-0005-0000-0000-0000BE000000}"/>
    <cellStyle name="20% - Accent6 2 2" xfId="195" xr:uid="{00000000-0005-0000-0000-0000BF000000}"/>
    <cellStyle name="20% - Accent6 2 3" xfId="196" xr:uid="{00000000-0005-0000-0000-0000C0000000}"/>
    <cellStyle name="20% - Accent6 2 4" xfId="197" xr:uid="{00000000-0005-0000-0000-0000C1000000}"/>
    <cellStyle name="20% - Accent6 2 5" xfId="198" xr:uid="{00000000-0005-0000-0000-0000C2000000}"/>
    <cellStyle name="20% - Accent6 2 6" xfId="199" xr:uid="{00000000-0005-0000-0000-0000C3000000}"/>
    <cellStyle name="20% - Accent6 2 7" xfId="200" xr:uid="{00000000-0005-0000-0000-0000C4000000}"/>
    <cellStyle name="20% - Accent6 2 8" xfId="201" xr:uid="{00000000-0005-0000-0000-0000C5000000}"/>
    <cellStyle name="20% - Accent6 2 9" xfId="202" xr:uid="{00000000-0005-0000-0000-0000C6000000}"/>
    <cellStyle name="20% - Accent6 3" xfId="203" xr:uid="{00000000-0005-0000-0000-0000C7000000}"/>
    <cellStyle name="20% - Accent6 3 2" xfId="204" xr:uid="{00000000-0005-0000-0000-0000C8000000}"/>
    <cellStyle name="20% - Accent6 4" xfId="205" xr:uid="{00000000-0005-0000-0000-0000C9000000}"/>
    <cellStyle name="20% - Accent6 4 2" xfId="206" xr:uid="{00000000-0005-0000-0000-0000CA000000}"/>
    <cellStyle name="20% - Accent6 5" xfId="207" xr:uid="{00000000-0005-0000-0000-0000CB000000}"/>
    <cellStyle name="20% - Accent6 5 2" xfId="208" xr:uid="{00000000-0005-0000-0000-0000CC000000}"/>
    <cellStyle name="20% - Accent6 6" xfId="209" xr:uid="{00000000-0005-0000-0000-0000CD000000}"/>
    <cellStyle name="20% - Accent6 6 2" xfId="210" xr:uid="{00000000-0005-0000-0000-0000CE000000}"/>
    <cellStyle name="20% - Accent6 7" xfId="211" xr:uid="{00000000-0005-0000-0000-0000CF000000}"/>
    <cellStyle name="20% - Accent6 7 2" xfId="212" xr:uid="{00000000-0005-0000-0000-0000D0000000}"/>
    <cellStyle name="20% - Accent6 8" xfId="213" xr:uid="{00000000-0005-0000-0000-0000D1000000}"/>
    <cellStyle name="20% - Accent6 8 2" xfId="214" xr:uid="{00000000-0005-0000-0000-0000D2000000}"/>
    <cellStyle name="20% - Accent6 9" xfId="215" xr:uid="{00000000-0005-0000-0000-0000D3000000}"/>
    <cellStyle name="20% - Accent6 9 2" xfId="216" xr:uid="{00000000-0005-0000-0000-0000D4000000}"/>
    <cellStyle name="40% - Accent1 10" xfId="217" xr:uid="{00000000-0005-0000-0000-0000D5000000}"/>
    <cellStyle name="40% - Accent1 10 2" xfId="218" xr:uid="{00000000-0005-0000-0000-0000D6000000}"/>
    <cellStyle name="40% - Accent1 11" xfId="219" xr:uid="{00000000-0005-0000-0000-0000D7000000}"/>
    <cellStyle name="40% - Accent1 11 2" xfId="220" xr:uid="{00000000-0005-0000-0000-0000D8000000}"/>
    <cellStyle name="40% - Accent1 12" xfId="221" xr:uid="{00000000-0005-0000-0000-0000D9000000}"/>
    <cellStyle name="40% - Accent1 13" xfId="222" xr:uid="{00000000-0005-0000-0000-0000DA000000}"/>
    <cellStyle name="40% - Accent1 14" xfId="223" xr:uid="{00000000-0005-0000-0000-0000DB000000}"/>
    <cellStyle name="40% - Accent1 15" xfId="224" xr:uid="{00000000-0005-0000-0000-0000DC000000}"/>
    <cellStyle name="40% - Accent1 16" xfId="225" xr:uid="{00000000-0005-0000-0000-0000DD000000}"/>
    <cellStyle name="40% - Accent1 17" xfId="226" xr:uid="{00000000-0005-0000-0000-0000DE000000}"/>
    <cellStyle name="40% - Accent1 18" xfId="227" xr:uid="{00000000-0005-0000-0000-0000DF000000}"/>
    <cellStyle name="40% - Accent1 2" xfId="228" xr:uid="{00000000-0005-0000-0000-0000E0000000}"/>
    <cellStyle name="40% - Accent1 2 10" xfId="229" xr:uid="{00000000-0005-0000-0000-0000E1000000}"/>
    <cellStyle name="40% - Accent1 2 2" xfId="230" xr:uid="{00000000-0005-0000-0000-0000E2000000}"/>
    <cellStyle name="40% - Accent1 2 3" xfId="231" xr:uid="{00000000-0005-0000-0000-0000E3000000}"/>
    <cellStyle name="40% - Accent1 2 4" xfId="232" xr:uid="{00000000-0005-0000-0000-0000E4000000}"/>
    <cellStyle name="40% - Accent1 2 5" xfId="233" xr:uid="{00000000-0005-0000-0000-0000E5000000}"/>
    <cellStyle name="40% - Accent1 2 6" xfId="234" xr:uid="{00000000-0005-0000-0000-0000E6000000}"/>
    <cellStyle name="40% - Accent1 2 7" xfId="235" xr:uid="{00000000-0005-0000-0000-0000E7000000}"/>
    <cellStyle name="40% - Accent1 2 8" xfId="236" xr:uid="{00000000-0005-0000-0000-0000E8000000}"/>
    <cellStyle name="40% - Accent1 2 9" xfId="237" xr:uid="{00000000-0005-0000-0000-0000E9000000}"/>
    <cellStyle name="40% - Accent1 3" xfId="238" xr:uid="{00000000-0005-0000-0000-0000EA000000}"/>
    <cellStyle name="40% - Accent1 3 2" xfId="239" xr:uid="{00000000-0005-0000-0000-0000EB000000}"/>
    <cellStyle name="40% - Accent1 4" xfId="240" xr:uid="{00000000-0005-0000-0000-0000EC000000}"/>
    <cellStyle name="40% - Accent1 4 2" xfId="241" xr:uid="{00000000-0005-0000-0000-0000ED000000}"/>
    <cellStyle name="40% - Accent1 5" xfId="242" xr:uid="{00000000-0005-0000-0000-0000EE000000}"/>
    <cellStyle name="40% - Accent1 5 2" xfId="243" xr:uid="{00000000-0005-0000-0000-0000EF000000}"/>
    <cellStyle name="40% - Accent1 6" xfId="244" xr:uid="{00000000-0005-0000-0000-0000F0000000}"/>
    <cellStyle name="40% - Accent1 6 2" xfId="245" xr:uid="{00000000-0005-0000-0000-0000F1000000}"/>
    <cellStyle name="40% - Accent1 7" xfId="246" xr:uid="{00000000-0005-0000-0000-0000F2000000}"/>
    <cellStyle name="40% - Accent1 7 2" xfId="247" xr:uid="{00000000-0005-0000-0000-0000F3000000}"/>
    <cellStyle name="40% - Accent1 8" xfId="248" xr:uid="{00000000-0005-0000-0000-0000F4000000}"/>
    <cellStyle name="40% - Accent1 8 2" xfId="249" xr:uid="{00000000-0005-0000-0000-0000F5000000}"/>
    <cellStyle name="40% - Accent1 9" xfId="250" xr:uid="{00000000-0005-0000-0000-0000F6000000}"/>
    <cellStyle name="40% - Accent1 9 2" xfId="251" xr:uid="{00000000-0005-0000-0000-0000F7000000}"/>
    <cellStyle name="40% - Accent2 10" xfId="252" xr:uid="{00000000-0005-0000-0000-0000F8000000}"/>
    <cellStyle name="40% - Accent2 10 2" xfId="253" xr:uid="{00000000-0005-0000-0000-0000F9000000}"/>
    <cellStyle name="40% - Accent2 11" xfId="254" xr:uid="{00000000-0005-0000-0000-0000FA000000}"/>
    <cellStyle name="40% - Accent2 11 2" xfId="255" xr:uid="{00000000-0005-0000-0000-0000FB000000}"/>
    <cellStyle name="40% - Accent2 12" xfId="256" xr:uid="{00000000-0005-0000-0000-0000FC000000}"/>
    <cellStyle name="40% - Accent2 13" xfId="257" xr:uid="{00000000-0005-0000-0000-0000FD000000}"/>
    <cellStyle name="40% - Accent2 14" xfId="258" xr:uid="{00000000-0005-0000-0000-0000FE000000}"/>
    <cellStyle name="40% - Accent2 15" xfId="259" xr:uid="{00000000-0005-0000-0000-0000FF000000}"/>
    <cellStyle name="40% - Accent2 16" xfId="260" xr:uid="{00000000-0005-0000-0000-000000010000}"/>
    <cellStyle name="40% - Accent2 17" xfId="261" xr:uid="{00000000-0005-0000-0000-000001010000}"/>
    <cellStyle name="40% - Accent2 18" xfId="262" xr:uid="{00000000-0005-0000-0000-000002010000}"/>
    <cellStyle name="40% - Accent2 2" xfId="263" xr:uid="{00000000-0005-0000-0000-000003010000}"/>
    <cellStyle name="40% - Accent2 2 10" xfId="264" xr:uid="{00000000-0005-0000-0000-000004010000}"/>
    <cellStyle name="40% - Accent2 2 2" xfId="265" xr:uid="{00000000-0005-0000-0000-000005010000}"/>
    <cellStyle name="40% - Accent2 2 3" xfId="266" xr:uid="{00000000-0005-0000-0000-000006010000}"/>
    <cellStyle name="40% - Accent2 2 4" xfId="267" xr:uid="{00000000-0005-0000-0000-000007010000}"/>
    <cellStyle name="40% - Accent2 2 5" xfId="268" xr:uid="{00000000-0005-0000-0000-000008010000}"/>
    <cellStyle name="40% - Accent2 2 6" xfId="269" xr:uid="{00000000-0005-0000-0000-000009010000}"/>
    <cellStyle name="40% - Accent2 2 7" xfId="270" xr:uid="{00000000-0005-0000-0000-00000A010000}"/>
    <cellStyle name="40% - Accent2 2 8" xfId="271" xr:uid="{00000000-0005-0000-0000-00000B010000}"/>
    <cellStyle name="40% - Accent2 2 9" xfId="272" xr:uid="{00000000-0005-0000-0000-00000C010000}"/>
    <cellStyle name="40% - Accent2 3" xfId="273" xr:uid="{00000000-0005-0000-0000-00000D010000}"/>
    <cellStyle name="40% - Accent2 3 2" xfId="274" xr:uid="{00000000-0005-0000-0000-00000E010000}"/>
    <cellStyle name="40% - Accent2 4" xfId="275" xr:uid="{00000000-0005-0000-0000-00000F010000}"/>
    <cellStyle name="40% - Accent2 4 2" xfId="276" xr:uid="{00000000-0005-0000-0000-000010010000}"/>
    <cellStyle name="40% - Accent2 5" xfId="277" xr:uid="{00000000-0005-0000-0000-000011010000}"/>
    <cellStyle name="40% - Accent2 5 2" xfId="278" xr:uid="{00000000-0005-0000-0000-000012010000}"/>
    <cellStyle name="40% - Accent2 6" xfId="279" xr:uid="{00000000-0005-0000-0000-000013010000}"/>
    <cellStyle name="40% - Accent2 6 2" xfId="280" xr:uid="{00000000-0005-0000-0000-000014010000}"/>
    <cellStyle name="40% - Accent2 7" xfId="281" xr:uid="{00000000-0005-0000-0000-000015010000}"/>
    <cellStyle name="40% - Accent2 7 2" xfId="282" xr:uid="{00000000-0005-0000-0000-000016010000}"/>
    <cellStyle name="40% - Accent2 8" xfId="283" xr:uid="{00000000-0005-0000-0000-000017010000}"/>
    <cellStyle name="40% - Accent2 8 2" xfId="284" xr:uid="{00000000-0005-0000-0000-000018010000}"/>
    <cellStyle name="40% - Accent2 9" xfId="285" xr:uid="{00000000-0005-0000-0000-000019010000}"/>
    <cellStyle name="40% - Accent2 9 2" xfId="286" xr:uid="{00000000-0005-0000-0000-00001A010000}"/>
    <cellStyle name="40% - Accent3 10" xfId="287" xr:uid="{00000000-0005-0000-0000-00001B010000}"/>
    <cellStyle name="40% - Accent3 10 2" xfId="288" xr:uid="{00000000-0005-0000-0000-00001C010000}"/>
    <cellStyle name="40% - Accent3 11" xfId="289" xr:uid="{00000000-0005-0000-0000-00001D010000}"/>
    <cellStyle name="40% - Accent3 11 2" xfId="290" xr:uid="{00000000-0005-0000-0000-00001E010000}"/>
    <cellStyle name="40% - Accent3 12" xfId="291" xr:uid="{00000000-0005-0000-0000-00001F010000}"/>
    <cellStyle name="40% - Accent3 13" xfId="292" xr:uid="{00000000-0005-0000-0000-000020010000}"/>
    <cellStyle name="40% - Accent3 14" xfId="293" xr:uid="{00000000-0005-0000-0000-000021010000}"/>
    <cellStyle name="40% - Accent3 15" xfId="294" xr:uid="{00000000-0005-0000-0000-000022010000}"/>
    <cellStyle name="40% - Accent3 16" xfId="295" xr:uid="{00000000-0005-0000-0000-000023010000}"/>
    <cellStyle name="40% - Accent3 17" xfId="296" xr:uid="{00000000-0005-0000-0000-000024010000}"/>
    <cellStyle name="40% - Accent3 18" xfId="297" xr:uid="{00000000-0005-0000-0000-000025010000}"/>
    <cellStyle name="40% - Accent3 2" xfId="298" xr:uid="{00000000-0005-0000-0000-000026010000}"/>
    <cellStyle name="40% - Accent3 2 10" xfId="299" xr:uid="{00000000-0005-0000-0000-000027010000}"/>
    <cellStyle name="40% - Accent3 2 2" xfId="300" xr:uid="{00000000-0005-0000-0000-000028010000}"/>
    <cellStyle name="40% - Accent3 2 3" xfId="301" xr:uid="{00000000-0005-0000-0000-000029010000}"/>
    <cellStyle name="40% - Accent3 2 4" xfId="302" xr:uid="{00000000-0005-0000-0000-00002A010000}"/>
    <cellStyle name="40% - Accent3 2 5" xfId="303" xr:uid="{00000000-0005-0000-0000-00002B010000}"/>
    <cellStyle name="40% - Accent3 2 6" xfId="304" xr:uid="{00000000-0005-0000-0000-00002C010000}"/>
    <cellStyle name="40% - Accent3 2 7" xfId="305" xr:uid="{00000000-0005-0000-0000-00002D010000}"/>
    <cellStyle name="40% - Accent3 2 8" xfId="306" xr:uid="{00000000-0005-0000-0000-00002E010000}"/>
    <cellStyle name="40% - Accent3 2 9" xfId="307" xr:uid="{00000000-0005-0000-0000-00002F010000}"/>
    <cellStyle name="40% - Accent3 3" xfId="308" xr:uid="{00000000-0005-0000-0000-000030010000}"/>
    <cellStyle name="40% - Accent3 3 2" xfId="309" xr:uid="{00000000-0005-0000-0000-000031010000}"/>
    <cellStyle name="40% - Accent3 4" xfId="310" xr:uid="{00000000-0005-0000-0000-000032010000}"/>
    <cellStyle name="40% - Accent3 4 2" xfId="311" xr:uid="{00000000-0005-0000-0000-000033010000}"/>
    <cellStyle name="40% - Accent3 5" xfId="312" xr:uid="{00000000-0005-0000-0000-000034010000}"/>
    <cellStyle name="40% - Accent3 5 2" xfId="313" xr:uid="{00000000-0005-0000-0000-000035010000}"/>
    <cellStyle name="40% - Accent3 6" xfId="314" xr:uid="{00000000-0005-0000-0000-000036010000}"/>
    <cellStyle name="40% - Accent3 6 2" xfId="315" xr:uid="{00000000-0005-0000-0000-000037010000}"/>
    <cellStyle name="40% - Accent3 7" xfId="316" xr:uid="{00000000-0005-0000-0000-000038010000}"/>
    <cellStyle name="40% - Accent3 7 2" xfId="317" xr:uid="{00000000-0005-0000-0000-000039010000}"/>
    <cellStyle name="40% - Accent3 8" xfId="318" xr:uid="{00000000-0005-0000-0000-00003A010000}"/>
    <cellStyle name="40% - Accent3 8 2" xfId="319" xr:uid="{00000000-0005-0000-0000-00003B010000}"/>
    <cellStyle name="40% - Accent3 9" xfId="320" xr:uid="{00000000-0005-0000-0000-00003C010000}"/>
    <cellStyle name="40% - Accent3 9 2" xfId="321" xr:uid="{00000000-0005-0000-0000-00003D010000}"/>
    <cellStyle name="40% - Accent4 10" xfId="322" xr:uid="{00000000-0005-0000-0000-00003E010000}"/>
    <cellStyle name="40% - Accent4 10 2" xfId="323" xr:uid="{00000000-0005-0000-0000-00003F010000}"/>
    <cellStyle name="40% - Accent4 11" xfId="324" xr:uid="{00000000-0005-0000-0000-000040010000}"/>
    <cellStyle name="40% - Accent4 11 2" xfId="325" xr:uid="{00000000-0005-0000-0000-000041010000}"/>
    <cellStyle name="40% - Accent4 12" xfId="326" xr:uid="{00000000-0005-0000-0000-000042010000}"/>
    <cellStyle name="40% - Accent4 13" xfId="327" xr:uid="{00000000-0005-0000-0000-000043010000}"/>
    <cellStyle name="40% - Accent4 14" xfId="328" xr:uid="{00000000-0005-0000-0000-000044010000}"/>
    <cellStyle name="40% - Accent4 15" xfId="329" xr:uid="{00000000-0005-0000-0000-000045010000}"/>
    <cellStyle name="40% - Accent4 16" xfId="330" xr:uid="{00000000-0005-0000-0000-000046010000}"/>
    <cellStyle name="40% - Accent4 17" xfId="331" xr:uid="{00000000-0005-0000-0000-000047010000}"/>
    <cellStyle name="40% - Accent4 18" xfId="332" xr:uid="{00000000-0005-0000-0000-000048010000}"/>
    <cellStyle name="40% - Accent4 2" xfId="333" xr:uid="{00000000-0005-0000-0000-000049010000}"/>
    <cellStyle name="40% - Accent4 2 10" xfId="334" xr:uid="{00000000-0005-0000-0000-00004A010000}"/>
    <cellStyle name="40% - Accent4 2 2" xfId="335" xr:uid="{00000000-0005-0000-0000-00004B010000}"/>
    <cellStyle name="40% - Accent4 2 3" xfId="336" xr:uid="{00000000-0005-0000-0000-00004C010000}"/>
    <cellStyle name="40% - Accent4 2 4" xfId="337" xr:uid="{00000000-0005-0000-0000-00004D010000}"/>
    <cellStyle name="40% - Accent4 2 5" xfId="338" xr:uid="{00000000-0005-0000-0000-00004E010000}"/>
    <cellStyle name="40% - Accent4 2 6" xfId="339" xr:uid="{00000000-0005-0000-0000-00004F010000}"/>
    <cellStyle name="40% - Accent4 2 7" xfId="340" xr:uid="{00000000-0005-0000-0000-000050010000}"/>
    <cellStyle name="40% - Accent4 2 8" xfId="341" xr:uid="{00000000-0005-0000-0000-000051010000}"/>
    <cellStyle name="40% - Accent4 2 9" xfId="342" xr:uid="{00000000-0005-0000-0000-000052010000}"/>
    <cellStyle name="40% - Accent4 3" xfId="343" xr:uid="{00000000-0005-0000-0000-000053010000}"/>
    <cellStyle name="40% - Accent4 3 2" xfId="344" xr:uid="{00000000-0005-0000-0000-000054010000}"/>
    <cellStyle name="40% - Accent4 4" xfId="345" xr:uid="{00000000-0005-0000-0000-000055010000}"/>
    <cellStyle name="40% - Accent4 4 2" xfId="346" xr:uid="{00000000-0005-0000-0000-000056010000}"/>
    <cellStyle name="40% - Accent4 5" xfId="347" xr:uid="{00000000-0005-0000-0000-000057010000}"/>
    <cellStyle name="40% - Accent4 5 2" xfId="348" xr:uid="{00000000-0005-0000-0000-000058010000}"/>
    <cellStyle name="40% - Accent4 6" xfId="349" xr:uid="{00000000-0005-0000-0000-000059010000}"/>
    <cellStyle name="40% - Accent4 6 2" xfId="350" xr:uid="{00000000-0005-0000-0000-00005A010000}"/>
    <cellStyle name="40% - Accent4 7" xfId="351" xr:uid="{00000000-0005-0000-0000-00005B010000}"/>
    <cellStyle name="40% - Accent4 7 2" xfId="352" xr:uid="{00000000-0005-0000-0000-00005C010000}"/>
    <cellStyle name="40% - Accent4 8" xfId="353" xr:uid="{00000000-0005-0000-0000-00005D010000}"/>
    <cellStyle name="40% - Accent4 8 2" xfId="354" xr:uid="{00000000-0005-0000-0000-00005E010000}"/>
    <cellStyle name="40% - Accent4 9" xfId="355" xr:uid="{00000000-0005-0000-0000-00005F010000}"/>
    <cellStyle name="40% - Accent4 9 2" xfId="356" xr:uid="{00000000-0005-0000-0000-000060010000}"/>
    <cellStyle name="40% - Accent5 10" xfId="357" xr:uid="{00000000-0005-0000-0000-000061010000}"/>
    <cellStyle name="40% - Accent5 10 2" xfId="358" xr:uid="{00000000-0005-0000-0000-000062010000}"/>
    <cellStyle name="40% - Accent5 11" xfId="359" xr:uid="{00000000-0005-0000-0000-000063010000}"/>
    <cellStyle name="40% - Accent5 11 2" xfId="360" xr:uid="{00000000-0005-0000-0000-000064010000}"/>
    <cellStyle name="40% - Accent5 12" xfId="361" xr:uid="{00000000-0005-0000-0000-000065010000}"/>
    <cellStyle name="40% - Accent5 13" xfId="362" xr:uid="{00000000-0005-0000-0000-000066010000}"/>
    <cellStyle name="40% - Accent5 14" xfId="363" xr:uid="{00000000-0005-0000-0000-000067010000}"/>
    <cellStyle name="40% - Accent5 15" xfId="364" xr:uid="{00000000-0005-0000-0000-000068010000}"/>
    <cellStyle name="40% - Accent5 16" xfId="365" xr:uid="{00000000-0005-0000-0000-000069010000}"/>
    <cellStyle name="40% - Accent5 17" xfId="366" xr:uid="{00000000-0005-0000-0000-00006A010000}"/>
    <cellStyle name="40% - Accent5 18" xfId="367" xr:uid="{00000000-0005-0000-0000-00006B010000}"/>
    <cellStyle name="40% - Accent5 2" xfId="368" xr:uid="{00000000-0005-0000-0000-00006C010000}"/>
    <cellStyle name="40% - Accent5 2 10" xfId="369" xr:uid="{00000000-0005-0000-0000-00006D010000}"/>
    <cellStyle name="40% - Accent5 2 2" xfId="370" xr:uid="{00000000-0005-0000-0000-00006E010000}"/>
    <cellStyle name="40% - Accent5 2 3" xfId="371" xr:uid="{00000000-0005-0000-0000-00006F010000}"/>
    <cellStyle name="40% - Accent5 2 4" xfId="372" xr:uid="{00000000-0005-0000-0000-000070010000}"/>
    <cellStyle name="40% - Accent5 2 5" xfId="373" xr:uid="{00000000-0005-0000-0000-000071010000}"/>
    <cellStyle name="40% - Accent5 2 6" xfId="374" xr:uid="{00000000-0005-0000-0000-000072010000}"/>
    <cellStyle name="40% - Accent5 2 7" xfId="375" xr:uid="{00000000-0005-0000-0000-000073010000}"/>
    <cellStyle name="40% - Accent5 2 8" xfId="376" xr:uid="{00000000-0005-0000-0000-000074010000}"/>
    <cellStyle name="40% - Accent5 2 9" xfId="377" xr:uid="{00000000-0005-0000-0000-000075010000}"/>
    <cellStyle name="40% - Accent5 3" xfId="378" xr:uid="{00000000-0005-0000-0000-000076010000}"/>
    <cellStyle name="40% - Accent5 3 2" xfId="379" xr:uid="{00000000-0005-0000-0000-000077010000}"/>
    <cellStyle name="40% - Accent5 4" xfId="380" xr:uid="{00000000-0005-0000-0000-000078010000}"/>
    <cellStyle name="40% - Accent5 4 2" xfId="381" xr:uid="{00000000-0005-0000-0000-000079010000}"/>
    <cellStyle name="40% - Accent5 5" xfId="382" xr:uid="{00000000-0005-0000-0000-00007A010000}"/>
    <cellStyle name="40% - Accent5 5 2" xfId="383" xr:uid="{00000000-0005-0000-0000-00007B010000}"/>
    <cellStyle name="40% - Accent5 6" xfId="384" xr:uid="{00000000-0005-0000-0000-00007C010000}"/>
    <cellStyle name="40% - Accent5 6 2" xfId="385" xr:uid="{00000000-0005-0000-0000-00007D010000}"/>
    <cellStyle name="40% - Accent5 7" xfId="386" xr:uid="{00000000-0005-0000-0000-00007E010000}"/>
    <cellStyle name="40% - Accent5 7 2" xfId="387" xr:uid="{00000000-0005-0000-0000-00007F010000}"/>
    <cellStyle name="40% - Accent5 8" xfId="388" xr:uid="{00000000-0005-0000-0000-000080010000}"/>
    <cellStyle name="40% - Accent5 8 2" xfId="389" xr:uid="{00000000-0005-0000-0000-000081010000}"/>
    <cellStyle name="40% - Accent5 9" xfId="390" xr:uid="{00000000-0005-0000-0000-000082010000}"/>
    <cellStyle name="40% - Accent5 9 2" xfId="391" xr:uid="{00000000-0005-0000-0000-000083010000}"/>
    <cellStyle name="40% - Accent6 10" xfId="392" xr:uid="{00000000-0005-0000-0000-000084010000}"/>
    <cellStyle name="40% - Accent6 10 2" xfId="393" xr:uid="{00000000-0005-0000-0000-000085010000}"/>
    <cellStyle name="40% - Accent6 11" xfId="394" xr:uid="{00000000-0005-0000-0000-000086010000}"/>
    <cellStyle name="40% - Accent6 11 2" xfId="395" xr:uid="{00000000-0005-0000-0000-000087010000}"/>
    <cellStyle name="40% - Accent6 12" xfId="396" xr:uid="{00000000-0005-0000-0000-000088010000}"/>
    <cellStyle name="40% - Accent6 13" xfId="397" xr:uid="{00000000-0005-0000-0000-000089010000}"/>
    <cellStyle name="40% - Accent6 14" xfId="398" xr:uid="{00000000-0005-0000-0000-00008A010000}"/>
    <cellStyle name="40% - Accent6 15" xfId="399" xr:uid="{00000000-0005-0000-0000-00008B010000}"/>
    <cellStyle name="40% - Accent6 16" xfId="400" xr:uid="{00000000-0005-0000-0000-00008C010000}"/>
    <cellStyle name="40% - Accent6 17" xfId="401" xr:uid="{00000000-0005-0000-0000-00008D010000}"/>
    <cellStyle name="40% - Accent6 18" xfId="402" xr:uid="{00000000-0005-0000-0000-00008E010000}"/>
    <cellStyle name="40% - Accent6 2" xfId="403" xr:uid="{00000000-0005-0000-0000-00008F010000}"/>
    <cellStyle name="40% - Accent6 2 10" xfId="404" xr:uid="{00000000-0005-0000-0000-000090010000}"/>
    <cellStyle name="40% - Accent6 2 2" xfId="405" xr:uid="{00000000-0005-0000-0000-000091010000}"/>
    <cellStyle name="40% - Accent6 2 3" xfId="406" xr:uid="{00000000-0005-0000-0000-000092010000}"/>
    <cellStyle name="40% - Accent6 2 4" xfId="407" xr:uid="{00000000-0005-0000-0000-000093010000}"/>
    <cellStyle name="40% - Accent6 2 5" xfId="408" xr:uid="{00000000-0005-0000-0000-000094010000}"/>
    <cellStyle name="40% - Accent6 2 6" xfId="409" xr:uid="{00000000-0005-0000-0000-000095010000}"/>
    <cellStyle name="40% - Accent6 2 7" xfId="410" xr:uid="{00000000-0005-0000-0000-000096010000}"/>
    <cellStyle name="40% - Accent6 2 8" xfId="411" xr:uid="{00000000-0005-0000-0000-000097010000}"/>
    <cellStyle name="40% - Accent6 2 9" xfId="412" xr:uid="{00000000-0005-0000-0000-000098010000}"/>
    <cellStyle name="40% - Accent6 3" xfId="413" xr:uid="{00000000-0005-0000-0000-000099010000}"/>
    <cellStyle name="40% - Accent6 3 2" xfId="414" xr:uid="{00000000-0005-0000-0000-00009A010000}"/>
    <cellStyle name="40% - Accent6 4" xfId="415" xr:uid="{00000000-0005-0000-0000-00009B010000}"/>
    <cellStyle name="40% - Accent6 4 2" xfId="416" xr:uid="{00000000-0005-0000-0000-00009C010000}"/>
    <cellStyle name="40% - Accent6 5" xfId="417" xr:uid="{00000000-0005-0000-0000-00009D010000}"/>
    <cellStyle name="40% - Accent6 5 2" xfId="418" xr:uid="{00000000-0005-0000-0000-00009E010000}"/>
    <cellStyle name="40% - Accent6 6" xfId="419" xr:uid="{00000000-0005-0000-0000-00009F010000}"/>
    <cellStyle name="40% - Accent6 6 2" xfId="420" xr:uid="{00000000-0005-0000-0000-0000A0010000}"/>
    <cellStyle name="40% - Accent6 7" xfId="421" xr:uid="{00000000-0005-0000-0000-0000A1010000}"/>
    <cellStyle name="40% - Accent6 7 2" xfId="422" xr:uid="{00000000-0005-0000-0000-0000A2010000}"/>
    <cellStyle name="40% - Accent6 8" xfId="423" xr:uid="{00000000-0005-0000-0000-0000A3010000}"/>
    <cellStyle name="40% - Accent6 8 2" xfId="424" xr:uid="{00000000-0005-0000-0000-0000A4010000}"/>
    <cellStyle name="40% - Accent6 9" xfId="425" xr:uid="{00000000-0005-0000-0000-0000A5010000}"/>
    <cellStyle name="40% - Accent6 9 2" xfId="426" xr:uid="{00000000-0005-0000-0000-0000A6010000}"/>
    <cellStyle name="60% - Accent1 10" xfId="427" xr:uid="{00000000-0005-0000-0000-0000A7010000}"/>
    <cellStyle name="60% - Accent1 11" xfId="428" xr:uid="{00000000-0005-0000-0000-0000A8010000}"/>
    <cellStyle name="60% - Accent1 12" xfId="429" xr:uid="{00000000-0005-0000-0000-0000A9010000}"/>
    <cellStyle name="60% - Accent1 13" xfId="430" xr:uid="{00000000-0005-0000-0000-0000AA010000}"/>
    <cellStyle name="60% - Accent1 2" xfId="431" xr:uid="{00000000-0005-0000-0000-0000AB010000}"/>
    <cellStyle name="60% - Accent1 2 10" xfId="432" xr:uid="{00000000-0005-0000-0000-0000AC010000}"/>
    <cellStyle name="60% - Accent1 2 2" xfId="433" xr:uid="{00000000-0005-0000-0000-0000AD010000}"/>
    <cellStyle name="60% - Accent1 2 3" xfId="434" xr:uid="{00000000-0005-0000-0000-0000AE010000}"/>
    <cellStyle name="60% - Accent1 2 4" xfId="435" xr:uid="{00000000-0005-0000-0000-0000AF010000}"/>
    <cellStyle name="60% - Accent1 2 5" xfId="436" xr:uid="{00000000-0005-0000-0000-0000B0010000}"/>
    <cellStyle name="60% - Accent1 2 6" xfId="437" xr:uid="{00000000-0005-0000-0000-0000B1010000}"/>
    <cellStyle name="60% - Accent1 2 7" xfId="438" xr:uid="{00000000-0005-0000-0000-0000B2010000}"/>
    <cellStyle name="60% - Accent1 2 8" xfId="439" xr:uid="{00000000-0005-0000-0000-0000B3010000}"/>
    <cellStyle name="60% - Accent1 2 9" xfId="440" xr:uid="{00000000-0005-0000-0000-0000B4010000}"/>
    <cellStyle name="60% - Accent1 3" xfId="441" xr:uid="{00000000-0005-0000-0000-0000B5010000}"/>
    <cellStyle name="60% - Accent1 4" xfId="442" xr:uid="{00000000-0005-0000-0000-0000B6010000}"/>
    <cellStyle name="60% - Accent1 5" xfId="443" xr:uid="{00000000-0005-0000-0000-0000B7010000}"/>
    <cellStyle name="60% - Accent1 6" xfId="444" xr:uid="{00000000-0005-0000-0000-0000B8010000}"/>
    <cellStyle name="60% - Accent1 7" xfId="445" xr:uid="{00000000-0005-0000-0000-0000B9010000}"/>
    <cellStyle name="60% - Accent1 8" xfId="446" xr:uid="{00000000-0005-0000-0000-0000BA010000}"/>
    <cellStyle name="60% - Accent1 9" xfId="447" xr:uid="{00000000-0005-0000-0000-0000BB010000}"/>
    <cellStyle name="60% - Accent2 10" xfId="448" xr:uid="{00000000-0005-0000-0000-0000BC010000}"/>
    <cellStyle name="60% - Accent2 11" xfId="449" xr:uid="{00000000-0005-0000-0000-0000BD010000}"/>
    <cellStyle name="60% - Accent2 12" xfId="450" xr:uid="{00000000-0005-0000-0000-0000BE010000}"/>
    <cellStyle name="60% - Accent2 13" xfId="451" xr:uid="{00000000-0005-0000-0000-0000BF010000}"/>
    <cellStyle name="60% - Accent2 2" xfId="452" xr:uid="{00000000-0005-0000-0000-0000C0010000}"/>
    <cellStyle name="60% - Accent2 2 10" xfId="453" xr:uid="{00000000-0005-0000-0000-0000C1010000}"/>
    <cellStyle name="60% - Accent2 2 2" xfId="454" xr:uid="{00000000-0005-0000-0000-0000C2010000}"/>
    <cellStyle name="60% - Accent2 2 3" xfId="455" xr:uid="{00000000-0005-0000-0000-0000C3010000}"/>
    <cellStyle name="60% - Accent2 2 4" xfId="456" xr:uid="{00000000-0005-0000-0000-0000C4010000}"/>
    <cellStyle name="60% - Accent2 2 5" xfId="457" xr:uid="{00000000-0005-0000-0000-0000C5010000}"/>
    <cellStyle name="60% - Accent2 2 6" xfId="458" xr:uid="{00000000-0005-0000-0000-0000C6010000}"/>
    <cellStyle name="60% - Accent2 2 7" xfId="459" xr:uid="{00000000-0005-0000-0000-0000C7010000}"/>
    <cellStyle name="60% - Accent2 2 8" xfId="460" xr:uid="{00000000-0005-0000-0000-0000C8010000}"/>
    <cellStyle name="60% - Accent2 2 9" xfId="461" xr:uid="{00000000-0005-0000-0000-0000C9010000}"/>
    <cellStyle name="60% - Accent2 3" xfId="462" xr:uid="{00000000-0005-0000-0000-0000CA010000}"/>
    <cellStyle name="60% - Accent2 4" xfId="463" xr:uid="{00000000-0005-0000-0000-0000CB010000}"/>
    <cellStyle name="60% - Accent2 5" xfId="464" xr:uid="{00000000-0005-0000-0000-0000CC010000}"/>
    <cellStyle name="60% - Accent2 6" xfId="465" xr:uid="{00000000-0005-0000-0000-0000CD010000}"/>
    <cellStyle name="60% - Accent2 7" xfId="466" xr:uid="{00000000-0005-0000-0000-0000CE010000}"/>
    <cellStyle name="60% - Accent2 8" xfId="467" xr:uid="{00000000-0005-0000-0000-0000CF010000}"/>
    <cellStyle name="60% - Accent2 9" xfId="468" xr:uid="{00000000-0005-0000-0000-0000D0010000}"/>
    <cellStyle name="60% - Accent3 10" xfId="469" xr:uid="{00000000-0005-0000-0000-0000D1010000}"/>
    <cellStyle name="60% - Accent3 11" xfId="470" xr:uid="{00000000-0005-0000-0000-0000D2010000}"/>
    <cellStyle name="60% - Accent3 12" xfId="471" xr:uid="{00000000-0005-0000-0000-0000D3010000}"/>
    <cellStyle name="60% - Accent3 13" xfId="472" xr:uid="{00000000-0005-0000-0000-0000D4010000}"/>
    <cellStyle name="60% - Accent3 2" xfId="473" xr:uid="{00000000-0005-0000-0000-0000D5010000}"/>
    <cellStyle name="60% - Accent3 2 10" xfId="474" xr:uid="{00000000-0005-0000-0000-0000D6010000}"/>
    <cellStyle name="60% - Accent3 2 2" xfId="475" xr:uid="{00000000-0005-0000-0000-0000D7010000}"/>
    <cellStyle name="60% - Accent3 2 3" xfId="476" xr:uid="{00000000-0005-0000-0000-0000D8010000}"/>
    <cellStyle name="60% - Accent3 2 4" xfId="477" xr:uid="{00000000-0005-0000-0000-0000D9010000}"/>
    <cellStyle name="60% - Accent3 2 5" xfId="478" xr:uid="{00000000-0005-0000-0000-0000DA010000}"/>
    <cellStyle name="60% - Accent3 2 6" xfId="479" xr:uid="{00000000-0005-0000-0000-0000DB010000}"/>
    <cellStyle name="60% - Accent3 2 7" xfId="480" xr:uid="{00000000-0005-0000-0000-0000DC010000}"/>
    <cellStyle name="60% - Accent3 2 8" xfId="481" xr:uid="{00000000-0005-0000-0000-0000DD010000}"/>
    <cellStyle name="60% - Accent3 2 9" xfId="482" xr:uid="{00000000-0005-0000-0000-0000DE010000}"/>
    <cellStyle name="60% - Accent3 3" xfId="483" xr:uid="{00000000-0005-0000-0000-0000DF010000}"/>
    <cellStyle name="60% - Accent3 4" xfId="484" xr:uid="{00000000-0005-0000-0000-0000E0010000}"/>
    <cellStyle name="60% - Accent3 5" xfId="485" xr:uid="{00000000-0005-0000-0000-0000E1010000}"/>
    <cellStyle name="60% - Accent3 6" xfId="486" xr:uid="{00000000-0005-0000-0000-0000E2010000}"/>
    <cellStyle name="60% - Accent3 7" xfId="487" xr:uid="{00000000-0005-0000-0000-0000E3010000}"/>
    <cellStyle name="60% - Accent3 8" xfId="488" xr:uid="{00000000-0005-0000-0000-0000E4010000}"/>
    <cellStyle name="60% - Accent3 9" xfId="489" xr:uid="{00000000-0005-0000-0000-0000E5010000}"/>
    <cellStyle name="60% - Accent4 10" xfId="490" xr:uid="{00000000-0005-0000-0000-0000E6010000}"/>
    <cellStyle name="60% - Accent4 11" xfId="491" xr:uid="{00000000-0005-0000-0000-0000E7010000}"/>
    <cellStyle name="60% - Accent4 12" xfId="492" xr:uid="{00000000-0005-0000-0000-0000E8010000}"/>
    <cellStyle name="60% - Accent4 13" xfId="493" xr:uid="{00000000-0005-0000-0000-0000E9010000}"/>
    <cellStyle name="60% - Accent4 2" xfId="494" xr:uid="{00000000-0005-0000-0000-0000EA010000}"/>
    <cellStyle name="60% - Accent4 2 10" xfId="495" xr:uid="{00000000-0005-0000-0000-0000EB010000}"/>
    <cellStyle name="60% - Accent4 2 2" xfId="496" xr:uid="{00000000-0005-0000-0000-0000EC010000}"/>
    <cellStyle name="60% - Accent4 2 3" xfId="497" xr:uid="{00000000-0005-0000-0000-0000ED010000}"/>
    <cellStyle name="60% - Accent4 2 4" xfId="498" xr:uid="{00000000-0005-0000-0000-0000EE010000}"/>
    <cellStyle name="60% - Accent4 2 5" xfId="499" xr:uid="{00000000-0005-0000-0000-0000EF010000}"/>
    <cellStyle name="60% - Accent4 2 6" xfId="500" xr:uid="{00000000-0005-0000-0000-0000F0010000}"/>
    <cellStyle name="60% - Accent4 2 7" xfId="501" xr:uid="{00000000-0005-0000-0000-0000F1010000}"/>
    <cellStyle name="60% - Accent4 2 8" xfId="502" xr:uid="{00000000-0005-0000-0000-0000F2010000}"/>
    <cellStyle name="60% - Accent4 2 9" xfId="503" xr:uid="{00000000-0005-0000-0000-0000F3010000}"/>
    <cellStyle name="60% - Accent4 3" xfId="504" xr:uid="{00000000-0005-0000-0000-0000F4010000}"/>
    <cellStyle name="60% - Accent4 4" xfId="505" xr:uid="{00000000-0005-0000-0000-0000F5010000}"/>
    <cellStyle name="60% - Accent4 5" xfId="506" xr:uid="{00000000-0005-0000-0000-0000F6010000}"/>
    <cellStyle name="60% - Accent4 6" xfId="507" xr:uid="{00000000-0005-0000-0000-0000F7010000}"/>
    <cellStyle name="60% - Accent4 7" xfId="508" xr:uid="{00000000-0005-0000-0000-0000F8010000}"/>
    <cellStyle name="60% - Accent4 8" xfId="509" xr:uid="{00000000-0005-0000-0000-0000F9010000}"/>
    <cellStyle name="60% - Accent4 9" xfId="510" xr:uid="{00000000-0005-0000-0000-0000FA010000}"/>
    <cellStyle name="60% - Accent5 10" xfId="511" xr:uid="{00000000-0005-0000-0000-0000FB010000}"/>
    <cellStyle name="60% - Accent5 11" xfId="512" xr:uid="{00000000-0005-0000-0000-0000FC010000}"/>
    <cellStyle name="60% - Accent5 12" xfId="513" xr:uid="{00000000-0005-0000-0000-0000FD010000}"/>
    <cellStyle name="60% - Accent5 13" xfId="514" xr:uid="{00000000-0005-0000-0000-0000FE010000}"/>
    <cellStyle name="60% - Accent5 2" xfId="515" xr:uid="{00000000-0005-0000-0000-0000FF010000}"/>
    <cellStyle name="60% - Accent5 2 10" xfId="516" xr:uid="{00000000-0005-0000-0000-000000020000}"/>
    <cellStyle name="60% - Accent5 2 2" xfId="517" xr:uid="{00000000-0005-0000-0000-000001020000}"/>
    <cellStyle name="60% - Accent5 2 3" xfId="518" xr:uid="{00000000-0005-0000-0000-000002020000}"/>
    <cellStyle name="60% - Accent5 2 4" xfId="519" xr:uid="{00000000-0005-0000-0000-000003020000}"/>
    <cellStyle name="60% - Accent5 2 5" xfId="520" xr:uid="{00000000-0005-0000-0000-000004020000}"/>
    <cellStyle name="60% - Accent5 2 6" xfId="521" xr:uid="{00000000-0005-0000-0000-000005020000}"/>
    <cellStyle name="60% - Accent5 2 7" xfId="522" xr:uid="{00000000-0005-0000-0000-000006020000}"/>
    <cellStyle name="60% - Accent5 2 8" xfId="523" xr:uid="{00000000-0005-0000-0000-000007020000}"/>
    <cellStyle name="60% - Accent5 2 9" xfId="524" xr:uid="{00000000-0005-0000-0000-000008020000}"/>
    <cellStyle name="60% - Accent5 3" xfId="525" xr:uid="{00000000-0005-0000-0000-000009020000}"/>
    <cellStyle name="60% - Accent5 4" xfId="526" xr:uid="{00000000-0005-0000-0000-00000A020000}"/>
    <cellStyle name="60% - Accent5 5" xfId="527" xr:uid="{00000000-0005-0000-0000-00000B020000}"/>
    <cellStyle name="60% - Accent5 6" xfId="528" xr:uid="{00000000-0005-0000-0000-00000C020000}"/>
    <cellStyle name="60% - Accent5 7" xfId="529" xr:uid="{00000000-0005-0000-0000-00000D020000}"/>
    <cellStyle name="60% - Accent5 8" xfId="530" xr:uid="{00000000-0005-0000-0000-00000E020000}"/>
    <cellStyle name="60% - Accent5 9" xfId="531" xr:uid="{00000000-0005-0000-0000-00000F020000}"/>
    <cellStyle name="60% - Accent6 10" xfId="532" xr:uid="{00000000-0005-0000-0000-000010020000}"/>
    <cellStyle name="60% - Accent6 11" xfId="533" xr:uid="{00000000-0005-0000-0000-000011020000}"/>
    <cellStyle name="60% - Accent6 12" xfId="534" xr:uid="{00000000-0005-0000-0000-000012020000}"/>
    <cellStyle name="60% - Accent6 13" xfId="535" xr:uid="{00000000-0005-0000-0000-000013020000}"/>
    <cellStyle name="60% - Accent6 2" xfId="536" xr:uid="{00000000-0005-0000-0000-000014020000}"/>
    <cellStyle name="60% - Accent6 2 10" xfId="537" xr:uid="{00000000-0005-0000-0000-000015020000}"/>
    <cellStyle name="60% - Accent6 2 2" xfId="538" xr:uid="{00000000-0005-0000-0000-000016020000}"/>
    <cellStyle name="60% - Accent6 2 3" xfId="539" xr:uid="{00000000-0005-0000-0000-000017020000}"/>
    <cellStyle name="60% - Accent6 2 4" xfId="540" xr:uid="{00000000-0005-0000-0000-000018020000}"/>
    <cellStyle name="60% - Accent6 2 5" xfId="541" xr:uid="{00000000-0005-0000-0000-000019020000}"/>
    <cellStyle name="60% - Accent6 2 6" xfId="542" xr:uid="{00000000-0005-0000-0000-00001A020000}"/>
    <cellStyle name="60% - Accent6 2 7" xfId="543" xr:uid="{00000000-0005-0000-0000-00001B020000}"/>
    <cellStyle name="60% - Accent6 2 8" xfId="544" xr:uid="{00000000-0005-0000-0000-00001C020000}"/>
    <cellStyle name="60% - Accent6 2 9" xfId="545" xr:uid="{00000000-0005-0000-0000-00001D020000}"/>
    <cellStyle name="60% - Accent6 3" xfId="546" xr:uid="{00000000-0005-0000-0000-00001E020000}"/>
    <cellStyle name="60% - Accent6 4" xfId="547" xr:uid="{00000000-0005-0000-0000-00001F020000}"/>
    <cellStyle name="60% - Accent6 5" xfId="548" xr:uid="{00000000-0005-0000-0000-000020020000}"/>
    <cellStyle name="60% - Accent6 6" xfId="549" xr:uid="{00000000-0005-0000-0000-000021020000}"/>
    <cellStyle name="60% - Accent6 7" xfId="550" xr:uid="{00000000-0005-0000-0000-000022020000}"/>
    <cellStyle name="60% - Accent6 8" xfId="551" xr:uid="{00000000-0005-0000-0000-000023020000}"/>
    <cellStyle name="60% - Accent6 9" xfId="552" xr:uid="{00000000-0005-0000-0000-000024020000}"/>
    <cellStyle name="Accent1 10" xfId="553" xr:uid="{00000000-0005-0000-0000-000025020000}"/>
    <cellStyle name="Accent1 11" xfId="554" xr:uid="{00000000-0005-0000-0000-000026020000}"/>
    <cellStyle name="Accent1 12" xfId="555" xr:uid="{00000000-0005-0000-0000-000027020000}"/>
    <cellStyle name="Accent1 13" xfId="556" xr:uid="{00000000-0005-0000-0000-000028020000}"/>
    <cellStyle name="Accent1 2" xfId="557" xr:uid="{00000000-0005-0000-0000-000029020000}"/>
    <cellStyle name="Accent1 2 10" xfId="558" xr:uid="{00000000-0005-0000-0000-00002A020000}"/>
    <cellStyle name="Accent1 2 2" xfId="559" xr:uid="{00000000-0005-0000-0000-00002B020000}"/>
    <cellStyle name="Accent1 2 3" xfId="560" xr:uid="{00000000-0005-0000-0000-00002C020000}"/>
    <cellStyle name="Accent1 2 4" xfId="561" xr:uid="{00000000-0005-0000-0000-00002D020000}"/>
    <cellStyle name="Accent1 2 5" xfId="562" xr:uid="{00000000-0005-0000-0000-00002E020000}"/>
    <cellStyle name="Accent1 2 6" xfId="563" xr:uid="{00000000-0005-0000-0000-00002F020000}"/>
    <cellStyle name="Accent1 2 7" xfId="564" xr:uid="{00000000-0005-0000-0000-000030020000}"/>
    <cellStyle name="Accent1 2 8" xfId="565" xr:uid="{00000000-0005-0000-0000-000031020000}"/>
    <cellStyle name="Accent1 2 9" xfId="566" xr:uid="{00000000-0005-0000-0000-000032020000}"/>
    <cellStyle name="Accent1 3" xfId="567" xr:uid="{00000000-0005-0000-0000-000033020000}"/>
    <cellStyle name="Accent1 4" xfId="568" xr:uid="{00000000-0005-0000-0000-000034020000}"/>
    <cellStyle name="Accent1 5" xfId="569" xr:uid="{00000000-0005-0000-0000-000035020000}"/>
    <cellStyle name="Accent1 6" xfId="570" xr:uid="{00000000-0005-0000-0000-000036020000}"/>
    <cellStyle name="Accent1 7" xfId="571" xr:uid="{00000000-0005-0000-0000-000037020000}"/>
    <cellStyle name="Accent1 8" xfId="572" xr:uid="{00000000-0005-0000-0000-000038020000}"/>
    <cellStyle name="Accent1 9" xfId="573" xr:uid="{00000000-0005-0000-0000-000039020000}"/>
    <cellStyle name="Accent2 10" xfId="574" xr:uid="{00000000-0005-0000-0000-00003A020000}"/>
    <cellStyle name="Accent2 11" xfId="575" xr:uid="{00000000-0005-0000-0000-00003B020000}"/>
    <cellStyle name="Accent2 12" xfId="576" xr:uid="{00000000-0005-0000-0000-00003C020000}"/>
    <cellStyle name="Accent2 13" xfId="577" xr:uid="{00000000-0005-0000-0000-00003D020000}"/>
    <cellStyle name="Accent2 2" xfId="578" xr:uid="{00000000-0005-0000-0000-00003E020000}"/>
    <cellStyle name="Accent2 2 10" xfId="579" xr:uid="{00000000-0005-0000-0000-00003F020000}"/>
    <cellStyle name="Accent2 2 2" xfId="580" xr:uid="{00000000-0005-0000-0000-000040020000}"/>
    <cellStyle name="Accent2 2 3" xfId="581" xr:uid="{00000000-0005-0000-0000-000041020000}"/>
    <cellStyle name="Accent2 2 4" xfId="582" xr:uid="{00000000-0005-0000-0000-000042020000}"/>
    <cellStyle name="Accent2 2 5" xfId="583" xr:uid="{00000000-0005-0000-0000-000043020000}"/>
    <cellStyle name="Accent2 2 6" xfId="584" xr:uid="{00000000-0005-0000-0000-000044020000}"/>
    <cellStyle name="Accent2 2 7" xfId="585" xr:uid="{00000000-0005-0000-0000-000045020000}"/>
    <cellStyle name="Accent2 2 8" xfId="586" xr:uid="{00000000-0005-0000-0000-000046020000}"/>
    <cellStyle name="Accent2 2 9" xfId="587" xr:uid="{00000000-0005-0000-0000-000047020000}"/>
    <cellStyle name="Accent2 3" xfId="588" xr:uid="{00000000-0005-0000-0000-000048020000}"/>
    <cellStyle name="Accent2 4" xfId="589" xr:uid="{00000000-0005-0000-0000-000049020000}"/>
    <cellStyle name="Accent2 5" xfId="590" xr:uid="{00000000-0005-0000-0000-00004A020000}"/>
    <cellStyle name="Accent2 6" xfId="591" xr:uid="{00000000-0005-0000-0000-00004B020000}"/>
    <cellStyle name="Accent2 7" xfId="592" xr:uid="{00000000-0005-0000-0000-00004C020000}"/>
    <cellStyle name="Accent2 8" xfId="593" xr:uid="{00000000-0005-0000-0000-00004D020000}"/>
    <cellStyle name="Accent2 9" xfId="594" xr:uid="{00000000-0005-0000-0000-00004E020000}"/>
    <cellStyle name="Accent3 10" xfId="595" xr:uid="{00000000-0005-0000-0000-00004F020000}"/>
    <cellStyle name="Accent3 11" xfId="596" xr:uid="{00000000-0005-0000-0000-000050020000}"/>
    <cellStyle name="Accent3 12" xfId="597" xr:uid="{00000000-0005-0000-0000-000051020000}"/>
    <cellStyle name="Accent3 13" xfId="598" xr:uid="{00000000-0005-0000-0000-000052020000}"/>
    <cellStyle name="Accent3 2" xfId="599" xr:uid="{00000000-0005-0000-0000-000053020000}"/>
    <cellStyle name="Accent3 2 10" xfId="600" xr:uid="{00000000-0005-0000-0000-000054020000}"/>
    <cellStyle name="Accent3 2 2" xfId="601" xr:uid="{00000000-0005-0000-0000-000055020000}"/>
    <cellStyle name="Accent3 2 3" xfId="602" xr:uid="{00000000-0005-0000-0000-000056020000}"/>
    <cellStyle name="Accent3 2 4" xfId="603" xr:uid="{00000000-0005-0000-0000-000057020000}"/>
    <cellStyle name="Accent3 2 5" xfId="604" xr:uid="{00000000-0005-0000-0000-000058020000}"/>
    <cellStyle name="Accent3 2 6" xfId="605" xr:uid="{00000000-0005-0000-0000-000059020000}"/>
    <cellStyle name="Accent3 2 7" xfId="606" xr:uid="{00000000-0005-0000-0000-00005A020000}"/>
    <cellStyle name="Accent3 2 8" xfId="607" xr:uid="{00000000-0005-0000-0000-00005B020000}"/>
    <cellStyle name="Accent3 2 9" xfId="608" xr:uid="{00000000-0005-0000-0000-00005C020000}"/>
    <cellStyle name="Accent3 3" xfId="609" xr:uid="{00000000-0005-0000-0000-00005D020000}"/>
    <cellStyle name="Accent3 4" xfId="610" xr:uid="{00000000-0005-0000-0000-00005E020000}"/>
    <cellStyle name="Accent3 5" xfId="611" xr:uid="{00000000-0005-0000-0000-00005F020000}"/>
    <cellStyle name="Accent3 6" xfId="612" xr:uid="{00000000-0005-0000-0000-000060020000}"/>
    <cellStyle name="Accent3 7" xfId="613" xr:uid="{00000000-0005-0000-0000-000061020000}"/>
    <cellStyle name="Accent3 8" xfId="614" xr:uid="{00000000-0005-0000-0000-000062020000}"/>
    <cellStyle name="Accent3 9" xfId="615" xr:uid="{00000000-0005-0000-0000-000063020000}"/>
    <cellStyle name="Accent4 10" xfId="616" xr:uid="{00000000-0005-0000-0000-000064020000}"/>
    <cellStyle name="Accent4 11" xfId="617" xr:uid="{00000000-0005-0000-0000-000065020000}"/>
    <cellStyle name="Accent4 12" xfId="618" xr:uid="{00000000-0005-0000-0000-000066020000}"/>
    <cellStyle name="Accent4 13" xfId="619" xr:uid="{00000000-0005-0000-0000-000067020000}"/>
    <cellStyle name="Accent4 2" xfId="620" xr:uid="{00000000-0005-0000-0000-000068020000}"/>
    <cellStyle name="Accent4 2 10" xfId="621" xr:uid="{00000000-0005-0000-0000-000069020000}"/>
    <cellStyle name="Accent4 2 2" xfId="622" xr:uid="{00000000-0005-0000-0000-00006A020000}"/>
    <cellStyle name="Accent4 2 3" xfId="623" xr:uid="{00000000-0005-0000-0000-00006B020000}"/>
    <cellStyle name="Accent4 2 4" xfId="624" xr:uid="{00000000-0005-0000-0000-00006C020000}"/>
    <cellStyle name="Accent4 2 5" xfId="625" xr:uid="{00000000-0005-0000-0000-00006D020000}"/>
    <cellStyle name="Accent4 2 6" xfId="626" xr:uid="{00000000-0005-0000-0000-00006E020000}"/>
    <cellStyle name="Accent4 2 7" xfId="627" xr:uid="{00000000-0005-0000-0000-00006F020000}"/>
    <cellStyle name="Accent4 2 8" xfId="628" xr:uid="{00000000-0005-0000-0000-000070020000}"/>
    <cellStyle name="Accent4 2 9" xfId="629" xr:uid="{00000000-0005-0000-0000-000071020000}"/>
    <cellStyle name="Accent4 3" xfId="630" xr:uid="{00000000-0005-0000-0000-000072020000}"/>
    <cellStyle name="Accent4 4" xfId="631" xr:uid="{00000000-0005-0000-0000-000073020000}"/>
    <cellStyle name="Accent4 5" xfId="632" xr:uid="{00000000-0005-0000-0000-000074020000}"/>
    <cellStyle name="Accent4 6" xfId="633" xr:uid="{00000000-0005-0000-0000-000075020000}"/>
    <cellStyle name="Accent4 7" xfId="634" xr:uid="{00000000-0005-0000-0000-000076020000}"/>
    <cellStyle name="Accent4 8" xfId="635" xr:uid="{00000000-0005-0000-0000-000077020000}"/>
    <cellStyle name="Accent4 9" xfId="636" xr:uid="{00000000-0005-0000-0000-000078020000}"/>
    <cellStyle name="Accent5 10" xfId="637" xr:uid="{00000000-0005-0000-0000-000079020000}"/>
    <cellStyle name="Accent5 11" xfId="638" xr:uid="{00000000-0005-0000-0000-00007A020000}"/>
    <cellStyle name="Accent5 12" xfId="639" xr:uid="{00000000-0005-0000-0000-00007B020000}"/>
    <cellStyle name="Accent5 13" xfId="640" xr:uid="{00000000-0005-0000-0000-00007C020000}"/>
    <cellStyle name="Accent5 2" xfId="641" xr:uid="{00000000-0005-0000-0000-00007D020000}"/>
    <cellStyle name="Accent5 2 10" xfId="642" xr:uid="{00000000-0005-0000-0000-00007E020000}"/>
    <cellStyle name="Accent5 2 2" xfId="643" xr:uid="{00000000-0005-0000-0000-00007F020000}"/>
    <cellStyle name="Accent5 2 3" xfId="644" xr:uid="{00000000-0005-0000-0000-000080020000}"/>
    <cellStyle name="Accent5 2 4" xfId="645" xr:uid="{00000000-0005-0000-0000-000081020000}"/>
    <cellStyle name="Accent5 2 5" xfId="646" xr:uid="{00000000-0005-0000-0000-000082020000}"/>
    <cellStyle name="Accent5 2 6" xfId="647" xr:uid="{00000000-0005-0000-0000-000083020000}"/>
    <cellStyle name="Accent5 2 7" xfId="648" xr:uid="{00000000-0005-0000-0000-000084020000}"/>
    <cellStyle name="Accent5 2 8" xfId="649" xr:uid="{00000000-0005-0000-0000-000085020000}"/>
    <cellStyle name="Accent5 2 9" xfId="650" xr:uid="{00000000-0005-0000-0000-000086020000}"/>
    <cellStyle name="Accent5 3" xfId="651" xr:uid="{00000000-0005-0000-0000-000087020000}"/>
    <cellStyle name="Accent5 4" xfId="652" xr:uid="{00000000-0005-0000-0000-000088020000}"/>
    <cellStyle name="Accent5 5" xfId="653" xr:uid="{00000000-0005-0000-0000-000089020000}"/>
    <cellStyle name="Accent5 6" xfId="654" xr:uid="{00000000-0005-0000-0000-00008A020000}"/>
    <cellStyle name="Accent5 7" xfId="655" xr:uid="{00000000-0005-0000-0000-00008B020000}"/>
    <cellStyle name="Accent5 8" xfId="656" xr:uid="{00000000-0005-0000-0000-00008C020000}"/>
    <cellStyle name="Accent5 9" xfId="657" xr:uid="{00000000-0005-0000-0000-00008D020000}"/>
    <cellStyle name="Accent6 10" xfId="658" xr:uid="{00000000-0005-0000-0000-00008E020000}"/>
    <cellStyle name="Accent6 11" xfId="659" xr:uid="{00000000-0005-0000-0000-00008F020000}"/>
    <cellStyle name="Accent6 12" xfId="660" xr:uid="{00000000-0005-0000-0000-000090020000}"/>
    <cellStyle name="Accent6 13" xfId="661" xr:uid="{00000000-0005-0000-0000-000091020000}"/>
    <cellStyle name="Accent6 2" xfId="662" xr:uid="{00000000-0005-0000-0000-000092020000}"/>
    <cellStyle name="Accent6 2 10" xfId="663" xr:uid="{00000000-0005-0000-0000-000093020000}"/>
    <cellStyle name="Accent6 2 2" xfId="664" xr:uid="{00000000-0005-0000-0000-000094020000}"/>
    <cellStyle name="Accent6 2 3" xfId="665" xr:uid="{00000000-0005-0000-0000-000095020000}"/>
    <cellStyle name="Accent6 2 4" xfId="666" xr:uid="{00000000-0005-0000-0000-000096020000}"/>
    <cellStyle name="Accent6 2 5" xfId="667" xr:uid="{00000000-0005-0000-0000-000097020000}"/>
    <cellStyle name="Accent6 2 6" xfId="668" xr:uid="{00000000-0005-0000-0000-000098020000}"/>
    <cellStyle name="Accent6 2 7" xfId="669" xr:uid="{00000000-0005-0000-0000-000099020000}"/>
    <cellStyle name="Accent6 2 8" xfId="670" xr:uid="{00000000-0005-0000-0000-00009A020000}"/>
    <cellStyle name="Accent6 2 9" xfId="671" xr:uid="{00000000-0005-0000-0000-00009B020000}"/>
    <cellStyle name="Accent6 3" xfId="672" xr:uid="{00000000-0005-0000-0000-00009C020000}"/>
    <cellStyle name="Accent6 4" xfId="673" xr:uid="{00000000-0005-0000-0000-00009D020000}"/>
    <cellStyle name="Accent6 5" xfId="674" xr:uid="{00000000-0005-0000-0000-00009E020000}"/>
    <cellStyle name="Accent6 6" xfId="675" xr:uid="{00000000-0005-0000-0000-00009F020000}"/>
    <cellStyle name="Accent6 7" xfId="676" xr:uid="{00000000-0005-0000-0000-0000A0020000}"/>
    <cellStyle name="Accent6 8" xfId="677" xr:uid="{00000000-0005-0000-0000-0000A1020000}"/>
    <cellStyle name="Accent6 9" xfId="678" xr:uid="{00000000-0005-0000-0000-0000A2020000}"/>
    <cellStyle name="Bad 10" xfId="679" xr:uid="{00000000-0005-0000-0000-0000A3020000}"/>
    <cellStyle name="Bad 11" xfId="680" xr:uid="{00000000-0005-0000-0000-0000A4020000}"/>
    <cellStyle name="Bad 12" xfId="681" xr:uid="{00000000-0005-0000-0000-0000A5020000}"/>
    <cellStyle name="Bad 13" xfId="682" xr:uid="{00000000-0005-0000-0000-0000A6020000}"/>
    <cellStyle name="Bad 2" xfId="683" xr:uid="{00000000-0005-0000-0000-0000A7020000}"/>
    <cellStyle name="Bad 2 10" xfId="684" xr:uid="{00000000-0005-0000-0000-0000A8020000}"/>
    <cellStyle name="Bad 2 11" xfId="685" xr:uid="{00000000-0005-0000-0000-0000A9020000}"/>
    <cellStyle name="Bad 2 12" xfId="686" xr:uid="{00000000-0005-0000-0000-0000AA020000}"/>
    <cellStyle name="Bad 2 13" xfId="687" xr:uid="{00000000-0005-0000-0000-0000AB020000}"/>
    <cellStyle name="Bad 2 14" xfId="688" xr:uid="{00000000-0005-0000-0000-0000AC020000}"/>
    <cellStyle name="Bad 2 15" xfId="689" xr:uid="{00000000-0005-0000-0000-0000AD020000}"/>
    <cellStyle name="Bad 2 2" xfId="690" xr:uid="{00000000-0005-0000-0000-0000AE020000}"/>
    <cellStyle name="Bad 2 3" xfId="691" xr:uid="{00000000-0005-0000-0000-0000AF020000}"/>
    <cellStyle name="Bad 2 4" xfId="692" xr:uid="{00000000-0005-0000-0000-0000B0020000}"/>
    <cellStyle name="Bad 2 5" xfId="693" xr:uid="{00000000-0005-0000-0000-0000B1020000}"/>
    <cellStyle name="Bad 2 6" xfId="694" xr:uid="{00000000-0005-0000-0000-0000B2020000}"/>
    <cellStyle name="Bad 2 7" xfId="695" xr:uid="{00000000-0005-0000-0000-0000B3020000}"/>
    <cellStyle name="Bad 2 8" xfId="696" xr:uid="{00000000-0005-0000-0000-0000B4020000}"/>
    <cellStyle name="Bad 2 9" xfId="697" xr:uid="{00000000-0005-0000-0000-0000B5020000}"/>
    <cellStyle name="Bad 3" xfId="698" xr:uid="{00000000-0005-0000-0000-0000B6020000}"/>
    <cellStyle name="Bad 4" xfId="699" xr:uid="{00000000-0005-0000-0000-0000B7020000}"/>
    <cellStyle name="Bad 5" xfId="700" xr:uid="{00000000-0005-0000-0000-0000B8020000}"/>
    <cellStyle name="Bad 6" xfId="701" xr:uid="{00000000-0005-0000-0000-0000B9020000}"/>
    <cellStyle name="Bad 7" xfId="702" xr:uid="{00000000-0005-0000-0000-0000BA020000}"/>
    <cellStyle name="Bad 8" xfId="703" xr:uid="{00000000-0005-0000-0000-0000BB020000}"/>
    <cellStyle name="Bad 9" xfId="704" xr:uid="{00000000-0005-0000-0000-0000BC020000}"/>
    <cellStyle name="Calculation 10" xfId="705" xr:uid="{00000000-0005-0000-0000-0000BD020000}"/>
    <cellStyle name="Calculation 11" xfId="706" xr:uid="{00000000-0005-0000-0000-0000BE020000}"/>
    <cellStyle name="Calculation 12" xfId="707" xr:uid="{00000000-0005-0000-0000-0000BF020000}"/>
    <cellStyle name="Calculation 13" xfId="708" xr:uid="{00000000-0005-0000-0000-0000C0020000}"/>
    <cellStyle name="Calculation 2" xfId="709" xr:uid="{00000000-0005-0000-0000-0000C1020000}"/>
    <cellStyle name="Calculation 2 10" xfId="710" xr:uid="{00000000-0005-0000-0000-0000C2020000}"/>
    <cellStyle name="Calculation 2 2" xfId="711" xr:uid="{00000000-0005-0000-0000-0000C3020000}"/>
    <cellStyle name="Calculation 2 3" xfId="712" xr:uid="{00000000-0005-0000-0000-0000C4020000}"/>
    <cellStyle name="Calculation 2 4" xfId="713" xr:uid="{00000000-0005-0000-0000-0000C5020000}"/>
    <cellStyle name="Calculation 2 5" xfId="714" xr:uid="{00000000-0005-0000-0000-0000C6020000}"/>
    <cellStyle name="Calculation 2 6" xfId="715" xr:uid="{00000000-0005-0000-0000-0000C7020000}"/>
    <cellStyle name="Calculation 2 7" xfId="716" xr:uid="{00000000-0005-0000-0000-0000C8020000}"/>
    <cellStyle name="Calculation 2 8" xfId="717" xr:uid="{00000000-0005-0000-0000-0000C9020000}"/>
    <cellStyle name="Calculation 2 9" xfId="718" xr:uid="{00000000-0005-0000-0000-0000CA020000}"/>
    <cellStyle name="Calculation 3" xfId="719" xr:uid="{00000000-0005-0000-0000-0000CB020000}"/>
    <cellStyle name="Calculation 4" xfId="720" xr:uid="{00000000-0005-0000-0000-0000CC020000}"/>
    <cellStyle name="Calculation 5" xfId="721" xr:uid="{00000000-0005-0000-0000-0000CD020000}"/>
    <cellStyle name="Calculation 6" xfId="722" xr:uid="{00000000-0005-0000-0000-0000CE020000}"/>
    <cellStyle name="Calculation 7" xfId="723" xr:uid="{00000000-0005-0000-0000-0000CF020000}"/>
    <cellStyle name="Calculation 8" xfId="724" xr:uid="{00000000-0005-0000-0000-0000D0020000}"/>
    <cellStyle name="Calculation 9" xfId="725" xr:uid="{00000000-0005-0000-0000-0000D1020000}"/>
    <cellStyle name="Check Cell 10" xfId="726" xr:uid="{00000000-0005-0000-0000-0000D2020000}"/>
    <cellStyle name="Check Cell 11" xfId="727" xr:uid="{00000000-0005-0000-0000-0000D3020000}"/>
    <cellStyle name="Check Cell 12" xfId="728" xr:uid="{00000000-0005-0000-0000-0000D4020000}"/>
    <cellStyle name="Check Cell 13" xfId="729" xr:uid="{00000000-0005-0000-0000-0000D5020000}"/>
    <cellStyle name="Check Cell 2" xfId="730" xr:uid="{00000000-0005-0000-0000-0000D6020000}"/>
    <cellStyle name="Check Cell 2 10" xfId="731" xr:uid="{00000000-0005-0000-0000-0000D7020000}"/>
    <cellStyle name="Check Cell 2 2" xfId="732" xr:uid="{00000000-0005-0000-0000-0000D8020000}"/>
    <cellStyle name="Check Cell 2 3" xfId="733" xr:uid="{00000000-0005-0000-0000-0000D9020000}"/>
    <cellStyle name="Check Cell 2 4" xfId="734" xr:uid="{00000000-0005-0000-0000-0000DA020000}"/>
    <cellStyle name="Check Cell 2 5" xfId="735" xr:uid="{00000000-0005-0000-0000-0000DB020000}"/>
    <cellStyle name="Check Cell 2 6" xfId="736" xr:uid="{00000000-0005-0000-0000-0000DC020000}"/>
    <cellStyle name="Check Cell 2 7" xfId="737" xr:uid="{00000000-0005-0000-0000-0000DD020000}"/>
    <cellStyle name="Check Cell 2 8" xfId="738" xr:uid="{00000000-0005-0000-0000-0000DE020000}"/>
    <cellStyle name="Check Cell 2 9" xfId="739" xr:uid="{00000000-0005-0000-0000-0000DF020000}"/>
    <cellStyle name="Check Cell 3" xfId="740" xr:uid="{00000000-0005-0000-0000-0000E0020000}"/>
    <cellStyle name="Check Cell 4" xfId="741" xr:uid="{00000000-0005-0000-0000-0000E1020000}"/>
    <cellStyle name="Check Cell 5" xfId="742" xr:uid="{00000000-0005-0000-0000-0000E2020000}"/>
    <cellStyle name="Check Cell 6" xfId="743" xr:uid="{00000000-0005-0000-0000-0000E3020000}"/>
    <cellStyle name="Check Cell 7" xfId="744" xr:uid="{00000000-0005-0000-0000-0000E4020000}"/>
    <cellStyle name="Check Cell 8" xfId="745" xr:uid="{00000000-0005-0000-0000-0000E5020000}"/>
    <cellStyle name="Check Cell 9" xfId="746" xr:uid="{00000000-0005-0000-0000-0000E6020000}"/>
    <cellStyle name="Comma" xfId="1" builtinId="3"/>
    <cellStyle name="Comma [0] 2" xfId="747" xr:uid="{00000000-0005-0000-0000-0000E8020000}"/>
    <cellStyle name="Comma 10" xfId="748" xr:uid="{00000000-0005-0000-0000-0000E9020000}"/>
    <cellStyle name="Comma 11" xfId="749" xr:uid="{00000000-0005-0000-0000-0000EA020000}"/>
    <cellStyle name="Comma 12" xfId="750" xr:uid="{00000000-0005-0000-0000-0000EB020000}"/>
    <cellStyle name="Comma 13" xfId="751" xr:uid="{00000000-0005-0000-0000-0000EC020000}"/>
    <cellStyle name="Comma 14" xfId="752" xr:uid="{00000000-0005-0000-0000-0000ED020000}"/>
    <cellStyle name="Comma 14 2" xfId="753" xr:uid="{00000000-0005-0000-0000-0000EE020000}"/>
    <cellStyle name="Comma 14 3" xfId="754" xr:uid="{00000000-0005-0000-0000-0000EF020000}"/>
    <cellStyle name="Comma 15" xfId="755" xr:uid="{00000000-0005-0000-0000-0000F0020000}"/>
    <cellStyle name="Comma 15 2" xfId="756" xr:uid="{00000000-0005-0000-0000-0000F1020000}"/>
    <cellStyle name="Comma 16" xfId="757" xr:uid="{00000000-0005-0000-0000-0000F2020000}"/>
    <cellStyle name="Comma 16 2" xfId="758" xr:uid="{00000000-0005-0000-0000-0000F3020000}"/>
    <cellStyle name="Comma 17" xfId="759" xr:uid="{00000000-0005-0000-0000-0000F4020000}"/>
    <cellStyle name="Comma 17 2" xfId="760" xr:uid="{00000000-0005-0000-0000-0000F5020000}"/>
    <cellStyle name="Comma 18" xfId="761" xr:uid="{00000000-0005-0000-0000-0000F6020000}"/>
    <cellStyle name="Comma 18 2" xfId="762" xr:uid="{00000000-0005-0000-0000-0000F7020000}"/>
    <cellStyle name="Comma 19" xfId="763" xr:uid="{00000000-0005-0000-0000-0000F8020000}"/>
    <cellStyle name="Comma 2" xfId="764" xr:uid="{00000000-0005-0000-0000-0000F9020000}"/>
    <cellStyle name="Comma 2 10" xfId="765" xr:uid="{00000000-0005-0000-0000-0000FA020000}"/>
    <cellStyle name="Comma 2 11" xfId="766" xr:uid="{00000000-0005-0000-0000-0000FB020000}"/>
    <cellStyle name="Comma 2 12" xfId="767" xr:uid="{00000000-0005-0000-0000-0000FC020000}"/>
    <cellStyle name="Comma 2 13" xfId="768" xr:uid="{00000000-0005-0000-0000-0000FD020000}"/>
    <cellStyle name="Comma 2 14" xfId="769" xr:uid="{00000000-0005-0000-0000-0000FE020000}"/>
    <cellStyle name="Comma 2 15" xfId="770" xr:uid="{00000000-0005-0000-0000-0000FF020000}"/>
    <cellStyle name="Comma 2 16" xfId="771" xr:uid="{00000000-0005-0000-0000-000000030000}"/>
    <cellStyle name="Comma 2 17" xfId="772" xr:uid="{00000000-0005-0000-0000-000001030000}"/>
    <cellStyle name="Comma 2 18" xfId="773" xr:uid="{00000000-0005-0000-0000-000002030000}"/>
    <cellStyle name="Comma 2 19" xfId="774" xr:uid="{00000000-0005-0000-0000-000003030000}"/>
    <cellStyle name="Comma 2 2" xfId="775" xr:uid="{00000000-0005-0000-0000-000004030000}"/>
    <cellStyle name="Comma 2 2 10" xfId="776" xr:uid="{00000000-0005-0000-0000-000005030000}"/>
    <cellStyle name="Comma 2 2 11" xfId="777" xr:uid="{00000000-0005-0000-0000-000006030000}"/>
    <cellStyle name="Comma 2 2 12" xfId="778" xr:uid="{00000000-0005-0000-0000-000007030000}"/>
    <cellStyle name="Comma 2 2 13" xfId="779" xr:uid="{00000000-0005-0000-0000-000008030000}"/>
    <cellStyle name="Comma 2 2 14" xfId="780" xr:uid="{00000000-0005-0000-0000-000009030000}"/>
    <cellStyle name="Comma 2 2 2" xfId="781" xr:uid="{00000000-0005-0000-0000-00000A030000}"/>
    <cellStyle name="Comma 2 2 2 2" xfId="782" xr:uid="{00000000-0005-0000-0000-00000B030000}"/>
    <cellStyle name="Comma 2 2 2 2 2" xfId="783" xr:uid="{00000000-0005-0000-0000-00000C030000}"/>
    <cellStyle name="Comma 2 2 2 3" xfId="784" xr:uid="{00000000-0005-0000-0000-00000D030000}"/>
    <cellStyle name="Comma 2 2 2 4" xfId="785" xr:uid="{00000000-0005-0000-0000-00000E030000}"/>
    <cellStyle name="Comma 2 2 3" xfId="786" xr:uid="{00000000-0005-0000-0000-00000F030000}"/>
    <cellStyle name="Comma 2 2 3 2" xfId="787" xr:uid="{00000000-0005-0000-0000-000010030000}"/>
    <cellStyle name="Comma 2 2 4" xfId="788" xr:uid="{00000000-0005-0000-0000-000011030000}"/>
    <cellStyle name="Comma 2 2 4 2" xfId="789" xr:uid="{00000000-0005-0000-0000-000012030000}"/>
    <cellStyle name="Comma 2 2 5" xfId="790" xr:uid="{00000000-0005-0000-0000-000013030000}"/>
    <cellStyle name="Comma 2 2 6" xfId="791" xr:uid="{00000000-0005-0000-0000-000014030000}"/>
    <cellStyle name="Comma 2 2 7" xfId="792" xr:uid="{00000000-0005-0000-0000-000015030000}"/>
    <cellStyle name="Comma 2 2 8" xfId="793" xr:uid="{00000000-0005-0000-0000-000016030000}"/>
    <cellStyle name="Comma 2 2 9" xfId="794" xr:uid="{00000000-0005-0000-0000-000017030000}"/>
    <cellStyle name="Comma 2 20" xfId="795" xr:uid="{00000000-0005-0000-0000-000018030000}"/>
    <cellStyle name="Comma 2 21" xfId="796" xr:uid="{00000000-0005-0000-0000-000019030000}"/>
    <cellStyle name="Comma 2 3" xfId="797" xr:uid="{00000000-0005-0000-0000-00001A030000}"/>
    <cellStyle name="Comma 2 3 10" xfId="798" xr:uid="{00000000-0005-0000-0000-00001B030000}"/>
    <cellStyle name="Comma 2 3 11" xfId="799" xr:uid="{00000000-0005-0000-0000-00001C030000}"/>
    <cellStyle name="Comma 2 3 12" xfId="800" xr:uid="{00000000-0005-0000-0000-00001D030000}"/>
    <cellStyle name="Comma 2 3 2" xfId="801" xr:uid="{00000000-0005-0000-0000-00001E030000}"/>
    <cellStyle name="Comma 2 3 2 2" xfId="802" xr:uid="{00000000-0005-0000-0000-00001F030000}"/>
    <cellStyle name="Comma 2 3 3" xfId="803" xr:uid="{00000000-0005-0000-0000-000020030000}"/>
    <cellStyle name="Comma 2 3 3 2" xfId="804" xr:uid="{00000000-0005-0000-0000-000021030000}"/>
    <cellStyle name="Comma 2 3 4" xfId="805" xr:uid="{00000000-0005-0000-0000-000022030000}"/>
    <cellStyle name="Comma 2 3 4 2" xfId="806" xr:uid="{00000000-0005-0000-0000-000023030000}"/>
    <cellStyle name="Comma 2 3 5" xfId="807" xr:uid="{00000000-0005-0000-0000-000024030000}"/>
    <cellStyle name="Comma 2 3 6" xfId="808" xr:uid="{00000000-0005-0000-0000-000025030000}"/>
    <cellStyle name="Comma 2 3 7" xfId="809" xr:uid="{00000000-0005-0000-0000-000026030000}"/>
    <cellStyle name="Comma 2 3 8" xfId="810" xr:uid="{00000000-0005-0000-0000-000027030000}"/>
    <cellStyle name="Comma 2 3 9" xfId="811" xr:uid="{00000000-0005-0000-0000-000028030000}"/>
    <cellStyle name="Comma 2 4" xfId="812" xr:uid="{00000000-0005-0000-0000-000029030000}"/>
    <cellStyle name="Comma 2 4 10" xfId="813" xr:uid="{00000000-0005-0000-0000-00002A030000}"/>
    <cellStyle name="Comma 2 4 11" xfId="814" xr:uid="{00000000-0005-0000-0000-00002B030000}"/>
    <cellStyle name="Comma 2 4 12" xfId="815" xr:uid="{00000000-0005-0000-0000-00002C030000}"/>
    <cellStyle name="Comma 2 4 2" xfId="816" xr:uid="{00000000-0005-0000-0000-00002D030000}"/>
    <cellStyle name="Comma 2 4 2 2" xfId="817" xr:uid="{00000000-0005-0000-0000-00002E030000}"/>
    <cellStyle name="Comma 2 4 3" xfId="818" xr:uid="{00000000-0005-0000-0000-00002F030000}"/>
    <cellStyle name="Comma 2 4 3 2" xfId="819" xr:uid="{00000000-0005-0000-0000-000030030000}"/>
    <cellStyle name="Comma 2 4 4" xfId="820" xr:uid="{00000000-0005-0000-0000-000031030000}"/>
    <cellStyle name="Comma 2 4 5" xfId="821" xr:uid="{00000000-0005-0000-0000-000032030000}"/>
    <cellStyle name="Comma 2 4 6" xfId="822" xr:uid="{00000000-0005-0000-0000-000033030000}"/>
    <cellStyle name="Comma 2 4 7" xfId="823" xr:uid="{00000000-0005-0000-0000-000034030000}"/>
    <cellStyle name="Comma 2 4 8" xfId="824" xr:uid="{00000000-0005-0000-0000-000035030000}"/>
    <cellStyle name="Comma 2 4 9" xfId="825" xr:uid="{00000000-0005-0000-0000-000036030000}"/>
    <cellStyle name="Comma 2 5" xfId="826" xr:uid="{00000000-0005-0000-0000-000037030000}"/>
    <cellStyle name="Comma 2 5 2" xfId="827" xr:uid="{00000000-0005-0000-0000-000038030000}"/>
    <cellStyle name="Comma 2 5 2 2" xfId="828" xr:uid="{00000000-0005-0000-0000-000039030000}"/>
    <cellStyle name="Comma 2 5 3" xfId="829" xr:uid="{00000000-0005-0000-0000-00003A030000}"/>
    <cellStyle name="Comma 2 5 3 2" xfId="830" xr:uid="{00000000-0005-0000-0000-00003B030000}"/>
    <cellStyle name="Comma 2 5 4" xfId="831" xr:uid="{00000000-0005-0000-0000-00003C030000}"/>
    <cellStyle name="Comma 2 6" xfId="832" xr:uid="{00000000-0005-0000-0000-00003D030000}"/>
    <cellStyle name="Comma 2 6 2" xfId="833" xr:uid="{00000000-0005-0000-0000-00003E030000}"/>
    <cellStyle name="Comma 2 6 2 2" xfId="834" xr:uid="{00000000-0005-0000-0000-00003F030000}"/>
    <cellStyle name="Comma 2 6 3" xfId="835" xr:uid="{00000000-0005-0000-0000-000040030000}"/>
    <cellStyle name="Comma 2 6 3 2" xfId="836" xr:uid="{00000000-0005-0000-0000-000041030000}"/>
    <cellStyle name="Comma 2 6 4" xfId="837" xr:uid="{00000000-0005-0000-0000-000042030000}"/>
    <cellStyle name="Comma 2 7" xfId="838" xr:uid="{00000000-0005-0000-0000-000043030000}"/>
    <cellStyle name="Comma 2 7 2" xfId="839" xr:uid="{00000000-0005-0000-0000-000044030000}"/>
    <cellStyle name="Comma 2 7 2 2" xfId="840" xr:uid="{00000000-0005-0000-0000-000045030000}"/>
    <cellStyle name="Comma 2 8" xfId="841" xr:uid="{00000000-0005-0000-0000-000046030000}"/>
    <cellStyle name="Comma 2 8 2" xfId="842" xr:uid="{00000000-0005-0000-0000-000047030000}"/>
    <cellStyle name="Comma 2 9" xfId="843" xr:uid="{00000000-0005-0000-0000-000048030000}"/>
    <cellStyle name="Comma 2 9 2" xfId="844" xr:uid="{00000000-0005-0000-0000-000049030000}"/>
    <cellStyle name="Comma 20" xfId="845" xr:uid="{00000000-0005-0000-0000-00004A030000}"/>
    <cellStyle name="Comma 3" xfId="846" xr:uid="{00000000-0005-0000-0000-00004B030000}"/>
    <cellStyle name="Comma 3 2" xfId="847" xr:uid="{00000000-0005-0000-0000-00004C030000}"/>
    <cellStyle name="Comma 3 3" xfId="848" xr:uid="{00000000-0005-0000-0000-00004D030000}"/>
    <cellStyle name="Comma 3 3 2" xfId="849" xr:uid="{00000000-0005-0000-0000-00004E030000}"/>
    <cellStyle name="Comma 3 4" xfId="850" xr:uid="{00000000-0005-0000-0000-00004F030000}"/>
    <cellStyle name="Comma 3 5" xfId="851" xr:uid="{00000000-0005-0000-0000-000050030000}"/>
    <cellStyle name="Comma 3 6" xfId="852" xr:uid="{00000000-0005-0000-0000-000051030000}"/>
    <cellStyle name="Comma 3 7" xfId="853" xr:uid="{00000000-0005-0000-0000-000052030000}"/>
    <cellStyle name="Comma 3 8" xfId="854" xr:uid="{00000000-0005-0000-0000-000053030000}"/>
    <cellStyle name="Comma 4" xfId="855" xr:uid="{00000000-0005-0000-0000-000054030000}"/>
    <cellStyle name="Comma 4 2" xfId="856" xr:uid="{00000000-0005-0000-0000-000055030000}"/>
    <cellStyle name="Comma 5" xfId="857" xr:uid="{00000000-0005-0000-0000-000056030000}"/>
    <cellStyle name="Comma 5 2" xfId="858" xr:uid="{00000000-0005-0000-0000-000057030000}"/>
    <cellStyle name="Comma 6" xfId="859" xr:uid="{00000000-0005-0000-0000-000058030000}"/>
    <cellStyle name="Comma 6 2" xfId="860" xr:uid="{00000000-0005-0000-0000-000059030000}"/>
    <cellStyle name="Comma 7" xfId="861" xr:uid="{00000000-0005-0000-0000-00005A030000}"/>
    <cellStyle name="Comma 7 2" xfId="862" xr:uid="{00000000-0005-0000-0000-00005B030000}"/>
    <cellStyle name="Comma 8" xfId="863" xr:uid="{00000000-0005-0000-0000-00005C030000}"/>
    <cellStyle name="Comma 8 2" xfId="864" xr:uid="{00000000-0005-0000-0000-00005D030000}"/>
    <cellStyle name="Comma 9" xfId="865" xr:uid="{00000000-0005-0000-0000-00005E030000}"/>
    <cellStyle name="Comma0 - Style1" xfId="866" xr:uid="{00000000-0005-0000-0000-00005F030000}"/>
    <cellStyle name="ContentsHyperlink" xfId="867" xr:uid="{00000000-0005-0000-0000-000060030000}"/>
    <cellStyle name="Currency" xfId="2" builtinId="4"/>
    <cellStyle name="Currency [0] 2" xfId="868" xr:uid="{00000000-0005-0000-0000-000062030000}"/>
    <cellStyle name="Currency [0] 2 2" xfId="869" xr:uid="{00000000-0005-0000-0000-000063030000}"/>
    <cellStyle name="Currency [0] 2 3" xfId="870" xr:uid="{00000000-0005-0000-0000-000064030000}"/>
    <cellStyle name="Currency [0] 3" xfId="871" xr:uid="{00000000-0005-0000-0000-000065030000}"/>
    <cellStyle name="Currency [0] 3 2" xfId="872" xr:uid="{00000000-0005-0000-0000-000066030000}"/>
    <cellStyle name="Currency [0] 4" xfId="873" xr:uid="{00000000-0005-0000-0000-000067030000}"/>
    <cellStyle name="Currency 10" xfId="874" xr:uid="{00000000-0005-0000-0000-000068030000}"/>
    <cellStyle name="Currency 10 2" xfId="875" xr:uid="{00000000-0005-0000-0000-000069030000}"/>
    <cellStyle name="Currency 11" xfId="876" xr:uid="{00000000-0005-0000-0000-00006A030000}"/>
    <cellStyle name="Currency 11 2" xfId="877" xr:uid="{00000000-0005-0000-0000-00006B030000}"/>
    <cellStyle name="Currency 12" xfId="878" xr:uid="{00000000-0005-0000-0000-00006C030000}"/>
    <cellStyle name="Currency 12 2" xfId="879" xr:uid="{00000000-0005-0000-0000-00006D030000}"/>
    <cellStyle name="Currency 13" xfId="880" xr:uid="{00000000-0005-0000-0000-00006E030000}"/>
    <cellStyle name="Currency 13 2" xfId="881" xr:uid="{00000000-0005-0000-0000-00006F030000}"/>
    <cellStyle name="Currency 14" xfId="882" xr:uid="{00000000-0005-0000-0000-000070030000}"/>
    <cellStyle name="Currency 14 2" xfId="883" xr:uid="{00000000-0005-0000-0000-000071030000}"/>
    <cellStyle name="Currency 15" xfId="884" xr:uid="{00000000-0005-0000-0000-000072030000}"/>
    <cellStyle name="Currency 15 2" xfId="885" xr:uid="{00000000-0005-0000-0000-000073030000}"/>
    <cellStyle name="Currency 16" xfId="886" xr:uid="{00000000-0005-0000-0000-000074030000}"/>
    <cellStyle name="Currency 16 2" xfId="887" xr:uid="{00000000-0005-0000-0000-000075030000}"/>
    <cellStyle name="Currency 17" xfId="888" xr:uid="{00000000-0005-0000-0000-000076030000}"/>
    <cellStyle name="Currency 17 2" xfId="889" xr:uid="{00000000-0005-0000-0000-000077030000}"/>
    <cellStyle name="Currency 18" xfId="890" xr:uid="{00000000-0005-0000-0000-000078030000}"/>
    <cellStyle name="Currency 18 2" xfId="891" xr:uid="{00000000-0005-0000-0000-000079030000}"/>
    <cellStyle name="Currency 19" xfId="892" xr:uid="{00000000-0005-0000-0000-00007A030000}"/>
    <cellStyle name="Currency 2" xfId="893" xr:uid="{00000000-0005-0000-0000-00007B030000}"/>
    <cellStyle name="Currency 2 2" xfId="894" xr:uid="{00000000-0005-0000-0000-00007C030000}"/>
    <cellStyle name="Currency 2 2 2" xfId="895" xr:uid="{00000000-0005-0000-0000-00007D030000}"/>
    <cellStyle name="Currency 2 3" xfId="896" xr:uid="{00000000-0005-0000-0000-00007E030000}"/>
    <cellStyle name="Currency 2 3 2" xfId="897" xr:uid="{00000000-0005-0000-0000-00007F030000}"/>
    <cellStyle name="Currency 2 4" xfId="898" xr:uid="{00000000-0005-0000-0000-000080030000}"/>
    <cellStyle name="Currency 2 5" xfId="899" xr:uid="{00000000-0005-0000-0000-000081030000}"/>
    <cellStyle name="Currency 2 6" xfId="900" xr:uid="{00000000-0005-0000-0000-000082030000}"/>
    <cellStyle name="Currency 2 7" xfId="901" xr:uid="{00000000-0005-0000-0000-000083030000}"/>
    <cellStyle name="Currency 2 8" xfId="902" xr:uid="{00000000-0005-0000-0000-000084030000}"/>
    <cellStyle name="Currency 2 9" xfId="903" xr:uid="{00000000-0005-0000-0000-000085030000}"/>
    <cellStyle name="Currency 20" xfId="904" xr:uid="{00000000-0005-0000-0000-000086030000}"/>
    <cellStyle name="Currency 21" xfId="905" xr:uid="{00000000-0005-0000-0000-000087030000}"/>
    <cellStyle name="Currency 22" xfId="906" xr:uid="{00000000-0005-0000-0000-000088030000}"/>
    <cellStyle name="Currency 3" xfId="907" xr:uid="{00000000-0005-0000-0000-000089030000}"/>
    <cellStyle name="Currency 3 2" xfId="908" xr:uid="{00000000-0005-0000-0000-00008A030000}"/>
    <cellStyle name="Currency 3 3" xfId="909" xr:uid="{00000000-0005-0000-0000-00008B030000}"/>
    <cellStyle name="Currency 4" xfId="910" xr:uid="{00000000-0005-0000-0000-00008C030000}"/>
    <cellStyle name="Currency 4 2" xfId="911" xr:uid="{00000000-0005-0000-0000-00008D030000}"/>
    <cellStyle name="Currency 5" xfId="912" xr:uid="{00000000-0005-0000-0000-00008E030000}"/>
    <cellStyle name="Currency 5 2" xfId="913" xr:uid="{00000000-0005-0000-0000-00008F030000}"/>
    <cellStyle name="Currency 6" xfId="914" xr:uid="{00000000-0005-0000-0000-000090030000}"/>
    <cellStyle name="Currency 6 2" xfId="915" xr:uid="{00000000-0005-0000-0000-000091030000}"/>
    <cellStyle name="Currency 6 2 2" xfId="916" xr:uid="{00000000-0005-0000-0000-000092030000}"/>
    <cellStyle name="Currency 6 3" xfId="917" xr:uid="{00000000-0005-0000-0000-000093030000}"/>
    <cellStyle name="Currency 7" xfId="918" xr:uid="{00000000-0005-0000-0000-000094030000}"/>
    <cellStyle name="Currency 7 2" xfId="919" xr:uid="{00000000-0005-0000-0000-000095030000}"/>
    <cellStyle name="Currency 8" xfId="920" xr:uid="{00000000-0005-0000-0000-000096030000}"/>
    <cellStyle name="Currency 9" xfId="921" xr:uid="{00000000-0005-0000-0000-000097030000}"/>
    <cellStyle name="Explanatory Text 10" xfId="922" xr:uid="{00000000-0005-0000-0000-000098030000}"/>
    <cellStyle name="Explanatory Text 11" xfId="923" xr:uid="{00000000-0005-0000-0000-000099030000}"/>
    <cellStyle name="Explanatory Text 12" xfId="924" xr:uid="{00000000-0005-0000-0000-00009A030000}"/>
    <cellStyle name="Explanatory Text 13" xfId="925" xr:uid="{00000000-0005-0000-0000-00009B030000}"/>
    <cellStyle name="Explanatory Text 2" xfId="926" xr:uid="{00000000-0005-0000-0000-00009C030000}"/>
    <cellStyle name="Explanatory Text 2 10" xfId="927" xr:uid="{00000000-0005-0000-0000-00009D030000}"/>
    <cellStyle name="Explanatory Text 2 2" xfId="928" xr:uid="{00000000-0005-0000-0000-00009E030000}"/>
    <cellStyle name="Explanatory Text 2 3" xfId="929" xr:uid="{00000000-0005-0000-0000-00009F030000}"/>
    <cellStyle name="Explanatory Text 2 4" xfId="930" xr:uid="{00000000-0005-0000-0000-0000A0030000}"/>
    <cellStyle name="Explanatory Text 2 5" xfId="931" xr:uid="{00000000-0005-0000-0000-0000A1030000}"/>
    <cellStyle name="Explanatory Text 2 6" xfId="932" xr:uid="{00000000-0005-0000-0000-0000A2030000}"/>
    <cellStyle name="Explanatory Text 2 7" xfId="933" xr:uid="{00000000-0005-0000-0000-0000A3030000}"/>
    <cellStyle name="Explanatory Text 2 8" xfId="934" xr:uid="{00000000-0005-0000-0000-0000A4030000}"/>
    <cellStyle name="Explanatory Text 2 9" xfId="935" xr:uid="{00000000-0005-0000-0000-0000A5030000}"/>
    <cellStyle name="Explanatory Text 3" xfId="936" xr:uid="{00000000-0005-0000-0000-0000A6030000}"/>
    <cellStyle name="Explanatory Text 4" xfId="937" xr:uid="{00000000-0005-0000-0000-0000A7030000}"/>
    <cellStyle name="Explanatory Text 5" xfId="938" xr:uid="{00000000-0005-0000-0000-0000A8030000}"/>
    <cellStyle name="Explanatory Text 6" xfId="939" xr:uid="{00000000-0005-0000-0000-0000A9030000}"/>
    <cellStyle name="Explanatory Text 7" xfId="940" xr:uid="{00000000-0005-0000-0000-0000AA030000}"/>
    <cellStyle name="Explanatory Text 8" xfId="941" xr:uid="{00000000-0005-0000-0000-0000AB030000}"/>
    <cellStyle name="Explanatory Text 9" xfId="942" xr:uid="{00000000-0005-0000-0000-0000AC030000}"/>
    <cellStyle name="Good 10" xfId="943" xr:uid="{00000000-0005-0000-0000-0000AD030000}"/>
    <cellStyle name="Good 11" xfId="944" xr:uid="{00000000-0005-0000-0000-0000AE030000}"/>
    <cellStyle name="Good 12" xfId="945" xr:uid="{00000000-0005-0000-0000-0000AF030000}"/>
    <cellStyle name="Good 13" xfId="946" xr:uid="{00000000-0005-0000-0000-0000B0030000}"/>
    <cellStyle name="Good 2" xfId="947" xr:uid="{00000000-0005-0000-0000-0000B1030000}"/>
    <cellStyle name="Good 2 10" xfId="948" xr:uid="{00000000-0005-0000-0000-0000B2030000}"/>
    <cellStyle name="Good 2 2" xfId="949" xr:uid="{00000000-0005-0000-0000-0000B3030000}"/>
    <cellStyle name="Good 2 3" xfId="950" xr:uid="{00000000-0005-0000-0000-0000B4030000}"/>
    <cellStyle name="Good 2 4" xfId="951" xr:uid="{00000000-0005-0000-0000-0000B5030000}"/>
    <cellStyle name="Good 2 5" xfId="952" xr:uid="{00000000-0005-0000-0000-0000B6030000}"/>
    <cellStyle name="Good 2 6" xfId="953" xr:uid="{00000000-0005-0000-0000-0000B7030000}"/>
    <cellStyle name="Good 2 7" xfId="954" xr:uid="{00000000-0005-0000-0000-0000B8030000}"/>
    <cellStyle name="Good 2 8" xfId="955" xr:uid="{00000000-0005-0000-0000-0000B9030000}"/>
    <cellStyle name="Good 2 9" xfId="956" xr:uid="{00000000-0005-0000-0000-0000BA030000}"/>
    <cellStyle name="Good 3" xfId="957" xr:uid="{00000000-0005-0000-0000-0000BB030000}"/>
    <cellStyle name="Good 4" xfId="958" xr:uid="{00000000-0005-0000-0000-0000BC030000}"/>
    <cellStyle name="Good 5" xfId="959" xr:uid="{00000000-0005-0000-0000-0000BD030000}"/>
    <cellStyle name="Good 6" xfId="960" xr:uid="{00000000-0005-0000-0000-0000BE030000}"/>
    <cellStyle name="Good 7" xfId="961" xr:uid="{00000000-0005-0000-0000-0000BF030000}"/>
    <cellStyle name="Good 8" xfId="962" xr:uid="{00000000-0005-0000-0000-0000C0030000}"/>
    <cellStyle name="Good 9" xfId="963" xr:uid="{00000000-0005-0000-0000-0000C1030000}"/>
    <cellStyle name="Heading 1 10" xfId="964" xr:uid="{00000000-0005-0000-0000-0000C2030000}"/>
    <cellStyle name="Heading 1 11" xfId="965" xr:uid="{00000000-0005-0000-0000-0000C3030000}"/>
    <cellStyle name="Heading 1 12" xfId="966" xr:uid="{00000000-0005-0000-0000-0000C4030000}"/>
    <cellStyle name="Heading 1 13" xfId="967" xr:uid="{00000000-0005-0000-0000-0000C5030000}"/>
    <cellStyle name="Heading 1 2" xfId="968" xr:uid="{00000000-0005-0000-0000-0000C6030000}"/>
    <cellStyle name="Heading 1 2 10" xfId="969" xr:uid="{00000000-0005-0000-0000-0000C7030000}"/>
    <cellStyle name="Heading 1 2 2" xfId="970" xr:uid="{00000000-0005-0000-0000-0000C8030000}"/>
    <cellStyle name="Heading 1 2 3" xfId="971" xr:uid="{00000000-0005-0000-0000-0000C9030000}"/>
    <cellStyle name="Heading 1 2 4" xfId="972" xr:uid="{00000000-0005-0000-0000-0000CA030000}"/>
    <cellStyle name="Heading 1 2 5" xfId="973" xr:uid="{00000000-0005-0000-0000-0000CB030000}"/>
    <cellStyle name="Heading 1 2 6" xfId="974" xr:uid="{00000000-0005-0000-0000-0000CC030000}"/>
    <cellStyle name="Heading 1 2 7" xfId="975" xr:uid="{00000000-0005-0000-0000-0000CD030000}"/>
    <cellStyle name="Heading 1 2 8" xfId="976" xr:uid="{00000000-0005-0000-0000-0000CE030000}"/>
    <cellStyle name="Heading 1 2 9" xfId="977" xr:uid="{00000000-0005-0000-0000-0000CF030000}"/>
    <cellStyle name="Heading 1 3" xfId="978" xr:uid="{00000000-0005-0000-0000-0000D0030000}"/>
    <cellStyle name="Heading 1 4" xfId="979" xr:uid="{00000000-0005-0000-0000-0000D1030000}"/>
    <cellStyle name="Heading 1 5" xfId="980" xr:uid="{00000000-0005-0000-0000-0000D2030000}"/>
    <cellStyle name="Heading 1 6" xfId="981" xr:uid="{00000000-0005-0000-0000-0000D3030000}"/>
    <cellStyle name="Heading 1 7" xfId="982" xr:uid="{00000000-0005-0000-0000-0000D4030000}"/>
    <cellStyle name="Heading 1 8" xfId="983" xr:uid="{00000000-0005-0000-0000-0000D5030000}"/>
    <cellStyle name="Heading 1 9" xfId="984" xr:uid="{00000000-0005-0000-0000-0000D6030000}"/>
    <cellStyle name="Heading 2 10" xfId="985" xr:uid="{00000000-0005-0000-0000-0000D7030000}"/>
    <cellStyle name="Heading 2 11" xfId="986" xr:uid="{00000000-0005-0000-0000-0000D8030000}"/>
    <cellStyle name="Heading 2 12" xfId="987" xr:uid="{00000000-0005-0000-0000-0000D9030000}"/>
    <cellStyle name="Heading 2 13" xfId="988" xr:uid="{00000000-0005-0000-0000-0000DA030000}"/>
    <cellStyle name="Heading 2 2" xfId="989" xr:uid="{00000000-0005-0000-0000-0000DB030000}"/>
    <cellStyle name="Heading 2 2 10" xfId="990" xr:uid="{00000000-0005-0000-0000-0000DC030000}"/>
    <cellStyle name="Heading 2 2 2" xfId="991" xr:uid="{00000000-0005-0000-0000-0000DD030000}"/>
    <cellStyle name="Heading 2 2 3" xfId="992" xr:uid="{00000000-0005-0000-0000-0000DE030000}"/>
    <cellStyle name="Heading 2 2 4" xfId="993" xr:uid="{00000000-0005-0000-0000-0000DF030000}"/>
    <cellStyle name="Heading 2 2 5" xfId="994" xr:uid="{00000000-0005-0000-0000-0000E0030000}"/>
    <cellStyle name="Heading 2 2 6" xfId="995" xr:uid="{00000000-0005-0000-0000-0000E1030000}"/>
    <cellStyle name="Heading 2 2 7" xfId="996" xr:uid="{00000000-0005-0000-0000-0000E2030000}"/>
    <cellStyle name="Heading 2 2 8" xfId="997" xr:uid="{00000000-0005-0000-0000-0000E3030000}"/>
    <cellStyle name="Heading 2 2 9" xfId="998" xr:uid="{00000000-0005-0000-0000-0000E4030000}"/>
    <cellStyle name="Heading 2 3" xfId="999" xr:uid="{00000000-0005-0000-0000-0000E5030000}"/>
    <cellStyle name="Heading 2 4" xfId="1000" xr:uid="{00000000-0005-0000-0000-0000E6030000}"/>
    <cellStyle name="Heading 2 5" xfId="1001" xr:uid="{00000000-0005-0000-0000-0000E7030000}"/>
    <cellStyle name="Heading 2 6" xfId="1002" xr:uid="{00000000-0005-0000-0000-0000E8030000}"/>
    <cellStyle name="Heading 2 7" xfId="1003" xr:uid="{00000000-0005-0000-0000-0000E9030000}"/>
    <cellStyle name="Heading 2 8" xfId="1004" xr:uid="{00000000-0005-0000-0000-0000EA030000}"/>
    <cellStyle name="Heading 2 9" xfId="1005" xr:uid="{00000000-0005-0000-0000-0000EB030000}"/>
    <cellStyle name="Heading 3 10" xfId="1006" xr:uid="{00000000-0005-0000-0000-0000EC030000}"/>
    <cellStyle name="Heading 3 11" xfId="1007" xr:uid="{00000000-0005-0000-0000-0000ED030000}"/>
    <cellStyle name="Heading 3 12" xfId="1008" xr:uid="{00000000-0005-0000-0000-0000EE030000}"/>
    <cellStyle name="Heading 3 13" xfId="1009" xr:uid="{00000000-0005-0000-0000-0000EF030000}"/>
    <cellStyle name="Heading 3 2" xfId="1010" xr:uid="{00000000-0005-0000-0000-0000F0030000}"/>
    <cellStyle name="Heading 3 2 10" xfId="1011" xr:uid="{00000000-0005-0000-0000-0000F1030000}"/>
    <cellStyle name="Heading 3 2 2" xfId="1012" xr:uid="{00000000-0005-0000-0000-0000F2030000}"/>
    <cellStyle name="Heading 3 2 3" xfId="1013" xr:uid="{00000000-0005-0000-0000-0000F3030000}"/>
    <cellStyle name="Heading 3 2 4" xfId="1014" xr:uid="{00000000-0005-0000-0000-0000F4030000}"/>
    <cellStyle name="Heading 3 2 5" xfId="1015" xr:uid="{00000000-0005-0000-0000-0000F5030000}"/>
    <cellStyle name="Heading 3 2 6" xfId="1016" xr:uid="{00000000-0005-0000-0000-0000F6030000}"/>
    <cellStyle name="Heading 3 2 7" xfId="1017" xr:uid="{00000000-0005-0000-0000-0000F7030000}"/>
    <cellStyle name="Heading 3 2 8" xfId="1018" xr:uid="{00000000-0005-0000-0000-0000F8030000}"/>
    <cellStyle name="Heading 3 2 9" xfId="1019" xr:uid="{00000000-0005-0000-0000-0000F9030000}"/>
    <cellStyle name="Heading 3 3" xfId="1020" xr:uid="{00000000-0005-0000-0000-0000FA030000}"/>
    <cellStyle name="Heading 3 4" xfId="1021" xr:uid="{00000000-0005-0000-0000-0000FB030000}"/>
    <cellStyle name="Heading 3 5" xfId="1022" xr:uid="{00000000-0005-0000-0000-0000FC030000}"/>
    <cellStyle name="Heading 3 6" xfId="1023" xr:uid="{00000000-0005-0000-0000-0000FD030000}"/>
    <cellStyle name="Heading 3 7" xfId="1024" xr:uid="{00000000-0005-0000-0000-0000FE030000}"/>
    <cellStyle name="Heading 3 8" xfId="1025" xr:uid="{00000000-0005-0000-0000-0000FF030000}"/>
    <cellStyle name="Heading 3 9" xfId="1026" xr:uid="{00000000-0005-0000-0000-000000040000}"/>
    <cellStyle name="Heading 4 10" xfId="1027" xr:uid="{00000000-0005-0000-0000-000001040000}"/>
    <cellStyle name="Heading 4 11" xfId="1028" xr:uid="{00000000-0005-0000-0000-000002040000}"/>
    <cellStyle name="Heading 4 12" xfId="1029" xr:uid="{00000000-0005-0000-0000-000003040000}"/>
    <cellStyle name="Heading 4 13" xfId="1030" xr:uid="{00000000-0005-0000-0000-000004040000}"/>
    <cellStyle name="Heading 4 2" xfId="1031" xr:uid="{00000000-0005-0000-0000-000005040000}"/>
    <cellStyle name="Heading 4 2 10" xfId="1032" xr:uid="{00000000-0005-0000-0000-000006040000}"/>
    <cellStyle name="Heading 4 2 2" xfId="1033" xr:uid="{00000000-0005-0000-0000-000007040000}"/>
    <cellStyle name="Heading 4 2 3" xfId="1034" xr:uid="{00000000-0005-0000-0000-000008040000}"/>
    <cellStyle name="Heading 4 2 4" xfId="1035" xr:uid="{00000000-0005-0000-0000-000009040000}"/>
    <cellStyle name="Heading 4 2 5" xfId="1036" xr:uid="{00000000-0005-0000-0000-00000A040000}"/>
    <cellStyle name="Heading 4 2 6" xfId="1037" xr:uid="{00000000-0005-0000-0000-00000B040000}"/>
    <cellStyle name="Heading 4 2 7" xfId="1038" xr:uid="{00000000-0005-0000-0000-00000C040000}"/>
    <cellStyle name="Heading 4 2 8" xfId="1039" xr:uid="{00000000-0005-0000-0000-00000D040000}"/>
    <cellStyle name="Heading 4 2 9" xfId="1040" xr:uid="{00000000-0005-0000-0000-00000E040000}"/>
    <cellStyle name="Heading 4 3" xfId="1041" xr:uid="{00000000-0005-0000-0000-00000F040000}"/>
    <cellStyle name="Heading 4 4" xfId="1042" xr:uid="{00000000-0005-0000-0000-000010040000}"/>
    <cellStyle name="Heading 4 5" xfId="1043" xr:uid="{00000000-0005-0000-0000-000011040000}"/>
    <cellStyle name="Heading 4 6" xfId="1044" xr:uid="{00000000-0005-0000-0000-000012040000}"/>
    <cellStyle name="Heading 4 7" xfId="1045" xr:uid="{00000000-0005-0000-0000-000013040000}"/>
    <cellStyle name="Heading 4 8" xfId="1046" xr:uid="{00000000-0005-0000-0000-000014040000}"/>
    <cellStyle name="Heading 4 9" xfId="1047" xr:uid="{00000000-0005-0000-0000-000015040000}"/>
    <cellStyle name="Hyperlink 2" xfId="1048" xr:uid="{00000000-0005-0000-0000-000016040000}"/>
    <cellStyle name="Input 10" xfId="1049" xr:uid="{00000000-0005-0000-0000-000017040000}"/>
    <cellStyle name="Input 11" xfId="1050" xr:uid="{00000000-0005-0000-0000-000018040000}"/>
    <cellStyle name="Input 12" xfId="1051" xr:uid="{00000000-0005-0000-0000-000019040000}"/>
    <cellStyle name="Input 13" xfId="1052" xr:uid="{00000000-0005-0000-0000-00001A040000}"/>
    <cellStyle name="Input 2" xfId="1053" xr:uid="{00000000-0005-0000-0000-00001B040000}"/>
    <cellStyle name="Input 2 10" xfId="1054" xr:uid="{00000000-0005-0000-0000-00001C040000}"/>
    <cellStyle name="Input 2 2" xfId="1055" xr:uid="{00000000-0005-0000-0000-00001D040000}"/>
    <cellStyle name="Input 2 3" xfId="1056" xr:uid="{00000000-0005-0000-0000-00001E040000}"/>
    <cellStyle name="Input 2 4" xfId="1057" xr:uid="{00000000-0005-0000-0000-00001F040000}"/>
    <cellStyle name="Input 2 5" xfId="1058" xr:uid="{00000000-0005-0000-0000-000020040000}"/>
    <cellStyle name="Input 2 6" xfId="1059" xr:uid="{00000000-0005-0000-0000-000021040000}"/>
    <cellStyle name="Input 2 7" xfId="1060" xr:uid="{00000000-0005-0000-0000-000022040000}"/>
    <cellStyle name="Input 2 8" xfId="1061" xr:uid="{00000000-0005-0000-0000-000023040000}"/>
    <cellStyle name="Input 2 9" xfId="1062" xr:uid="{00000000-0005-0000-0000-000024040000}"/>
    <cellStyle name="Input 3" xfId="1063" xr:uid="{00000000-0005-0000-0000-000025040000}"/>
    <cellStyle name="Input 4" xfId="1064" xr:uid="{00000000-0005-0000-0000-000026040000}"/>
    <cellStyle name="Input 5" xfId="1065" xr:uid="{00000000-0005-0000-0000-000027040000}"/>
    <cellStyle name="Input 6" xfId="1066" xr:uid="{00000000-0005-0000-0000-000028040000}"/>
    <cellStyle name="Input 7" xfId="1067" xr:uid="{00000000-0005-0000-0000-000029040000}"/>
    <cellStyle name="Input 8" xfId="1068" xr:uid="{00000000-0005-0000-0000-00002A040000}"/>
    <cellStyle name="Input 9" xfId="1069" xr:uid="{00000000-0005-0000-0000-00002B040000}"/>
    <cellStyle name="Linked Cell 10" xfId="1070" xr:uid="{00000000-0005-0000-0000-00002C040000}"/>
    <cellStyle name="Linked Cell 11" xfId="1071" xr:uid="{00000000-0005-0000-0000-00002D040000}"/>
    <cellStyle name="Linked Cell 12" xfId="1072" xr:uid="{00000000-0005-0000-0000-00002E040000}"/>
    <cellStyle name="Linked Cell 13" xfId="1073" xr:uid="{00000000-0005-0000-0000-00002F040000}"/>
    <cellStyle name="Linked Cell 2" xfId="1074" xr:uid="{00000000-0005-0000-0000-000030040000}"/>
    <cellStyle name="Linked Cell 2 10" xfId="1075" xr:uid="{00000000-0005-0000-0000-000031040000}"/>
    <cellStyle name="Linked Cell 2 2" xfId="1076" xr:uid="{00000000-0005-0000-0000-000032040000}"/>
    <cellStyle name="Linked Cell 2 3" xfId="1077" xr:uid="{00000000-0005-0000-0000-000033040000}"/>
    <cellStyle name="Linked Cell 2 4" xfId="1078" xr:uid="{00000000-0005-0000-0000-000034040000}"/>
    <cellStyle name="Linked Cell 2 5" xfId="1079" xr:uid="{00000000-0005-0000-0000-000035040000}"/>
    <cellStyle name="Linked Cell 2 6" xfId="1080" xr:uid="{00000000-0005-0000-0000-000036040000}"/>
    <cellStyle name="Linked Cell 2 7" xfId="1081" xr:uid="{00000000-0005-0000-0000-000037040000}"/>
    <cellStyle name="Linked Cell 2 8" xfId="1082" xr:uid="{00000000-0005-0000-0000-000038040000}"/>
    <cellStyle name="Linked Cell 2 9" xfId="1083" xr:uid="{00000000-0005-0000-0000-000039040000}"/>
    <cellStyle name="Linked Cell 3" xfId="1084" xr:uid="{00000000-0005-0000-0000-00003A040000}"/>
    <cellStyle name="Linked Cell 4" xfId="1085" xr:uid="{00000000-0005-0000-0000-00003B040000}"/>
    <cellStyle name="Linked Cell 5" xfId="1086" xr:uid="{00000000-0005-0000-0000-00003C040000}"/>
    <cellStyle name="Linked Cell 6" xfId="1087" xr:uid="{00000000-0005-0000-0000-00003D040000}"/>
    <cellStyle name="Linked Cell 7" xfId="1088" xr:uid="{00000000-0005-0000-0000-00003E040000}"/>
    <cellStyle name="Linked Cell 8" xfId="1089" xr:uid="{00000000-0005-0000-0000-00003F040000}"/>
    <cellStyle name="Linked Cell 9" xfId="1090" xr:uid="{00000000-0005-0000-0000-000040040000}"/>
    <cellStyle name="Neutral 10" xfId="1091" xr:uid="{00000000-0005-0000-0000-000041040000}"/>
    <cellStyle name="Neutral 11" xfId="1092" xr:uid="{00000000-0005-0000-0000-000042040000}"/>
    <cellStyle name="Neutral 12" xfId="1093" xr:uid="{00000000-0005-0000-0000-000043040000}"/>
    <cellStyle name="Neutral 13" xfId="1094" xr:uid="{00000000-0005-0000-0000-000044040000}"/>
    <cellStyle name="Neutral 2" xfId="1095" xr:uid="{00000000-0005-0000-0000-000045040000}"/>
    <cellStyle name="Neutral 2 10" xfId="1096" xr:uid="{00000000-0005-0000-0000-000046040000}"/>
    <cellStyle name="Neutral 2 2" xfId="1097" xr:uid="{00000000-0005-0000-0000-000047040000}"/>
    <cellStyle name="Neutral 2 3" xfId="1098" xr:uid="{00000000-0005-0000-0000-000048040000}"/>
    <cellStyle name="Neutral 2 4" xfId="1099" xr:uid="{00000000-0005-0000-0000-000049040000}"/>
    <cellStyle name="Neutral 2 5" xfId="1100" xr:uid="{00000000-0005-0000-0000-00004A040000}"/>
    <cellStyle name="Neutral 2 6" xfId="1101" xr:uid="{00000000-0005-0000-0000-00004B040000}"/>
    <cellStyle name="Neutral 2 7" xfId="1102" xr:uid="{00000000-0005-0000-0000-00004C040000}"/>
    <cellStyle name="Neutral 2 8" xfId="1103" xr:uid="{00000000-0005-0000-0000-00004D040000}"/>
    <cellStyle name="Neutral 2 9" xfId="1104" xr:uid="{00000000-0005-0000-0000-00004E040000}"/>
    <cellStyle name="Neutral 3" xfId="1105" xr:uid="{00000000-0005-0000-0000-00004F040000}"/>
    <cellStyle name="Neutral 4" xfId="1106" xr:uid="{00000000-0005-0000-0000-000050040000}"/>
    <cellStyle name="Neutral 5" xfId="1107" xr:uid="{00000000-0005-0000-0000-000051040000}"/>
    <cellStyle name="Neutral 6" xfId="1108" xr:uid="{00000000-0005-0000-0000-000052040000}"/>
    <cellStyle name="Neutral 7" xfId="1109" xr:uid="{00000000-0005-0000-0000-000053040000}"/>
    <cellStyle name="Neutral 8" xfId="1110" xr:uid="{00000000-0005-0000-0000-000054040000}"/>
    <cellStyle name="Neutral 9" xfId="1111" xr:uid="{00000000-0005-0000-0000-000055040000}"/>
    <cellStyle name="Normal" xfId="0" builtinId="0"/>
    <cellStyle name="Normal 10" xfId="1112" xr:uid="{00000000-0005-0000-0000-000057040000}"/>
    <cellStyle name="Normal 10 2" xfId="1113" xr:uid="{00000000-0005-0000-0000-000058040000}"/>
    <cellStyle name="Normal 11" xfId="1114" xr:uid="{00000000-0005-0000-0000-000059040000}"/>
    <cellStyle name="Normal 11 2" xfId="1115" xr:uid="{00000000-0005-0000-0000-00005A040000}"/>
    <cellStyle name="Normal 12" xfId="1116" xr:uid="{00000000-0005-0000-0000-00005B040000}"/>
    <cellStyle name="Normal 12 2" xfId="1117" xr:uid="{00000000-0005-0000-0000-00005C040000}"/>
    <cellStyle name="Normal 12 2 2" xfId="1118" xr:uid="{00000000-0005-0000-0000-00005D040000}"/>
    <cellStyle name="Normal 13" xfId="1119" xr:uid="{00000000-0005-0000-0000-00005E040000}"/>
    <cellStyle name="Normal 13 2" xfId="1120" xr:uid="{00000000-0005-0000-0000-00005F040000}"/>
    <cellStyle name="Normal 13 3" xfId="1121" xr:uid="{00000000-0005-0000-0000-000060040000}"/>
    <cellStyle name="Normal 14" xfId="1122" xr:uid="{00000000-0005-0000-0000-000061040000}"/>
    <cellStyle name="Normal 14 2" xfId="1123" xr:uid="{00000000-0005-0000-0000-000062040000}"/>
    <cellStyle name="Normal 15" xfId="1124" xr:uid="{00000000-0005-0000-0000-000063040000}"/>
    <cellStyle name="Normal 15 2" xfId="1125" xr:uid="{00000000-0005-0000-0000-000064040000}"/>
    <cellStyle name="Normal 15 2 2" xfId="1126" xr:uid="{00000000-0005-0000-0000-000065040000}"/>
    <cellStyle name="Normal 15 3" xfId="1127" xr:uid="{00000000-0005-0000-0000-000066040000}"/>
    <cellStyle name="Normal 16" xfId="1128" xr:uid="{00000000-0005-0000-0000-000067040000}"/>
    <cellStyle name="Normal 16 2" xfId="1129" xr:uid="{00000000-0005-0000-0000-000068040000}"/>
    <cellStyle name="Normal 17" xfId="1130" xr:uid="{00000000-0005-0000-0000-000069040000}"/>
    <cellStyle name="Normal 17 2" xfId="1131" xr:uid="{00000000-0005-0000-0000-00006A040000}"/>
    <cellStyle name="Normal 18" xfId="1132" xr:uid="{00000000-0005-0000-0000-00006B040000}"/>
    <cellStyle name="Normal 18 2" xfId="1133" xr:uid="{00000000-0005-0000-0000-00006C040000}"/>
    <cellStyle name="Normal 19" xfId="1134" xr:uid="{00000000-0005-0000-0000-00006D040000}"/>
    <cellStyle name="Normal 2" xfId="1135" xr:uid="{00000000-0005-0000-0000-00006E040000}"/>
    <cellStyle name="Normal 2 10" xfId="1136" xr:uid="{00000000-0005-0000-0000-00006F040000}"/>
    <cellStyle name="Normal 2 10 10" xfId="1137" xr:uid="{00000000-0005-0000-0000-000070040000}"/>
    <cellStyle name="Normal 2 10 2" xfId="1138" xr:uid="{00000000-0005-0000-0000-000071040000}"/>
    <cellStyle name="Normal 2 10 3" xfId="1139" xr:uid="{00000000-0005-0000-0000-000072040000}"/>
    <cellStyle name="Normal 2 10 4" xfId="1140" xr:uid="{00000000-0005-0000-0000-000073040000}"/>
    <cellStyle name="Normal 2 10 5" xfId="1141" xr:uid="{00000000-0005-0000-0000-000074040000}"/>
    <cellStyle name="Normal 2 10 6" xfId="1142" xr:uid="{00000000-0005-0000-0000-000075040000}"/>
    <cellStyle name="Normal 2 10 7" xfId="1143" xr:uid="{00000000-0005-0000-0000-000076040000}"/>
    <cellStyle name="Normal 2 10 8" xfId="1144" xr:uid="{00000000-0005-0000-0000-000077040000}"/>
    <cellStyle name="Normal 2 10 9" xfId="1145" xr:uid="{00000000-0005-0000-0000-000078040000}"/>
    <cellStyle name="Normal 2 11" xfId="1146" xr:uid="{00000000-0005-0000-0000-000079040000}"/>
    <cellStyle name="Normal 2 11 10" xfId="1147" xr:uid="{00000000-0005-0000-0000-00007A040000}"/>
    <cellStyle name="Normal 2 11 2" xfId="1148" xr:uid="{00000000-0005-0000-0000-00007B040000}"/>
    <cellStyle name="Normal 2 11 3" xfId="1149" xr:uid="{00000000-0005-0000-0000-00007C040000}"/>
    <cellStyle name="Normal 2 11 4" xfId="1150" xr:uid="{00000000-0005-0000-0000-00007D040000}"/>
    <cellStyle name="Normal 2 11 5" xfId="1151" xr:uid="{00000000-0005-0000-0000-00007E040000}"/>
    <cellStyle name="Normal 2 11 6" xfId="1152" xr:uid="{00000000-0005-0000-0000-00007F040000}"/>
    <cellStyle name="Normal 2 11 7" xfId="1153" xr:uid="{00000000-0005-0000-0000-000080040000}"/>
    <cellStyle name="Normal 2 11 8" xfId="1154" xr:uid="{00000000-0005-0000-0000-000081040000}"/>
    <cellStyle name="Normal 2 11 9" xfId="1155" xr:uid="{00000000-0005-0000-0000-000082040000}"/>
    <cellStyle name="Normal 2 12" xfId="1156" xr:uid="{00000000-0005-0000-0000-000083040000}"/>
    <cellStyle name="Normal 2 12 10" xfId="1157" xr:uid="{00000000-0005-0000-0000-000084040000}"/>
    <cellStyle name="Normal 2 12 2" xfId="1158" xr:uid="{00000000-0005-0000-0000-000085040000}"/>
    <cellStyle name="Normal 2 12 3" xfId="1159" xr:uid="{00000000-0005-0000-0000-000086040000}"/>
    <cellStyle name="Normal 2 12 4" xfId="1160" xr:uid="{00000000-0005-0000-0000-000087040000}"/>
    <cellStyle name="Normal 2 12 5" xfId="1161" xr:uid="{00000000-0005-0000-0000-000088040000}"/>
    <cellStyle name="Normal 2 12 6" xfId="1162" xr:uid="{00000000-0005-0000-0000-000089040000}"/>
    <cellStyle name="Normal 2 12 7" xfId="1163" xr:uid="{00000000-0005-0000-0000-00008A040000}"/>
    <cellStyle name="Normal 2 12 8" xfId="1164" xr:uid="{00000000-0005-0000-0000-00008B040000}"/>
    <cellStyle name="Normal 2 12 9" xfId="1165" xr:uid="{00000000-0005-0000-0000-00008C040000}"/>
    <cellStyle name="Normal 2 13" xfId="1166" xr:uid="{00000000-0005-0000-0000-00008D040000}"/>
    <cellStyle name="Normal 2 13 10" xfId="1167" xr:uid="{00000000-0005-0000-0000-00008E040000}"/>
    <cellStyle name="Normal 2 13 2" xfId="1168" xr:uid="{00000000-0005-0000-0000-00008F040000}"/>
    <cellStyle name="Normal 2 13 3" xfId="1169" xr:uid="{00000000-0005-0000-0000-000090040000}"/>
    <cellStyle name="Normal 2 13 4" xfId="1170" xr:uid="{00000000-0005-0000-0000-000091040000}"/>
    <cellStyle name="Normal 2 13 5" xfId="1171" xr:uid="{00000000-0005-0000-0000-000092040000}"/>
    <cellStyle name="Normal 2 13 6" xfId="1172" xr:uid="{00000000-0005-0000-0000-000093040000}"/>
    <cellStyle name="Normal 2 13 7" xfId="1173" xr:uid="{00000000-0005-0000-0000-000094040000}"/>
    <cellStyle name="Normal 2 13 8" xfId="1174" xr:uid="{00000000-0005-0000-0000-000095040000}"/>
    <cellStyle name="Normal 2 13 9" xfId="1175" xr:uid="{00000000-0005-0000-0000-000096040000}"/>
    <cellStyle name="Normal 2 14" xfId="1176" xr:uid="{00000000-0005-0000-0000-000097040000}"/>
    <cellStyle name="Normal 2 14 10" xfId="1177" xr:uid="{00000000-0005-0000-0000-000098040000}"/>
    <cellStyle name="Normal 2 14 2" xfId="1178" xr:uid="{00000000-0005-0000-0000-000099040000}"/>
    <cellStyle name="Normal 2 14 3" xfId="1179" xr:uid="{00000000-0005-0000-0000-00009A040000}"/>
    <cellStyle name="Normal 2 14 4" xfId="1180" xr:uid="{00000000-0005-0000-0000-00009B040000}"/>
    <cellStyle name="Normal 2 14 5" xfId="1181" xr:uid="{00000000-0005-0000-0000-00009C040000}"/>
    <cellStyle name="Normal 2 14 6" xfId="1182" xr:uid="{00000000-0005-0000-0000-00009D040000}"/>
    <cellStyle name="Normal 2 14 7" xfId="1183" xr:uid="{00000000-0005-0000-0000-00009E040000}"/>
    <cellStyle name="Normal 2 14 8" xfId="1184" xr:uid="{00000000-0005-0000-0000-00009F040000}"/>
    <cellStyle name="Normal 2 14 9" xfId="1185" xr:uid="{00000000-0005-0000-0000-0000A0040000}"/>
    <cellStyle name="Normal 2 15" xfId="1186" xr:uid="{00000000-0005-0000-0000-0000A1040000}"/>
    <cellStyle name="Normal 2 15 10" xfId="1187" xr:uid="{00000000-0005-0000-0000-0000A2040000}"/>
    <cellStyle name="Normal 2 15 2" xfId="1188" xr:uid="{00000000-0005-0000-0000-0000A3040000}"/>
    <cellStyle name="Normal 2 15 3" xfId="1189" xr:uid="{00000000-0005-0000-0000-0000A4040000}"/>
    <cellStyle name="Normal 2 15 4" xfId="1190" xr:uid="{00000000-0005-0000-0000-0000A5040000}"/>
    <cellStyle name="Normal 2 15 5" xfId="1191" xr:uid="{00000000-0005-0000-0000-0000A6040000}"/>
    <cellStyle name="Normal 2 15 6" xfId="1192" xr:uid="{00000000-0005-0000-0000-0000A7040000}"/>
    <cellStyle name="Normal 2 15 7" xfId="1193" xr:uid="{00000000-0005-0000-0000-0000A8040000}"/>
    <cellStyle name="Normal 2 15 8" xfId="1194" xr:uid="{00000000-0005-0000-0000-0000A9040000}"/>
    <cellStyle name="Normal 2 15 9" xfId="1195" xr:uid="{00000000-0005-0000-0000-0000AA040000}"/>
    <cellStyle name="Normal 2 16" xfId="1196" xr:uid="{00000000-0005-0000-0000-0000AB040000}"/>
    <cellStyle name="Normal 2 16 10" xfId="1197" xr:uid="{00000000-0005-0000-0000-0000AC040000}"/>
    <cellStyle name="Normal 2 16 2" xfId="1198" xr:uid="{00000000-0005-0000-0000-0000AD040000}"/>
    <cellStyle name="Normal 2 16 3" xfId="1199" xr:uid="{00000000-0005-0000-0000-0000AE040000}"/>
    <cellStyle name="Normal 2 16 4" xfId="1200" xr:uid="{00000000-0005-0000-0000-0000AF040000}"/>
    <cellStyle name="Normal 2 16 5" xfId="1201" xr:uid="{00000000-0005-0000-0000-0000B0040000}"/>
    <cellStyle name="Normal 2 16 6" xfId="1202" xr:uid="{00000000-0005-0000-0000-0000B1040000}"/>
    <cellStyle name="Normal 2 16 7" xfId="1203" xr:uid="{00000000-0005-0000-0000-0000B2040000}"/>
    <cellStyle name="Normal 2 16 8" xfId="1204" xr:uid="{00000000-0005-0000-0000-0000B3040000}"/>
    <cellStyle name="Normal 2 16 9" xfId="1205" xr:uid="{00000000-0005-0000-0000-0000B4040000}"/>
    <cellStyle name="Normal 2 17" xfId="1206" xr:uid="{00000000-0005-0000-0000-0000B5040000}"/>
    <cellStyle name="Normal 2 17 10" xfId="1207" xr:uid="{00000000-0005-0000-0000-0000B6040000}"/>
    <cellStyle name="Normal 2 17 2" xfId="1208" xr:uid="{00000000-0005-0000-0000-0000B7040000}"/>
    <cellStyle name="Normal 2 17 3" xfId="1209" xr:uid="{00000000-0005-0000-0000-0000B8040000}"/>
    <cellStyle name="Normal 2 17 4" xfId="1210" xr:uid="{00000000-0005-0000-0000-0000B9040000}"/>
    <cellStyle name="Normal 2 17 5" xfId="1211" xr:uid="{00000000-0005-0000-0000-0000BA040000}"/>
    <cellStyle name="Normal 2 17 6" xfId="1212" xr:uid="{00000000-0005-0000-0000-0000BB040000}"/>
    <cellStyle name="Normal 2 17 7" xfId="1213" xr:uid="{00000000-0005-0000-0000-0000BC040000}"/>
    <cellStyle name="Normal 2 17 8" xfId="1214" xr:uid="{00000000-0005-0000-0000-0000BD040000}"/>
    <cellStyle name="Normal 2 17 9" xfId="1215" xr:uid="{00000000-0005-0000-0000-0000BE040000}"/>
    <cellStyle name="Normal 2 18" xfId="1216" xr:uid="{00000000-0005-0000-0000-0000BF040000}"/>
    <cellStyle name="Normal 2 18 10" xfId="1217" xr:uid="{00000000-0005-0000-0000-0000C0040000}"/>
    <cellStyle name="Normal 2 18 2" xfId="1218" xr:uid="{00000000-0005-0000-0000-0000C1040000}"/>
    <cellStyle name="Normal 2 18 3" xfId="1219" xr:uid="{00000000-0005-0000-0000-0000C2040000}"/>
    <cellStyle name="Normal 2 18 4" xfId="1220" xr:uid="{00000000-0005-0000-0000-0000C3040000}"/>
    <cellStyle name="Normal 2 18 5" xfId="1221" xr:uid="{00000000-0005-0000-0000-0000C4040000}"/>
    <cellStyle name="Normal 2 18 6" xfId="1222" xr:uid="{00000000-0005-0000-0000-0000C5040000}"/>
    <cellStyle name="Normal 2 18 7" xfId="1223" xr:uid="{00000000-0005-0000-0000-0000C6040000}"/>
    <cellStyle name="Normal 2 18 8" xfId="1224" xr:uid="{00000000-0005-0000-0000-0000C7040000}"/>
    <cellStyle name="Normal 2 18 9" xfId="1225" xr:uid="{00000000-0005-0000-0000-0000C8040000}"/>
    <cellStyle name="Normal 2 19" xfId="1226" xr:uid="{00000000-0005-0000-0000-0000C9040000}"/>
    <cellStyle name="Normal 2 19 2" xfId="1227" xr:uid="{00000000-0005-0000-0000-0000CA040000}"/>
    <cellStyle name="Normal 2 19 3" xfId="1228" xr:uid="{00000000-0005-0000-0000-0000CB040000}"/>
    <cellStyle name="Normal 2 19 4" xfId="1229" xr:uid="{00000000-0005-0000-0000-0000CC040000}"/>
    <cellStyle name="Normal 2 19 5" xfId="1230" xr:uid="{00000000-0005-0000-0000-0000CD040000}"/>
    <cellStyle name="Normal 2 19 6" xfId="1231" xr:uid="{00000000-0005-0000-0000-0000CE040000}"/>
    <cellStyle name="Normal 2 19 7" xfId="1232" xr:uid="{00000000-0005-0000-0000-0000CF040000}"/>
    <cellStyle name="Normal 2 19 8" xfId="1233" xr:uid="{00000000-0005-0000-0000-0000D0040000}"/>
    <cellStyle name="Normal 2 19 9" xfId="1234" xr:uid="{00000000-0005-0000-0000-0000D1040000}"/>
    <cellStyle name="Normal 2 2" xfId="1235" xr:uid="{00000000-0005-0000-0000-0000D2040000}"/>
    <cellStyle name="Normal 2 2 10" xfId="1236" xr:uid="{00000000-0005-0000-0000-0000D3040000}"/>
    <cellStyle name="Normal 2 2 2" xfId="1237" xr:uid="{00000000-0005-0000-0000-0000D4040000}"/>
    <cellStyle name="Normal 2 2 2 2" xfId="1238" xr:uid="{00000000-0005-0000-0000-0000D5040000}"/>
    <cellStyle name="Normal 2 2 2 3" xfId="1239" xr:uid="{00000000-0005-0000-0000-0000D6040000}"/>
    <cellStyle name="Normal 2 2 2 3 2" xfId="1240" xr:uid="{00000000-0005-0000-0000-0000D7040000}"/>
    <cellStyle name="Normal 2 2 3" xfId="1241" xr:uid="{00000000-0005-0000-0000-0000D8040000}"/>
    <cellStyle name="Normal 2 2 3 2" xfId="1242" xr:uid="{00000000-0005-0000-0000-0000D9040000}"/>
    <cellStyle name="Normal 2 2 3 2 2" xfId="1243" xr:uid="{00000000-0005-0000-0000-0000DA040000}"/>
    <cellStyle name="Normal 2 2 4" xfId="1244" xr:uid="{00000000-0005-0000-0000-0000DB040000}"/>
    <cellStyle name="Normal 2 2 5" xfId="1245" xr:uid="{00000000-0005-0000-0000-0000DC040000}"/>
    <cellStyle name="Normal 2 2 6" xfId="1246" xr:uid="{00000000-0005-0000-0000-0000DD040000}"/>
    <cellStyle name="Normal 2 2 7" xfId="1247" xr:uid="{00000000-0005-0000-0000-0000DE040000}"/>
    <cellStyle name="Normal 2 2 8" xfId="1248" xr:uid="{00000000-0005-0000-0000-0000DF040000}"/>
    <cellStyle name="Normal 2 2 9" xfId="1249" xr:uid="{00000000-0005-0000-0000-0000E0040000}"/>
    <cellStyle name="Normal 2 20" xfId="1250" xr:uid="{00000000-0005-0000-0000-0000E1040000}"/>
    <cellStyle name="Normal 2 20 2" xfId="1251" xr:uid="{00000000-0005-0000-0000-0000E2040000}"/>
    <cellStyle name="Normal 2 20 3" xfId="1252" xr:uid="{00000000-0005-0000-0000-0000E3040000}"/>
    <cellStyle name="Normal 2 20 4" xfId="1253" xr:uid="{00000000-0005-0000-0000-0000E4040000}"/>
    <cellStyle name="Normal 2 20 5" xfId="1254" xr:uid="{00000000-0005-0000-0000-0000E5040000}"/>
    <cellStyle name="Normal 2 20 6" xfId="1255" xr:uid="{00000000-0005-0000-0000-0000E6040000}"/>
    <cellStyle name="Normal 2 20 7" xfId="1256" xr:uid="{00000000-0005-0000-0000-0000E7040000}"/>
    <cellStyle name="Normal 2 20 8" xfId="1257" xr:uid="{00000000-0005-0000-0000-0000E8040000}"/>
    <cellStyle name="Normal 2 20 9" xfId="1258" xr:uid="{00000000-0005-0000-0000-0000E9040000}"/>
    <cellStyle name="Normal 2 21" xfId="1259" xr:uid="{00000000-0005-0000-0000-0000EA040000}"/>
    <cellStyle name="Normal 2 21 2" xfId="1260" xr:uid="{00000000-0005-0000-0000-0000EB040000}"/>
    <cellStyle name="Normal 2 21 3" xfId="1261" xr:uid="{00000000-0005-0000-0000-0000EC040000}"/>
    <cellStyle name="Normal 2 21 4" xfId="1262" xr:uid="{00000000-0005-0000-0000-0000ED040000}"/>
    <cellStyle name="Normal 2 21 5" xfId="1263" xr:uid="{00000000-0005-0000-0000-0000EE040000}"/>
    <cellStyle name="Normal 2 21 6" xfId="1264" xr:uid="{00000000-0005-0000-0000-0000EF040000}"/>
    <cellStyle name="Normal 2 21 7" xfId="1265" xr:uid="{00000000-0005-0000-0000-0000F0040000}"/>
    <cellStyle name="Normal 2 21 8" xfId="1266" xr:uid="{00000000-0005-0000-0000-0000F1040000}"/>
    <cellStyle name="Normal 2 21 9" xfId="1267" xr:uid="{00000000-0005-0000-0000-0000F2040000}"/>
    <cellStyle name="Normal 2 22" xfId="1268" xr:uid="{00000000-0005-0000-0000-0000F3040000}"/>
    <cellStyle name="Normal 2 22 2" xfId="1269" xr:uid="{00000000-0005-0000-0000-0000F4040000}"/>
    <cellStyle name="Normal 2 22 3" xfId="1270" xr:uid="{00000000-0005-0000-0000-0000F5040000}"/>
    <cellStyle name="Normal 2 22 4" xfId="1271" xr:uid="{00000000-0005-0000-0000-0000F6040000}"/>
    <cellStyle name="Normal 2 22 5" xfId="1272" xr:uid="{00000000-0005-0000-0000-0000F7040000}"/>
    <cellStyle name="Normal 2 22 6" xfId="1273" xr:uid="{00000000-0005-0000-0000-0000F8040000}"/>
    <cellStyle name="Normal 2 22 7" xfId="1274" xr:uid="{00000000-0005-0000-0000-0000F9040000}"/>
    <cellStyle name="Normal 2 22 8" xfId="1275" xr:uid="{00000000-0005-0000-0000-0000FA040000}"/>
    <cellStyle name="Normal 2 22 9" xfId="1276" xr:uid="{00000000-0005-0000-0000-0000FB040000}"/>
    <cellStyle name="Normal 2 23" xfId="1277" xr:uid="{00000000-0005-0000-0000-0000FC040000}"/>
    <cellStyle name="Normal 2 23 2" xfId="1278" xr:uid="{00000000-0005-0000-0000-0000FD040000}"/>
    <cellStyle name="Normal 2 23 3" xfId="1279" xr:uid="{00000000-0005-0000-0000-0000FE040000}"/>
    <cellStyle name="Normal 2 23 4" xfId="1280" xr:uid="{00000000-0005-0000-0000-0000FF040000}"/>
    <cellStyle name="Normal 2 23 5" xfId="1281" xr:uid="{00000000-0005-0000-0000-000000050000}"/>
    <cellStyle name="Normal 2 23 6" xfId="1282" xr:uid="{00000000-0005-0000-0000-000001050000}"/>
    <cellStyle name="Normal 2 23 7" xfId="1283" xr:uid="{00000000-0005-0000-0000-000002050000}"/>
    <cellStyle name="Normal 2 23 8" xfId="1284" xr:uid="{00000000-0005-0000-0000-000003050000}"/>
    <cellStyle name="Normal 2 23 9" xfId="1285" xr:uid="{00000000-0005-0000-0000-000004050000}"/>
    <cellStyle name="Normal 2 24" xfId="1286" xr:uid="{00000000-0005-0000-0000-000005050000}"/>
    <cellStyle name="Normal 2 24 10" xfId="1287" xr:uid="{00000000-0005-0000-0000-000006050000}"/>
    <cellStyle name="Normal 2 24 11" xfId="1288" xr:uid="{00000000-0005-0000-0000-000007050000}"/>
    <cellStyle name="Normal 2 24 12" xfId="1289" xr:uid="{00000000-0005-0000-0000-000008050000}"/>
    <cellStyle name="Normal 2 24 13" xfId="1290" xr:uid="{00000000-0005-0000-0000-000009050000}"/>
    <cellStyle name="Normal 2 24 14" xfId="1291" xr:uid="{00000000-0005-0000-0000-00000A050000}"/>
    <cellStyle name="Normal 2 24 15" xfId="1292" xr:uid="{00000000-0005-0000-0000-00000B050000}"/>
    <cellStyle name="Normal 2 24 16" xfId="1293" xr:uid="{00000000-0005-0000-0000-00000C050000}"/>
    <cellStyle name="Normal 2 24 17" xfId="1294" xr:uid="{00000000-0005-0000-0000-00000D050000}"/>
    <cellStyle name="Normal 2 24 18" xfId="1295" xr:uid="{00000000-0005-0000-0000-00000E050000}"/>
    <cellStyle name="Normal 2 24 19" xfId="1296" xr:uid="{00000000-0005-0000-0000-00000F050000}"/>
    <cellStyle name="Normal 2 24 2" xfId="1297" xr:uid="{00000000-0005-0000-0000-000010050000}"/>
    <cellStyle name="Normal 2 24 20" xfId="1298" xr:uid="{00000000-0005-0000-0000-000011050000}"/>
    <cellStyle name="Normal 2 24 21" xfId="1299" xr:uid="{00000000-0005-0000-0000-000012050000}"/>
    <cellStyle name="Normal 2 24 22" xfId="1300" xr:uid="{00000000-0005-0000-0000-000013050000}"/>
    <cellStyle name="Normal 2 24 3" xfId="1301" xr:uid="{00000000-0005-0000-0000-000014050000}"/>
    <cellStyle name="Normal 2 24 4" xfId="1302" xr:uid="{00000000-0005-0000-0000-000015050000}"/>
    <cellStyle name="Normal 2 24 5" xfId="1303" xr:uid="{00000000-0005-0000-0000-000016050000}"/>
    <cellStyle name="Normal 2 24 6" xfId="1304" xr:uid="{00000000-0005-0000-0000-000017050000}"/>
    <cellStyle name="Normal 2 24 7" xfId="1305" xr:uid="{00000000-0005-0000-0000-000018050000}"/>
    <cellStyle name="Normal 2 24 8" xfId="1306" xr:uid="{00000000-0005-0000-0000-000019050000}"/>
    <cellStyle name="Normal 2 24 9" xfId="1307" xr:uid="{00000000-0005-0000-0000-00001A050000}"/>
    <cellStyle name="Normal 2 25" xfId="1308" xr:uid="{00000000-0005-0000-0000-00001B050000}"/>
    <cellStyle name="Normal 2 25 10" xfId="1309" xr:uid="{00000000-0005-0000-0000-00001C050000}"/>
    <cellStyle name="Normal 2 25 11" xfId="1310" xr:uid="{00000000-0005-0000-0000-00001D050000}"/>
    <cellStyle name="Normal 2 25 12" xfId="1311" xr:uid="{00000000-0005-0000-0000-00001E050000}"/>
    <cellStyle name="Normal 2 25 13" xfId="1312" xr:uid="{00000000-0005-0000-0000-00001F050000}"/>
    <cellStyle name="Normal 2 25 14" xfId="1313" xr:uid="{00000000-0005-0000-0000-000020050000}"/>
    <cellStyle name="Normal 2 25 15" xfId="1314" xr:uid="{00000000-0005-0000-0000-000021050000}"/>
    <cellStyle name="Normal 2 25 16" xfId="1315" xr:uid="{00000000-0005-0000-0000-000022050000}"/>
    <cellStyle name="Normal 2 25 17" xfId="1316" xr:uid="{00000000-0005-0000-0000-000023050000}"/>
    <cellStyle name="Normal 2 25 18" xfId="1317" xr:uid="{00000000-0005-0000-0000-000024050000}"/>
    <cellStyle name="Normal 2 25 19" xfId="1318" xr:uid="{00000000-0005-0000-0000-000025050000}"/>
    <cellStyle name="Normal 2 25 2" xfId="1319" xr:uid="{00000000-0005-0000-0000-000026050000}"/>
    <cellStyle name="Normal 2 25 20" xfId="1320" xr:uid="{00000000-0005-0000-0000-000027050000}"/>
    <cellStyle name="Normal 2 25 21" xfId="1321" xr:uid="{00000000-0005-0000-0000-000028050000}"/>
    <cellStyle name="Normal 2 25 22" xfId="1322" xr:uid="{00000000-0005-0000-0000-000029050000}"/>
    <cellStyle name="Normal 2 25 3" xfId="1323" xr:uid="{00000000-0005-0000-0000-00002A050000}"/>
    <cellStyle name="Normal 2 25 4" xfId="1324" xr:uid="{00000000-0005-0000-0000-00002B050000}"/>
    <cellStyle name="Normal 2 25 5" xfId="1325" xr:uid="{00000000-0005-0000-0000-00002C050000}"/>
    <cellStyle name="Normal 2 25 6" xfId="1326" xr:uid="{00000000-0005-0000-0000-00002D050000}"/>
    <cellStyle name="Normal 2 25 7" xfId="1327" xr:uid="{00000000-0005-0000-0000-00002E050000}"/>
    <cellStyle name="Normal 2 25 8" xfId="1328" xr:uid="{00000000-0005-0000-0000-00002F050000}"/>
    <cellStyle name="Normal 2 25 9" xfId="1329" xr:uid="{00000000-0005-0000-0000-000030050000}"/>
    <cellStyle name="Normal 2 26" xfId="1330" xr:uid="{00000000-0005-0000-0000-000031050000}"/>
    <cellStyle name="Normal 2 26 10" xfId="1331" xr:uid="{00000000-0005-0000-0000-000032050000}"/>
    <cellStyle name="Normal 2 26 11" xfId="1332" xr:uid="{00000000-0005-0000-0000-000033050000}"/>
    <cellStyle name="Normal 2 26 12" xfId="1333" xr:uid="{00000000-0005-0000-0000-000034050000}"/>
    <cellStyle name="Normal 2 26 13" xfId="1334" xr:uid="{00000000-0005-0000-0000-000035050000}"/>
    <cellStyle name="Normal 2 26 14" xfId="1335" xr:uid="{00000000-0005-0000-0000-000036050000}"/>
    <cellStyle name="Normal 2 26 15" xfId="1336" xr:uid="{00000000-0005-0000-0000-000037050000}"/>
    <cellStyle name="Normal 2 26 16" xfId="1337" xr:uid="{00000000-0005-0000-0000-000038050000}"/>
    <cellStyle name="Normal 2 26 17" xfId="1338" xr:uid="{00000000-0005-0000-0000-000039050000}"/>
    <cellStyle name="Normal 2 26 18" xfId="1339" xr:uid="{00000000-0005-0000-0000-00003A050000}"/>
    <cellStyle name="Normal 2 26 19" xfId="1340" xr:uid="{00000000-0005-0000-0000-00003B050000}"/>
    <cellStyle name="Normal 2 26 2" xfId="1341" xr:uid="{00000000-0005-0000-0000-00003C050000}"/>
    <cellStyle name="Normal 2 26 20" xfId="1342" xr:uid="{00000000-0005-0000-0000-00003D050000}"/>
    <cellStyle name="Normal 2 26 21" xfId="1343" xr:uid="{00000000-0005-0000-0000-00003E050000}"/>
    <cellStyle name="Normal 2 26 22" xfId="1344" xr:uid="{00000000-0005-0000-0000-00003F050000}"/>
    <cellStyle name="Normal 2 26 3" xfId="1345" xr:uid="{00000000-0005-0000-0000-000040050000}"/>
    <cellStyle name="Normal 2 26 4" xfId="1346" xr:uid="{00000000-0005-0000-0000-000041050000}"/>
    <cellStyle name="Normal 2 26 5" xfId="1347" xr:uid="{00000000-0005-0000-0000-000042050000}"/>
    <cellStyle name="Normal 2 26 6" xfId="1348" xr:uid="{00000000-0005-0000-0000-000043050000}"/>
    <cellStyle name="Normal 2 26 7" xfId="1349" xr:uid="{00000000-0005-0000-0000-000044050000}"/>
    <cellStyle name="Normal 2 26 8" xfId="1350" xr:uid="{00000000-0005-0000-0000-000045050000}"/>
    <cellStyle name="Normal 2 26 9" xfId="1351" xr:uid="{00000000-0005-0000-0000-000046050000}"/>
    <cellStyle name="Normal 2 27" xfId="1352" xr:uid="{00000000-0005-0000-0000-000047050000}"/>
    <cellStyle name="Normal 2 28" xfId="1353" xr:uid="{00000000-0005-0000-0000-000048050000}"/>
    <cellStyle name="Normal 2 29" xfId="1354" xr:uid="{00000000-0005-0000-0000-000049050000}"/>
    <cellStyle name="Normal 2 3" xfId="1355" xr:uid="{00000000-0005-0000-0000-00004A050000}"/>
    <cellStyle name="Normal 2 3 10" xfId="1356" xr:uid="{00000000-0005-0000-0000-00004B050000}"/>
    <cellStyle name="Normal 2 3 2" xfId="1357" xr:uid="{00000000-0005-0000-0000-00004C050000}"/>
    <cellStyle name="Normal 2 3 2 2" xfId="1358" xr:uid="{00000000-0005-0000-0000-00004D050000}"/>
    <cellStyle name="Normal 2 3 2 2 2" xfId="1359" xr:uid="{00000000-0005-0000-0000-00004E050000}"/>
    <cellStyle name="Normal 2 3 3" xfId="1360" xr:uid="{00000000-0005-0000-0000-00004F050000}"/>
    <cellStyle name="Normal 2 3 3 2" xfId="1361" xr:uid="{00000000-0005-0000-0000-000050050000}"/>
    <cellStyle name="Normal 2 3 4" xfId="1362" xr:uid="{00000000-0005-0000-0000-000051050000}"/>
    <cellStyle name="Normal 2 3 5" xfId="1363" xr:uid="{00000000-0005-0000-0000-000052050000}"/>
    <cellStyle name="Normal 2 3 6" xfId="1364" xr:uid="{00000000-0005-0000-0000-000053050000}"/>
    <cellStyle name="Normal 2 3 7" xfId="1365" xr:uid="{00000000-0005-0000-0000-000054050000}"/>
    <cellStyle name="Normal 2 3 8" xfId="1366" xr:uid="{00000000-0005-0000-0000-000055050000}"/>
    <cellStyle name="Normal 2 3 9" xfId="1367" xr:uid="{00000000-0005-0000-0000-000056050000}"/>
    <cellStyle name="Normal 2 30" xfId="1368" xr:uid="{00000000-0005-0000-0000-000057050000}"/>
    <cellStyle name="Normal 2 31" xfId="1369" xr:uid="{00000000-0005-0000-0000-000058050000}"/>
    <cellStyle name="Normal 2 32" xfId="1370" xr:uid="{00000000-0005-0000-0000-000059050000}"/>
    <cellStyle name="Normal 2 33" xfId="1371" xr:uid="{00000000-0005-0000-0000-00005A050000}"/>
    <cellStyle name="Normal 2 34" xfId="1372" xr:uid="{00000000-0005-0000-0000-00005B050000}"/>
    <cellStyle name="Normal 2 34 2" xfId="1373" xr:uid="{00000000-0005-0000-0000-00005C050000}"/>
    <cellStyle name="Normal 2 34 3" xfId="1374" xr:uid="{00000000-0005-0000-0000-00005D050000}"/>
    <cellStyle name="Normal 2 34 4" xfId="1375" xr:uid="{00000000-0005-0000-0000-00005E050000}"/>
    <cellStyle name="Normal 2 34 5" xfId="1376" xr:uid="{00000000-0005-0000-0000-00005F050000}"/>
    <cellStyle name="Normal 2 34 6" xfId="1377" xr:uid="{00000000-0005-0000-0000-000060050000}"/>
    <cellStyle name="Normal 2 34 7" xfId="1378" xr:uid="{00000000-0005-0000-0000-000061050000}"/>
    <cellStyle name="Normal 2 34 8" xfId="1379" xr:uid="{00000000-0005-0000-0000-000062050000}"/>
    <cellStyle name="Normal 2 34 9" xfId="1380" xr:uid="{00000000-0005-0000-0000-000063050000}"/>
    <cellStyle name="Normal 2 35" xfId="1381" xr:uid="{00000000-0005-0000-0000-000064050000}"/>
    <cellStyle name="Normal 2 35 2" xfId="1382" xr:uid="{00000000-0005-0000-0000-000065050000}"/>
    <cellStyle name="Normal 2 35 3" xfId="1383" xr:uid="{00000000-0005-0000-0000-000066050000}"/>
    <cellStyle name="Normal 2 35 4" xfId="1384" xr:uid="{00000000-0005-0000-0000-000067050000}"/>
    <cellStyle name="Normal 2 35 5" xfId="1385" xr:uid="{00000000-0005-0000-0000-000068050000}"/>
    <cellStyle name="Normal 2 35 6" xfId="1386" xr:uid="{00000000-0005-0000-0000-000069050000}"/>
    <cellStyle name="Normal 2 35 7" xfId="1387" xr:uid="{00000000-0005-0000-0000-00006A050000}"/>
    <cellStyle name="Normal 2 35 8" xfId="1388" xr:uid="{00000000-0005-0000-0000-00006B050000}"/>
    <cellStyle name="Normal 2 35 9" xfId="1389" xr:uid="{00000000-0005-0000-0000-00006C050000}"/>
    <cellStyle name="Normal 2 36" xfId="1390" xr:uid="{00000000-0005-0000-0000-00006D050000}"/>
    <cellStyle name="Normal 2 36 2" xfId="1391" xr:uid="{00000000-0005-0000-0000-00006E050000}"/>
    <cellStyle name="Normal 2 36 3" xfId="1392" xr:uid="{00000000-0005-0000-0000-00006F050000}"/>
    <cellStyle name="Normal 2 36 4" xfId="1393" xr:uid="{00000000-0005-0000-0000-000070050000}"/>
    <cellStyle name="Normal 2 36 5" xfId="1394" xr:uid="{00000000-0005-0000-0000-000071050000}"/>
    <cellStyle name="Normal 2 36 6" xfId="1395" xr:uid="{00000000-0005-0000-0000-000072050000}"/>
    <cellStyle name="Normal 2 36 7" xfId="1396" xr:uid="{00000000-0005-0000-0000-000073050000}"/>
    <cellStyle name="Normal 2 36 8" xfId="1397" xr:uid="{00000000-0005-0000-0000-000074050000}"/>
    <cellStyle name="Normal 2 36 9" xfId="1398" xr:uid="{00000000-0005-0000-0000-000075050000}"/>
    <cellStyle name="Normal 2 37" xfId="1399" xr:uid="{00000000-0005-0000-0000-000076050000}"/>
    <cellStyle name="Normal 2 37 2" xfId="1400" xr:uid="{00000000-0005-0000-0000-000077050000}"/>
    <cellStyle name="Normal 2 37 3" xfId="1401" xr:uid="{00000000-0005-0000-0000-000078050000}"/>
    <cellStyle name="Normal 2 37 4" xfId="1402" xr:uid="{00000000-0005-0000-0000-000079050000}"/>
    <cellStyle name="Normal 2 37 5" xfId="1403" xr:uid="{00000000-0005-0000-0000-00007A050000}"/>
    <cellStyle name="Normal 2 37 6" xfId="1404" xr:uid="{00000000-0005-0000-0000-00007B050000}"/>
    <cellStyle name="Normal 2 37 7" xfId="1405" xr:uid="{00000000-0005-0000-0000-00007C050000}"/>
    <cellStyle name="Normal 2 37 8" xfId="1406" xr:uid="{00000000-0005-0000-0000-00007D050000}"/>
    <cellStyle name="Normal 2 37 9" xfId="1407" xr:uid="{00000000-0005-0000-0000-00007E050000}"/>
    <cellStyle name="Normal 2 38" xfId="1408" xr:uid="{00000000-0005-0000-0000-00007F050000}"/>
    <cellStyle name="Normal 2 38 2" xfId="1409" xr:uid="{00000000-0005-0000-0000-000080050000}"/>
    <cellStyle name="Normal 2 38 3" xfId="1410" xr:uid="{00000000-0005-0000-0000-000081050000}"/>
    <cellStyle name="Normal 2 38 4" xfId="1411" xr:uid="{00000000-0005-0000-0000-000082050000}"/>
    <cellStyle name="Normal 2 38 5" xfId="1412" xr:uid="{00000000-0005-0000-0000-000083050000}"/>
    <cellStyle name="Normal 2 38 6" xfId="1413" xr:uid="{00000000-0005-0000-0000-000084050000}"/>
    <cellStyle name="Normal 2 38 7" xfId="1414" xr:uid="{00000000-0005-0000-0000-000085050000}"/>
    <cellStyle name="Normal 2 38 8" xfId="1415" xr:uid="{00000000-0005-0000-0000-000086050000}"/>
    <cellStyle name="Normal 2 38 9" xfId="1416" xr:uid="{00000000-0005-0000-0000-000087050000}"/>
    <cellStyle name="Normal 2 39" xfId="1417" xr:uid="{00000000-0005-0000-0000-000088050000}"/>
    <cellStyle name="Normal 2 39 2" xfId="1418" xr:uid="{00000000-0005-0000-0000-000089050000}"/>
    <cellStyle name="Normal 2 39 3" xfId="1419" xr:uid="{00000000-0005-0000-0000-00008A050000}"/>
    <cellStyle name="Normal 2 39 4" xfId="1420" xr:uid="{00000000-0005-0000-0000-00008B050000}"/>
    <cellStyle name="Normal 2 39 5" xfId="1421" xr:uid="{00000000-0005-0000-0000-00008C050000}"/>
    <cellStyle name="Normal 2 39 6" xfId="1422" xr:uid="{00000000-0005-0000-0000-00008D050000}"/>
    <cellStyle name="Normal 2 39 7" xfId="1423" xr:uid="{00000000-0005-0000-0000-00008E050000}"/>
    <cellStyle name="Normal 2 39 8" xfId="1424" xr:uid="{00000000-0005-0000-0000-00008F050000}"/>
    <cellStyle name="Normal 2 39 9" xfId="1425" xr:uid="{00000000-0005-0000-0000-000090050000}"/>
    <cellStyle name="Normal 2 4" xfId="1426" xr:uid="{00000000-0005-0000-0000-000091050000}"/>
    <cellStyle name="Normal 2 4 10" xfId="1427" xr:uid="{00000000-0005-0000-0000-000092050000}"/>
    <cellStyle name="Normal 2 4 2" xfId="1428" xr:uid="{00000000-0005-0000-0000-000093050000}"/>
    <cellStyle name="Normal 2 4 2 2" xfId="1429" xr:uid="{00000000-0005-0000-0000-000094050000}"/>
    <cellStyle name="Normal 2 4 3" xfId="1430" xr:uid="{00000000-0005-0000-0000-000095050000}"/>
    <cellStyle name="Normal 2 4 4" xfId="1431" xr:uid="{00000000-0005-0000-0000-000096050000}"/>
    <cellStyle name="Normal 2 4 5" xfId="1432" xr:uid="{00000000-0005-0000-0000-000097050000}"/>
    <cellStyle name="Normal 2 4 6" xfId="1433" xr:uid="{00000000-0005-0000-0000-000098050000}"/>
    <cellStyle name="Normal 2 4 7" xfId="1434" xr:uid="{00000000-0005-0000-0000-000099050000}"/>
    <cellStyle name="Normal 2 4 8" xfId="1435" xr:uid="{00000000-0005-0000-0000-00009A050000}"/>
    <cellStyle name="Normal 2 4 9" xfId="1436" xr:uid="{00000000-0005-0000-0000-00009B050000}"/>
    <cellStyle name="Normal 2 40" xfId="1437" xr:uid="{00000000-0005-0000-0000-00009C050000}"/>
    <cellStyle name="Normal 2 40 2" xfId="1438" xr:uid="{00000000-0005-0000-0000-00009D050000}"/>
    <cellStyle name="Normal 2 40 3" xfId="1439" xr:uid="{00000000-0005-0000-0000-00009E050000}"/>
    <cellStyle name="Normal 2 40 4" xfId="1440" xr:uid="{00000000-0005-0000-0000-00009F050000}"/>
    <cellStyle name="Normal 2 40 5" xfId="1441" xr:uid="{00000000-0005-0000-0000-0000A0050000}"/>
    <cellStyle name="Normal 2 40 6" xfId="1442" xr:uid="{00000000-0005-0000-0000-0000A1050000}"/>
    <cellStyle name="Normal 2 40 7" xfId="1443" xr:uid="{00000000-0005-0000-0000-0000A2050000}"/>
    <cellStyle name="Normal 2 40 8" xfId="1444" xr:uid="{00000000-0005-0000-0000-0000A3050000}"/>
    <cellStyle name="Normal 2 40 9" xfId="1445" xr:uid="{00000000-0005-0000-0000-0000A4050000}"/>
    <cellStyle name="Normal 2 41" xfId="1446" xr:uid="{00000000-0005-0000-0000-0000A5050000}"/>
    <cellStyle name="Normal 2 41 2" xfId="1447" xr:uid="{00000000-0005-0000-0000-0000A6050000}"/>
    <cellStyle name="Normal 2 41 3" xfId="1448" xr:uid="{00000000-0005-0000-0000-0000A7050000}"/>
    <cellStyle name="Normal 2 41 4" xfId="1449" xr:uid="{00000000-0005-0000-0000-0000A8050000}"/>
    <cellStyle name="Normal 2 41 5" xfId="1450" xr:uid="{00000000-0005-0000-0000-0000A9050000}"/>
    <cellStyle name="Normal 2 41 6" xfId="1451" xr:uid="{00000000-0005-0000-0000-0000AA050000}"/>
    <cellStyle name="Normal 2 41 7" xfId="1452" xr:uid="{00000000-0005-0000-0000-0000AB050000}"/>
    <cellStyle name="Normal 2 41 8" xfId="1453" xr:uid="{00000000-0005-0000-0000-0000AC050000}"/>
    <cellStyle name="Normal 2 41 9" xfId="1454" xr:uid="{00000000-0005-0000-0000-0000AD050000}"/>
    <cellStyle name="Normal 2 42" xfId="1455" xr:uid="{00000000-0005-0000-0000-0000AE050000}"/>
    <cellStyle name="Normal 2 42 2" xfId="1456" xr:uid="{00000000-0005-0000-0000-0000AF050000}"/>
    <cellStyle name="Normal 2 42 3" xfId="1457" xr:uid="{00000000-0005-0000-0000-0000B0050000}"/>
    <cellStyle name="Normal 2 42 4" xfId="1458" xr:uid="{00000000-0005-0000-0000-0000B1050000}"/>
    <cellStyle name="Normal 2 42 5" xfId="1459" xr:uid="{00000000-0005-0000-0000-0000B2050000}"/>
    <cellStyle name="Normal 2 42 6" xfId="1460" xr:uid="{00000000-0005-0000-0000-0000B3050000}"/>
    <cellStyle name="Normal 2 42 7" xfId="1461" xr:uid="{00000000-0005-0000-0000-0000B4050000}"/>
    <cellStyle name="Normal 2 42 8" xfId="1462" xr:uid="{00000000-0005-0000-0000-0000B5050000}"/>
    <cellStyle name="Normal 2 42 9" xfId="1463" xr:uid="{00000000-0005-0000-0000-0000B6050000}"/>
    <cellStyle name="Normal 2 43" xfId="1464" xr:uid="{00000000-0005-0000-0000-0000B7050000}"/>
    <cellStyle name="Normal 2 43 2" xfId="1465" xr:uid="{00000000-0005-0000-0000-0000B8050000}"/>
    <cellStyle name="Normal 2 43 3" xfId="1466" xr:uid="{00000000-0005-0000-0000-0000B9050000}"/>
    <cellStyle name="Normal 2 43 4" xfId="1467" xr:uid="{00000000-0005-0000-0000-0000BA050000}"/>
    <cellStyle name="Normal 2 43 5" xfId="1468" xr:uid="{00000000-0005-0000-0000-0000BB050000}"/>
    <cellStyle name="Normal 2 43 6" xfId="1469" xr:uid="{00000000-0005-0000-0000-0000BC050000}"/>
    <cellStyle name="Normal 2 43 7" xfId="1470" xr:uid="{00000000-0005-0000-0000-0000BD050000}"/>
    <cellStyle name="Normal 2 43 8" xfId="1471" xr:uid="{00000000-0005-0000-0000-0000BE050000}"/>
    <cellStyle name="Normal 2 43 9" xfId="1472" xr:uid="{00000000-0005-0000-0000-0000BF050000}"/>
    <cellStyle name="Normal 2 44" xfId="1473" xr:uid="{00000000-0005-0000-0000-0000C0050000}"/>
    <cellStyle name="Normal 2 44 2" xfId="1474" xr:uid="{00000000-0005-0000-0000-0000C1050000}"/>
    <cellStyle name="Normal 2 44 3" xfId="1475" xr:uid="{00000000-0005-0000-0000-0000C2050000}"/>
    <cellStyle name="Normal 2 44 4" xfId="1476" xr:uid="{00000000-0005-0000-0000-0000C3050000}"/>
    <cellStyle name="Normal 2 44 5" xfId="1477" xr:uid="{00000000-0005-0000-0000-0000C4050000}"/>
    <cellStyle name="Normal 2 44 6" xfId="1478" xr:uid="{00000000-0005-0000-0000-0000C5050000}"/>
    <cellStyle name="Normal 2 44 7" xfId="1479" xr:uid="{00000000-0005-0000-0000-0000C6050000}"/>
    <cellStyle name="Normal 2 44 8" xfId="1480" xr:uid="{00000000-0005-0000-0000-0000C7050000}"/>
    <cellStyle name="Normal 2 44 9" xfId="1481" xr:uid="{00000000-0005-0000-0000-0000C8050000}"/>
    <cellStyle name="Normal 2 45" xfId="1482" xr:uid="{00000000-0005-0000-0000-0000C9050000}"/>
    <cellStyle name="Normal 2 45 2" xfId="1483" xr:uid="{00000000-0005-0000-0000-0000CA050000}"/>
    <cellStyle name="Normal 2 45 3" xfId="1484" xr:uid="{00000000-0005-0000-0000-0000CB050000}"/>
    <cellStyle name="Normal 2 45 4" xfId="1485" xr:uid="{00000000-0005-0000-0000-0000CC050000}"/>
    <cellStyle name="Normal 2 45 5" xfId="1486" xr:uid="{00000000-0005-0000-0000-0000CD050000}"/>
    <cellStyle name="Normal 2 45 6" xfId="1487" xr:uid="{00000000-0005-0000-0000-0000CE050000}"/>
    <cellStyle name="Normal 2 45 7" xfId="1488" xr:uid="{00000000-0005-0000-0000-0000CF050000}"/>
    <cellStyle name="Normal 2 45 8" xfId="1489" xr:uid="{00000000-0005-0000-0000-0000D0050000}"/>
    <cellStyle name="Normal 2 45 9" xfId="1490" xr:uid="{00000000-0005-0000-0000-0000D1050000}"/>
    <cellStyle name="Normal 2 46" xfId="1491" xr:uid="{00000000-0005-0000-0000-0000D2050000}"/>
    <cellStyle name="Normal 2 46 2" xfId="1492" xr:uid="{00000000-0005-0000-0000-0000D3050000}"/>
    <cellStyle name="Normal 2 46 3" xfId="1493" xr:uid="{00000000-0005-0000-0000-0000D4050000}"/>
    <cellStyle name="Normal 2 46 4" xfId="1494" xr:uid="{00000000-0005-0000-0000-0000D5050000}"/>
    <cellStyle name="Normal 2 46 5" xfId="1495" xr:uid="{00000000-0005-0000-0000-0000D6050000}"/>
    <cellStyle name="Normal 2 46 6" xfId="1496" xr:uid="{00000000-0005-0000-0000-0000D7050000}"/>
    <cellStyle name="Normal 2 46 7" xfId="1497" xr:uid="{00000000-0005-0000-0000-0000D8050000}"/>
    <cellStyle name="Normal 2 46 8" xfId="1498" xr:uid="{00000000-0005-0000-0000-0000D9050000}"/>
    <cellStyle name="Normal 2 46 9" xfId="1499" xr:uid="{00000000-0005-0000-0000-0000DA050000}"/>
    <cellStyle name="Normal 2 47" xfId="1500" xr:uid="{00000000-0005-0000-0000-0000DB050000}"/>
    <cellStyle name="Normal 2 48" xfId="1501" xr:uid="{00000000-0005-0000-0000-0000DC050000}"/>
    <cellStyle name="Normal 2 49" xfId="1502" xr:uid="{00000000-0005-0000-0000-0000DD050000}"/>
    <cellStyle name="Normal 2 5" xfId="1503" xr:uid="{00000000-0005-0000-0000-0000DE050000}"/>
    <cellStyle name="Normal 2 5 10" xfId="1504" xr:uid="{00000000-0005-0000-0000-0000DF050000}"/>
    <cellStyle name="Normal 2 5 2" xfId="1505" xr:uid="{00000000-0005-0000-0000-0000E0050000}"/>
    <cellStyle name="Normal 2 5 2 2" xfId="1506" xr:uid="{00000000-0005-0000-0000-0000E1050000}"/>
    <cellStyle name="Normal 2 5 3" xfId="1507" xr:uid="{00000000-0005-0000-0000-0000E2050000}"/>
    <cellStyle name="Normal 2 5 3 2" xfId="1508" xr:uid="{00000000-0005-0000-0000-0000E3050000}"/>
    <cellStyle name="Normal 2 5 4" xfId="1509" xr:uid="{00000000-0005-0000-0000-0000E4050000}"/>
    <cellStyle name="Normal 2 5 5" xfId="1510" xr:uid="{00000000-0005-0000-0000-0000E5050000}"/>
    <cellStyle name="Normal 2 5 6" xfId="1511" xr:uid="{00000000-0005-0000-0000-0000E6050000}"/>
    <cellStyle name="Normal 2 5 7" xfId="1512" xr:uid="{00000000-0005-0000-0000-0000E7050000}"/>
    <cellStyle name="Normal 2 5 8" xfId="1513" xr:uid="{00000000-0005-0000-0000-0000E8050000}"/>
    <cellStyle name="Normal 2 5 9" xfId="1514" xr:uid="{00000000-0005-0000-0000-0000E9050000}"/>
    <cellStyle name="Normal 2 50" xfId="1515" xr:uid="{00000000-0005-0000-0000-0000EA050000}"/>
    <cellStyle name="Normal 2 51" xfId="1516" xr:uid="{00000000-0005-0000-0000-0000EB050000}"/>
    <cellStyle name="Normal 2 52" xfId="1517" xr:uid="{00000000-0005-0000-0000-0000EC050000}"/>
    <cellStyle name="Normal 2 53" xfId="1518" xr:uid="{00000000-0005-0000-0000-0000ED050000}"/>
    <cellStyle name="Normal 2 54" xfId="1519" xr:uid="{00000000-0005-0000-0000-0000EE050000}"/>
    <cellStyle name="Normal 2 55" xfId="1520" xr:uid="{00000000-0005-0000-0000-0000EF050000}"/>
    <cellStyle name="Normal 2 56" xfId="1521" xr:uid="{00000000-0005-0000-0000-0000F0050000}"/>
    <cellStyle name="Normal 2 57" xfId="1522" xr:uid="{00000000-0005-0000-0000-0000F1050000}"/>
    <cellStyle name="Normal 2 6" xfId="1523" xr:uid="{00000000-0005-0000-0000-0000F2050000}"/>
    <cellStyle name="Normal 2 6 10" xfId="1524" xr:uid="{00000000-0005-0000-0000-0000F3050000}"/>
    <cellStyle name="Normal 2 6 2" xfId="1525" xr:uid="{00000000-0005-0000-0000-0000F4050000}"/>
    <cellStyle name="Normal 2 6 2 2" xfId="1526" xr:uid="{00000000-0005-0000-0000-0000F5050000}"/>
    <cellStyle name="Normal 2 6 3" xfId="1527" xr:uid="{00000000-0005-0000-0000-0000F6050000}"/>
    <cellStyle name="Normal 2 6 3 2" xfId="1528" xr:uid="{00000000-0005-0000-0000-0000F7050000}"/>
    <cellStyle name="Normal 2 6 4" xfId="1529" xr:uid="{00000000-0005-0000-0000-0000F8050000}"/>
    <cellStyle name="Normal 2 6 5" xfId="1530" xr:uid="{00000000-0005-0000-0000-0000F9050000}"/>
    <cellStyle name="Normal 2 6 6" xfId="1531" xr:uid="{00000000-0005-0000-0000-0000FA050000}"/>
    <cellStyle name="Normal 2 6 7" xfId="1532" xr:uid="{00000000-0005-0000-0000-0000FB050000}"/>
    <cellStyle name="Normal 2 6 8" xfId="1533" xr:uid="{00000000-0005-0000-0000-0000FC050000}"/>
    <cellStyle name="Normal 2 6 9" xfId="1534" xr:uid="{00000000-0005-0000-0000-0000FD050000}"/>
    <cellStyle name="Normal 2 7" xfId="1535" xr:uid="{00000000-0005-0000-0000-0000FE050000}"/>
    <cellStyle name="Normal 2 7 10" xfId="1536" xr:uid="{00000000-0005-0000-0000-0000FF050000}"/>
    <cellStyle name="Normal 2 7 2" xfId="1537" xr:uid="{00000000-0005-0000-0000-000000060000}"/>
    <cellStyle name="Normal 2 7 2 2" xfId="1538" xr:uid="{00000000-0005-0000-0000-000001060000}"/>
    <cellStyle name="Normal 2 7 3" xfId="1539" xr:uid="{00000000-0005-0000-0000-000002060000}"/>
    <cellStyle name="Normal 2 7 3 2" xfId="1540" xr:uid="{00000000-0005-0000-0000-000003060000}"/>
    <cellStyle name="Normal 2 7 4" xfId="1541" xr:uid="{00000000-0005-0000-0000-000004060000}"/>
    <cellStyle name="Normal 2 7 5" xfId="1542" xr:uid="{00000000-0005-0000-0000-000005060000}"/>
    <cellStyle name="Normal 2 7 6" xfId="1543" xr:uid="{00000000-0005-0000-0000-000006060000}"/>
    <cellStyle name="Normal 2 7 7" xfId="1544" xr:uid="{00000000-0005-0000-0000-000007060000}"/>
    <cellStyle name="Normal 2 7 8" xfId="1545" xr:uid="{00000000-0005-0000-0000-000008060000}"/>
    <cellStyle name="Normal 2 7 9" xfId="1546" xr:uid="{00000000-0005-0000-0000-000009060000}"/>
    <cellStyle name="Normal 2 8" xfId="1547" xr:uid="{00000000-0005-0000-0000-00000A060000}"/>
    <cellStyle name="Normal 2 8 10" xfId="1548" xr:uid="{00000000-0005-0000-0000-00000B060000}"/>
    <cellStyle name="Normal 2 8 2" xfId="1549" xr:uid="{00000000-0005-0000-0000-00000C060000}"/>
    <cellStyle name="Normal 2 8 3" xfId="1550" xr:uid="{00000000-0005-0000-0000-00000D060000}"/>
    <cellStyle name="Normal 2 8 4" xfId="1551" xr:uid="{00000000-0005-0000-0000-00000E060000}"/>
    <cellStyle name="Normal 2 8 5" xfId="1552" xr:uid="{00000000-0005-0000-0000-00000F060000}"/>
    <cellStyle name="Normal 2 8 6" xfId="1553" xr:uid="{00000000-0005-0000-0000-000010060000}"/>
    <cellStyle name="Normal 2 8 7" xfId="1554" xr:uid="{00000000-0005-0000-0000-000011060000}"/>
    <cellStyle name="Normal 2 8 8" xfId="1555" xr:uid="{00000000-0005-0000-0000-000012060000}"/>
    <cellStyle name="Normal 2 8 9" xfId="1556" xr:uid="{00000000-0005-0000-0000-000013060000}"/>
    <cellStyle name="Normal 2 9" xfId="1557" xr:uid="{00000000-0005-0000-0000-000014060000}"/>
    <cellStyle name="Normal 2 9 10" xfId="1558" xr:uid="{00000000-0005-0000-0000-000015060000}"/>
    <cellStyle name="Normal 2 9 2" xfId="1559" xr:uid="{00000000-0005-0000-0000-000016060000}"/>
    <cellStyle name="Normal 2 9 3" xfId="1560" xr:uid="{00000000-0005-0000-0000-000017060000}"/>
    <cellStyle name="Normal 2 9 4" xfId="1561" xr:uid="{00000000-0005-0000-0000-000018060000}"/>
    <cellStyle name="Normal 2 9 5" xfId="1562" xr:uid="{00000000-0005-0000-0000-000019060000}"/>
    <cellStyle name="Normal 2 9 6" xfId="1563" xr:uid="{00000000-0005-0000-0000-00001A060000}"/>
    <cellStyle name="Normal 2 9 7" xfId="1564" xr:uid="{00000000-0005-0000-0000-00001B060000}"/>
    <cellStyle name="Normal 2 9 8" xfId="1565" xr:uid="{00000000-0005-0000-0000-00001C060000}"/>
    <cellStyle name="Normal 2 9 9" xfId="1566" xr:uid="{00000000-0005-0000-0000-00001D060000}"/>
    <cellStyle name="Normal 20" xfId="1567" xr:uid="{00000000-0005-0000-0000-00001E060000}"/>
    <cellStyle name="Normal 21" xfId="1568" xr:uid="{00000000-0005-0000-0000-00001F060000}"/>
    <cellStyle name="Normal 22" xfId="1569" xr:uid="{00000000-0005-0000-0000-000020060000}"/>
    <cellStyle name="Normal 23" xfId="1570" xr:uid="{00000000-0005-0000-0000-000021060000}"/>
    <cellStyle name="Normal 24" xfId="1571" xr:uid="{00000000-0005-0000-0000-000022060000}"/>
    <cellStyle name="Normal 25" xfId="1572" xr:uid="{00000000-0005-0000-0000-000023060000}"/>
    <cellStyle name="Normal 26" xfId="1573" xr:uid="{00000000-0005-0000-0000-000024060000}"/>
    <cellStyle name="Normal 27" xfId="1574" xr:uid="{00000000-0005-0000-0000-000025060000}"/>
    <cellStyle name="Normal 28" xfId="1575" xr:uid="{00000000-0005-0000-0000-000026060000}"/>
    <cellStyle name="Normal 29" xfId="1576" xr:uid="{00000000-0005-0000-0000-000027060000}"/>
    <cellStyle name="Normal 29 2" xfId="1577" xr:uid="{00000000-0005-0000-0000-000028060000}"/>
    <cellStyle name="Normal 3" xfId="1578" xr:uid="{00000000-0005-0000-0000-000029060000}"/>
    <cellStyle name="Normal 3 10" xfId="1579" xr:uid="{00000000-0005-0000-0000-00002A060000}"/>
    <cellStyle name="Normal 3 10 2" xfId="1580" xr:uid="{00000000-0005-0000-0000-00002B060000}"/>
    <cellStyle name="Normal 3 10 3" xfId="1581" xr:uid="{00000000-0005-0000-0000-00002C060000}"/>
    <cellStyle name="Normal 3 11" xfId="1582" xr:uid="{00000000-0005-0000-0000-00002D060000}"/>
    <cellStyle name="Normal 3 11 2" xfId="1583" xr:uid="{00000000-0005-0000-0000-00002E060000}"/>
    <cellStyle name="Normal 3 11 3" xfId="1584" xr:uid="{00000000-0005-0000-0000-00002F060000}"/>
    <cellStyle name="Normal 3 12" xfId="1585" xr:uid="{00000000-0005-0000-0000-000030060000}"/>
    <cellStyle name="Normal 3 12 2" xfId="1586" xr:uid="{00000000-0005-0000-0000-000031060000}"/>
    <cellStyle name="Normal 3 12 3" xfId="1587" xr:uid="{00000000-0005-0000-0000-000032060000}"/>
    <cellStyle name="Normal 3 13" xfId="1588" xr:uid="{00000000-0005-0000-0000-000033060000}"/>
    <cellStyle name="Normal 3 14" xfId="1589" xr:uid="{00000000-0005-0000-0000-000034060000}"/>
    <cellStyle name="Normal 3 15" xfId="1590" xr:uid="{00000000-0005-0000-0000-000035060000}"/>
    <cellStyle name="Normal 3 2" xfId="1591" xr:uid="{00000000-0005-0000-0000-000036060000}"/>
    <cellStyle name="Normal 3 2 10" xfId="1592" xr:uid="{00000000-0005-0000-0000-000037060000}"/>
    <cellStyle name="Normal 3 2 2" xfId="1593" xr:uid="{00000000-0005-0000-0000-000038060000}"/>
    <cellStyle name="Normal 3 2 3" xfId="1594" xr:uid="{00000000-0005-0000-0000-000039060000}"/>
    <cellStyle name="Normal 3 2 4" xfId="1595" xr:uid="{00000000-0005-0000-0000-00003A060000}"/>
    <cellStyle name="Normal 3 2 5" xfId="1596" xr:uid="{00000000-0005-0000-0000-00003B060000}"/>
    <cellStyle name="Normal 3 2 6" xfId="1597" xr:uid="{00000000-0005-0000-0000-00003C060000}"/>
    <cellStyle name="Normal 3 2 7" xfId="1598" xr:uid="{00000000-0005-0000-0000-00003D060000}"/>
    <cellStyle name="Normal 3 2 8" xfId="1599" xr:uid="{00000000-0005-0000-0000-00003E060000}"/>
    <cellStyle name="Normal 3 2 9" xfId="1600" xr:uid="{00000000-0005-0000-0000-00003F060000}"/>
    <cellStyle name="Normal 3 3" xfId="1601" xr:uid="{00000000-0005-0000-0000-000040060000}"/>
    <cellStyle name="Normal 3 3 10" xfId="1602" xr:uid="{00000000-0005-0000-0000-000041060000}"/>
    <cellStyle name="Normal 3 3 2" xfId="1603" xr:uid="{00000000-0005-0000-0000-000042060000}"/>
    <cellStyle name="Normal 3 3 3" xfId="1604" xr:uid="{00000000-0005-0000-0000-000043060000}"/>
    <cellStyle name="Normal 3 3 4" xfId="1605" xr:uid="{00000000-0005-0000-0000-000044060000}"/>
    <cellStyle name="Normal 3 3 5" xfId="1606" xr:uid="{00000000-0005-0000-0000-000045060000}"/>
    <cellStyle name="Normal 3 3 6" xfId="1607" xr:uid="{00000000-0005-0000-0000-000046060000}"/>
    <cellStyle name="Normal 3 3 7" xfId="1608" xr:uid="{00000000-0005-0000-0000-000047060000}"/>
    <cellStyle name="Normal 3 3 8" xfId="1609" xr:uid="{00000000-0005-0000-0000-000048060000}"/>
    <cellStyle name="Normal 3 3 9" xfId="1610" xr:uid="{00000000-0005-0000-0000-000049060000}"/>
    <cellStyle name="Normal 3 4" xfId="1611" xr:uid="{00000000-0005-0000-0000-00004A060000}"/>
    <cellStyle name="Normal 3 4 10" xfId="1612" xr:uid="{00000000-0005-0000-0000-00004B060000}"/>
    <cellStyle name="Normal 3 4 2" xfId="1613" xr:uid="{00000000-0005-0000-0000-00004C060000}"/>
    <cellStyle name="Normal 3 4 3" xfId="1614" xr:uid="{00000000-0005-0000-0000-00004D060000}"/>
    <cellStyle name="Normal 3 4 4" xfId="1615" xr:uid="{00000000-0005-0000-0000-00004E060000}"/>
    <cellStyle name="Normal 3 4 5" xfId="1616" xr:uid="{00000000-0005-0000-0000-00004F060000}"/>
    <cellStyle name="Normal 3 4 6" xfId="1617" xr:uid="{00000000-0005-0000-0000-000050060000}"/>
    <cellStyle name="Normal 3 4 7" xfId="1618" xr:uid="{00000000-0005-0000-0000-000051060000}"/>
    <cellStyle name="Normal 3 4 8" xfId="1619" xr:uid="{00000000-0005-0000-0000-000052060000}"/>
    <cellStyle name="Normal 3 4 9" xfId="1620" xr:uid="{00000000-0005-0000-0000-000053060000}"/>
    <cellStyle name="Normal 3 5" xfId="1621" xr:uid="{00000000-0005-0000-0000-000054060000}"/>
    <cellStyle name="Normal 3 5 2" xfId="1622" xr:uid="{00000000-0005-0000-0000-000055060000}"/>
    <cellStyle name="Normal 3 5 3" xfId="1623" xr:uid="{00000000-0005-0000-0000-000056060000}"/>
    <cellStyle name="Normal 3 6" xfId="1624" xr:uid="{00000000-0005-0000-0000-000057060000}"/>
    <cellStyle name="Normal 3 6 2" xfId="1625" xr:uid="{00000000-0005-0000-0000-000058060000}"/>
    <cellStyle name="Normal 3 6 3" xfId="1626" xr:uid="{00000000-0005-0000-0000-000059060000}"/>
    <cellStyle name="Normal 3 7" xfId="1627" xr:uid="{00000000-0005-0000-0000-00005A060000}"/>
    <cellStyle name="Normal 3 7 2" xfId="1628" xr:uid="{00000000-0005-0000-0000-00005B060000}"/>
    <cellStyle name="Normal 3 7 3" xfId="1629" xr:uid="{00000000-0005-0000-0000-00005C060000}"/>
    <cellStyle name="Normal 3 8" xfId="1630" xr:uid="{00000000-0005-0000-0000-00005D060000}"/>
    <cellStyle name="Normal 3 8 2" xfId="1631" xr:uid="{00000000-0005-0000-0000-00005E060000}"/>
    <cellStyle name="Normal 3 8 3" xfId="1632" xr:uid="{00000000-0005-0000-0000-00005F060000}"/>
    <cellStyle name="Normal 3 9" xfId="1633" xr:uid="{00000000-0005-0000-0000-000060060000}"/>
    <cellStyle name="Normal 3 9 2" xfId="1634" xr:uid="{00000000-0005-0000-0000-000061060000}"/>
    <cellStyle name="Normal 3 9 3" xfId="1635" xr:uid="{00000000-0005-0000-0000-000062060000}"/>
    <cellStyle name="Normal 3_StaffH2" xfId="1636" xr:uid="{00000000-0005-0000-0000-000063060000}"/>
    <cellStyle name="Normal 30" xfId="1637" xr:uid="{00000000-0005-0000-0000-000064060000}"/>
    <cellStyle name="Normal 31" xfId="1638" xr:uid="{00000000-0005-0000-0000-000065060000}"/>
    <cellStyle name="Normal 32" xfId="1639" xr:uid="{00000000-0005-0000-0000-000066060000}"/>
    <cellStyle name="Normal 33" xfId="1640" xr:uid="{00000000-0005-0000-0000-000067060000}"/>
    <cellStyle name="Normal 34" xfId="1641" xr:uid="{00000000-0005-0000-0000-000068060000}"/>
    <cellStyle name="Normal 35" xfId="1642" xr:uid="{00000000-0005-0000-0000-000069060000}"/>
    <cellStyle name="Normal 36" xfId="1643" xr:uid="{00000000-0005-0000-0000-00006A060000}"/>
    <cellStyle name="Normal 37" xfId="1644" xr:uid="{00000000-0005-0000-0000-00006B060000}"/>
    <cellStyle name="Normal 38" xfId="1645" xr:uid="{00000000-0005-0000-0000-00006C060000}"/>
    <cellStyle name="Normal 39" xfId="1646" xr:uid="{00000000-0005-0000-0000-00006D060000}"/>
    <cellStyle name="Normal 4" xfId="1647" xr:uid="{00000000-0005-0000-0000-00006E060000}"/>
    <cellStyle name="Normal 4 10" xfId="1648" xr:uid="{00000000-0005-0000-0000-00006F060000}"/>
    <cellStyle name="Normal 4 10 2" xfId="1649" xr:uid="{00000000-0005-0000-0000-000070060000}"/>
    <cellStyle name="Normal 4 10 3" xfId="1650" xr:uid="{00000000-0005-0000-0000-000071060000}"/>
    <cellStyle name="Normal 4 10 4" xfId="1651" xr:uid="{00000000-0005-0000-0000-000072060000}"/>
    <cellStyle name="Normal 4 10 5" xfId="1652" xr:uid="{00000000-0005-0000-0000-000073060000}"/>
    <cellStyle name="Normal 4 10 6" xfId="1653" xr:uid="{00000000-0005-0000-0000-000074060000}"/>
    <cellStyle name="Normal 4 10 7" xfId="1654" xr:uid="{00000000-0005-0000-0000-000075060000}"/>
    <cellStyle name="Normal 4 10 8" xfId="1655" xr:uid="{00000000-0005-0000-0000-000076060000}"/>
    <cellStyle name="Normal 4 10 9" xfId="1656" xr:uid="{00000000-0005-0000-0000-000077060000}"/>
    <cellStyle name="Normal 4 11" xfId="1657" xr:uid="{00000000-0005-0000-0000-000078060000}"/>
    <cellStyle name="Normal 4 11 2" xfId="1658" xr:uid="{00000000-0005-0000-0000-000079060000}"/>
    <cellStyle name="Normal 4 11 3" xfId="1659" xr:uid="{00000000-0005-0000-0000-00007A060000}"/>
    <cellStyle name="Normal 4 11 4" xfId="1660" xr:uid="{00000000-0005-0000-0000-00007B060000}"/>
    <cellStyle name="Normal 4 11 5" xfId="1661" xr:uid="{00000000-0005-0000-0000-00007C060000}"/>
    <cellStyle name="Normal 4 11 6" xfId="1662" xr:uid="{00000000-0005-0000-0000-00007D060000}"/>
    <cellStyle name="Normal 4 11 7" xfId="1663" xr:uid="{00000000-0005-0000-0000-00007E060000}"/>
    <cellStyle name="Normal 4 11 8" xfId="1664" xr:uid="{00000000-0005-0000-0000-00007F060000}"/>
    <cellStyle name="Normal 4 11 9" xfId="1665" xr:uid="{00000000-0005-0000-0000-000080060000}"/>
    <cellStyle name="Normal 4 12" xfId="1666" xr:uid="{00000000-0005-0000-0000-000081060000}"/>
    <cellStyle name="Normal 4 12 2" xfId="1667" xr:uid="{00000000-0005-0000-0000-000082060000}"/>
    <cellStyle name="Normal 4 12 3" xfId="1668" xr:uid="{00000000-0005-0000-0000-000083060000}"/>
    <cellStyle name="Normal 4 12 4" xfId="1669" xr:uid="{00000000-0005-0000-0000-000084060000}"/>
    <cellStyle name="Normal 4 12 5" xfId="1670" xr:uid="{00000000-0005-0000-0000-000085060000}"/>
    <cellStyle name="Normal 4 12 6" xfId="1671" xr:uid="{00000000-0005-0000-0000-000086060000}"/>
    <cellStyle name="Normal 4 12 7" xfId="1672" xr:uid="{00000000-0005-0000-0000-000087060000}"/>
    <cellStyle name="Normal 4 12 8" xfId="1673" xr:uid="{00000000-0005-0000-0000-000088060000}"/>
    <cellStyle name="Normal 4 12 9" xfId="1674" xr:uid="{00000000-0005-0000-0000-000089060000}"/>
    <cellStyle name="Normal 4 13" xfId="1675" xr:uid="{00000000-0005-0000-0000-00008A060000}"/>
    <cellStyle name="Normal 4 13 2" xfId="1676" xr:uid="{00000000-0005-0000-0000-00008B060000}"/>
    <cellStyle name="Normal 4 13 3" xfId="1677" xr:uid="{00000000-0005-0000-0000-00008C060000}"/>
    <cellStyle name="Normal 4 13 4" xfId="1678" xr:uid="{00000000-0005-0000-0000-00008D060000}"/>
    <cellStyle name="Normal 4 13 5" xfId="1679" xr:uid="{00000000-0005-0000-0000-00008E060000}"/>
    <cellStyle name="Normal 4 13 6" xfId="1680" xr:uid="{00000000-0005-0000-0000-00008F060000}"/>
    <cellStyle name="Normal 4 13 7" xfId="1681" xr:uid="{00000000-0005-0000-0000-000090060000}"/>
    <cellStyle name="Normal 4 13 8" xfId="1682" xr:uid="{00000000-0005-0000-0000-000091060000}"/>
    <cellStyle name="Normal 4 13 9" xfId="1683" xr:uid="{00000000-0005-0000-0000-000092060000}"/>
    <cellStyle name="Normal 4 14" xfId="1684" xr:uid="{00000000-0005-0000-0000-000093060000}"/>
    <cellStyle name="Normal 4 14 2" xfId="1685" xr:uid="{00000000-0005-0000-0000-000094060000}"/>
    <cellStyle name="Normal 4 14 3" xfId="1686" xr:uid="{00000000-0005-0000-0000-000095060000}"/>
    <cellStyle name="Normal 4 14 4" xfId="1687" xr:uid="{00000000-0005-0000-0000-000096060000}"/>
    <cellStyle name="Normal 4 14 5" xfId="1688" xr:uid="{00000000-0005-0000-0000-000097060000}"/>
    <cellStyle name="Normal 4 14 6" xfId="1689" xr:uid="{00000000-0005-0000-0000-000098060000}"/>
    <cellStyle name="Normal 4 14 7" xfId="1690" xr:uid="{00000000-0005-0000-0000-000099060000}"/>
    <cellStyle name="Normal 4 14 8" xfId="1691" xr:uid="{00000000-0005-0000-0000-00009A060000}"/>
    <cellStyle name="Normal 4 14 9" xfId="1692" xr:uid="{00000000-0005-0000-0000-00009B060000}"/>
    <cellStyle name="Normal 4 15" xfId="1693" xr:uid="{00000000-0005-0000-0000-00009C060000}"/>
    <cellStyle name="Normal 4 15 2" xfId="1694" xr:uid="{00000000-0005-0000-0000-00009D060000}"/>
    <cellStyle name="Normal 4 15 3" xfId="1695" xr:uid="{00000000-0005-0000-0000-00009E060000}"/>
    <cellStyle name="Normal 4 15 4" xfId="1696" xr:uid="{00000000-0005-0000-0000-00009F060000}"/>
    <cellStyle name="Normal 4 15 5" xfId="1697" xr:uid="{00000000-0005-0000-0000-0000A0060000}"/>
    <cellStyle name="Normal 4 15 6" xfId="1698" xr:uid="{00000000-0005-0000-0000-0000A1060000}"/>
    <cellStyle name="Normal 4 15 7" xfId="1699" xr:uid="{00000000-0005-0000-0000-0000A2060000}"/>
    <cellStyle name="Normal 4 15 8" xfId="1700" xr:uid="{00000000-0005-0000-0000-0000A3060000}"/>
    <cellStyle name="Normal 4 15 9" xfId="1701" xr:uid="{00000000-0005-0000-0000-0000A4060000}"/>
    <cellStyle name="Normal 4 16" xfId="1702" xr:uid="{00000000-0005-0000-0000-0000A5060000}"/>
    <cellStyle name="Normal 4 16 2" xfId="1703" xr:uid="{00000000-0005-0000-0000-0000A6060000}"/>
    <cellStyle name="Normal 4 16 3" xfId="1704" xr:uid="{00000000-0005-0000-0000-0000A7060000}"/>
    <cellStyle name="Normal 4 16 4" xfId="1705" xr:uid="{00000000-0005-0000-0000-0000A8060000}"/>
    <cellStyle name="Normal 4 16 5" xfId="1706" xr:uid="{00000000-0005-0000-0000-0000A9060000}"/>
    <cellStyle name="Normal 4 16 6" xfId="1707" xr:uid="{00000000-0005-0000-0000-0000AA060000}"/>
    <cellStyle name="Normal 4 16 7" xfId="1708" xr:uid="{00000000-0005-0000-0000-0000AB060000}"/>
    <cellStyle name="Normal 4 16 8" xfId="1709" xr:uid="{00000000-0005-0000-0000-0000AC060000}"/>
    <cellStyle name="Normal 4 16 9" xfId="1710" xr:uid="{00000000-0005-0000-0000-0000AD060000}"/>
    <cellStyle name="Normal 4 17" xfId="1711" xr:uid="{00000000-0005-0000-0000-0000AE060000}"/>
    <cellStyle name="Normal 4 17 2" xfId="1712" xr:uid="{00000000-0005-0000-0000-0000AF060000}"/>
    <cellStyle name="Normal 4 17 3" xfId="1713" xr:uid="{00000000-0005-0000-0000-0000B0060000}"/>
    <cellStyle name="Normal 4 17 4" xfId="1714" xr:uid="{00000000-0005-0000-0000-0000B1060000}"/>
    <cellStyle name="Normal 4 17 5" xfId="1715" xr:uid="{00000000-0005-0000-0000-0000B2060000}"/>
    <cellStyle name="Normal 4 17 6" xfId="1716" xr:uid="{00000000-0005-0000-0000-0000B3060000}"/>
    <cellStyle name="Normal 4 17 7" xfId="1717" xr:uid="{00000000-0005-0000-0000-0000B4060000}"/>
    <cellStyle name="Normal 4 17 8" xfId="1718" xr:uid="{00000000-0005-0000-0000-0000B5060000}"/>
    <cellStyle name="Normal 4 17 9" xfId="1719" xr:uid="{00000000-0005-0000-0000-0000B6060000}"/>
    <cellStyle name="Normal 4 18" xfId="1720" xr:uid="{00000000-0005-0000-0000-0000B7060000}"/>
    <cellStyle name="Normal 4 18 2" xfId="1721" xr:uid="{00000000-0005-0000-0000-0000B8060000}"/>
    <cellStyle name="Normal 4 18 3" xfId="1722" xr:uid="{00000000-0005-0000-0000-0000B9060000}"/>
    <cellStyle name="Normal 4 18 4" xfId="1723" xr:uid="{00000000-0005-0000-0000-0000BA060000}"/>
    <cellStyle name="Normal 4 18 5" xfId="1724" xr:uid="{00000000-0005-0000-0000-0000BB060000}"/>
    <cellStyle name="Normal 4 18 6" xfId="1725" xr:uid="{00000000-0005-0000-0000-0000BC060000}"/>
    <cellStyle name="Normal 4 18 7" xfId="1726" xr:uid="{00000000-0005-0000-0000-0000BD060000}"/>
    <cellStyle name="Normal 4 18 8" xfId="1727" xr:uid="{00000000-0005-0000-0000-0000BE060000}"/>
    <cellStyle name="Normal 4 18 9" xfId="1728" xr:uid="{00000000-0005-0000-0000-0000BF060000}"/>
    <cellStyle name="Normal 4 19" xfId="1729" xr:uid="{00000000-0005-0000-0000-0000C0060000}"/>
    <cellStyle name="Normal 4 19 2" xfId="1730" xr:uid="{00000000-0005-0000-0000-0000C1060000}"/>
    <cellStyle name="Normal 4 19 3" xfId="1731" xr:uid="{00000000-0005-0000-0000-0000C2060000}"/>
    <cellStyle name="Normal 4 19 4" xfId="1732" xr:uid="{00000000-0005-0000-0000-0000C3060000}"/>
    <cellStyle name="Normal 4 19 5" xfId="1733" xr:uid="{00000000-0005-0000-0000-0000C4060000}"/>
    <cellStyle name="Normal 4 19 6" xfId="1734" xr:uid="{00000000-0005-0000-0000-0000C5060000}"/>
    <cellStyle name="Normal 4 19 7" xfId="1735" xr:uid="{00000000-0005-0000-0000-0000C6060000}"/>
    <cellStyle name="Normal 4 19 8" xfId="1736" xr:uid="{00000000-0005-0000-0000-0000C7060000}"/>
    <cellStyle name="Normal 4 19 9" xfId="1737" xr:uid="{00000000-0005-0000-0000-0000C8060000}"/>
    <cellStyle name="Normal 4 2" xfId="1738" xr:uid="{00000000-0005-0000-0000-0000C9060000}"/>
    <cellStyle name="Normal 4 2 2" xfId="1739" xr:uid="{00000000-0005-0000-0000-0000CA060000}"/>
    <cellStyle name="Normal 4 2 3" xfId="1740" xr:uid="{00000000-0005-0000-0000-0000CB060000}"/>
    <cellStyle name="Normal 4 2 4" xfId="1741" xr:uid="{00000000-0005-0000-0000-0000CC060000}"/>
    <cellStyle name="Normal 4 2 5" xfId="1742" xr:uid="{00000000-0005-0000-0000-0000CD060000}"/>
    <cellStyle name="Normal 4 2 6" xfId="1743" xr:uid="{00000000-0005-0000-0000-0000CE060000}"/>
    <cellStyle name="Normal 4 2 7" xfId="1744" xr:uid="{00000000-0005-0000-0000-0000CF060000}"/>
    <cellStyle name="Normal 4 2 8" xfId="1745" xr:uid="{00000000-0005-0000-0000-0000D0060000}"/>
    <cellStyle name="Normal 4 2 9" xfId="1746" xr:uid="{00000000-0005-0000-0000-0000D1060000}"/>
    <cellStyle name="Normal 4 20" xfId="1747" xr:uid="{00000000-0005-0000-0000-0000D2060000}"/>
    <cellStyle name="Normal 4 20 2" xfId="1748" xr:uid="{00000000-0005-0000-0000-0000D3060000}"/>
    <cellStyle name="Normal 4 20 3" xfId="1749" xr:uid="{00000000-0005-0000-0000-0000D4060000}"/>
    <cellStyle name="Normal 4 20 4" xfId="1750" xr:uid="{00000000-0005-0000-0000-0000D5060000}"/>
    <cellStyle name="Normal 4 20 5" xfId="1751" xr:uid="{00000000-0005-0000-0000-0000D6060000}"/>
    <cellStyle name="Normal 4 20 6" xfId="1752" xr:uid="{00000000-0005-0000-0000-0000D7060000}"/>
    <cellStyle name="Normal 4 20 7" xfId="1753" xr:uid="{00000000-0005-0000-0000-0000D8060000}"/>
    <cellStyle name="Normal 4 20 8" xfId="1754" xr:uid="{00000000-0005-0000-0000-0000D9060000}"/>
    <cellStyle name="Normal 4 20 9" xfId="1755" xr:uid="{00000000-0005-0000-0000-0000DA060000}"/>
    <cellStyle name="Normal 4 21" xfId="1756" xr:uid="{00000000-0005-0000-0000-0000DB060000}"/>
    <cellStyle name="Normal 4 21 2" xfId="1757" xr:uid="{00000000-0005-0000-0000-0000DC060000}"/>
    <cellStyle name="Normal 4 21 3" xfId="1758" xr:uid="{00000000-0005-0000-0000-0000DD060000}"/>
    <cellStyle name="Normal 4 21 4" xfId="1759" xr:uid="{00000000-0005-0000-0000-0000DE060000}"/>
    <cellStyle name="Normal 4 21 5" xfId="1760" xr:uid="{00000000-0005-0000-0000-0000DF060000}"/>
    <cellStyle name="Normal 4 21 6" xfId="1761" xr:uid="{00000000-0005-0000-0000-0000E0060000}"/>
    <cellStyle name="Normal 4 21 7" xfId="1762" xr:uid="{00000000-0005-0000-0000-0000E1060000}"/>
    <cellStyle name="Normal 4 21 8" xfId="1763" xr:uid="{00000000-0005-0000-0000-0000E2060000}"/>
    <cellStyle name="Normal 4 21 9" xfId="1764" xr:uid="{00000000-0005-0000-0000-0000E3060000}"/>
    <cellStyle name="Normal 4 22" xfId="1765" xr:uid="{00000000-0005-0000-0000-0000E4060000}"/>
    <cellStyle name="Normal 4 22 2" xfId="1766" xr:uid="{00000000-0005-0000-0000-0000E5060000}"/>
    <cellStyle name="Normal 4 22 3" xfId="1767" xr:uid="{00000000-0005-0000-0000-0000E6060000}"/>
    <cellStyle name="Normal 4 22 4" xfId="1768" xr:uid="{00000000-0005-0000-0000-0000E7060000}"/>
    <cellStyle name="Normal 4 22 5" xfId="1769" xr:uid="{00000000-0005-0000-0000-0000E8060000}"/>
    <cellStyle name="Normal 4 22 6" xfId="1770" xr:uid="{00000000-0005-0000-0000-0000E9060000}"/>
    <cellStyle name="Normal 4 22 7" xfId="1771" xr:uid="{00000000-0005-0000-0000-0000EA060000}"/>
    <cellStyle name="Normal 4 22 8" xfId="1772" xr:uid="{00000000-0005-0000-0000-0000EB060000}"/>
    <cellStyle name="Normal 4 22 9" xfId="1773" xr:uid="{00000000-0005-0000-0000-0000EC060000}"/>
    <cellStyle name="Normal 4 23" xfId="1774" xr:uid="{00000000-0005-0000-0000-0000ED060000}"/>
    <cellStyle name="Normal 4 23 10" xfId="1775" xr:uid="{00000000-0005-0000-0000-0000EE060000}"/>
    <cellStyle name="Normal 4 23 11" xfId="1776" xr:uid="{00000000-0005-0000-0000-0000EF060000}"/>
    <cellStyle name="Normal 4 23 12" xfId="1777" xr:uid="{00000000-0005-0000-0000-0000F0060000}"/>
    <cellStyle name="Normal 4 23 13" xfId="1778" xr:uid="{00000000-0005-0000-0000-0000F1060000}"/>
    <cellStyle name="Normal 4 23 14" xfId="1779" xr:uid="{00000000-0005-0000-0000-0000F2060000}"/>
    <cellStyle name="Normal 4 23 15" xfId="1780" xr:uid="{00000000-0005-0000-0000-0000F3060000}"/>
    <cellStyle name="Normal 4 23 16" xfId="1781" xr:uid="{00000000-0005-0000-0000-0000F4060000}"/>
    <cellStyle name="Normal 4 23 17" xfId="1782" xr:uid="{00000000-0005-0000-0000-0000F5060000}"/>
    <cellStyle name="Normal 4 23 18" xfId="1783" xr:uid="{00000000-0005-0000-0000-0000F6060000}"/>
    <cellStyle name="Normal 4 23 19" xfId="1784" xr:uid="{00000000-0005-0000-0000-0000F7060000}"/>
    <cellStyle name="Normal 4 23 2" xfId="1785" xr:uid="{00000000-0005-0000-0000-0000F8060000}"/>
    <cellStyle name="Normal 4 23 20" xfId="1786" xr:uid="{00000000-0005-0000-0000-0000F9060000}"/>
    <cellStyle name="Normal 4 23 21" xfId="1787" xr:uid="{00000000-0005-0000-0000-0000FA060000}"/>
    <cellStyle name="Normal 4 23 22" xfId="1788" xr:uid="{00000000-0005-0000-0000-0000FB060000}"/>
    <cellStyle name="Normal 4 23 3" xfId="1789" xr:uid="{00000000-0005-0000-0000-0000FC060000}"/>
    <cellStyle name="Normal 4 23 4" xfId="1790" xr:uid="{00000000-0005-0000-0000-0000FD060000}"/>
    <cellStyle name="Normal 4 23 5" xfId="1791" xr:uid="{00000000-0005-0000-0000-0000FE060000}"/>
    <cellStyle name="Normal 4 23 6" xfId="1792" xr:uid="{00000000-0005-0000-0000-0000FF060000}"/>
    <cellStyle name="Normal 4 23 7" xfId="1793" xr:uid="{00000000-0005-0000-0000-000000070000}"/>
    <cellStyle name="Normal 4 23 8" xfId="1794" xr:uid="{00000000-0005-0000-0000-000001070000}"/>
    <cellStyle name="Normal 4 23 9" xfId="1795" xr:uid="{00000000-0005-0000-0000-000002070000}"/>
    <cellStyle name="Normal 4 24" xfId="1796" xr:uid="{00000000-0005-0000-0000-000003070000}"/>
    <cellStyle name="Normal 4 24 10" xfId="1797" xr:uid="{00000000-0005-0000-0000-000004070000}"/>
    <cellStyle name="Normal 4 24 11" xfId="1798" xr:uid="{00000000-0005-0000-0000-000005070000}"/>
    <cellStyle name="Normal 4 24 12" xfId="1799" xr:uid="{00000000-0005-0000-0000-000006070000}"/>
    <cellStyle name="Normal 4 24 13" xfId="1800" xr:uid="{00000000-0005-0000-0000-000007070000}"/>
    <cellStyle name="Normal 4 24 14" xfId="1801" xr:uid="{00000000-0005-0000-0000-000008070000}"/>
    <cellStyle name="Normal 4 24 15" xfId="1802" xr:uid="{00000000-0005-0000-0000-000009070000}"/>
    <cellStyle name="Normal 4 24 16" xfId="1803" xr:uid="{00000000-0005-0000-0000-00000A070000}"/>
    <cellStyle name="Normal 4 24 17" xfId="1804" xr:uid="{00000000-0005-0000-0000-00000B070000}"/>
    <cellStyle name="Normal 4 24 18" xfId="1805" xr:uid="{00000000-0005-0000-0000-00000C070000}"/>
    <cellStyle name="Normal 4 24 19" xfId="1806" xr:uid="{00000000-0005-0000-0000-00000D070000}"/>
    <cellStyle name="Normal 4 24 2" xfId="1807" xr:uid="{00000000-0005-0000-0000-00000E070000}"/>
    <cellStyle name="Normal 4 24 20" xfId="1808" xr:uid="{00000000-0005-0000-0000-00000F070000}"/>
    <cellStyle name="Normal 4 24 21" xfId="1809" xr:uid="{00000000-0005-0000-0000-000010070000}"/>
    <cellStyle name="Normal 4 24 22" xfId="1810" xr:uid="{00000000-0005-0000-0000-000011070000}"/>
    <cellStyle name="Normal 4 24 3" xfId="1811" xr:uid="{00000000-0005-0000-0000-000012070000}"/>
    <cellStyle name="Normal 4 24 4" xfId="1812" xr:uid="{00000000-0005-0000-0000-000013070000}"/>
    <cellStyle name="Normal 4 24 5" xfId="1813" xr:uid="{00000000-0005-0000-0000-000014070000}"/>
    <cellStyle name="Normal 4 24 6" xfId="1814" xr:uid="{00000000-0005-0000-0000-000015070000}"/>
    <cellStyle name="Normal 4 24 7" xfId="1815" xr:uid="{00000000-0005-0000-0000-000016070000}"/>
    <cellStyle name="Normal 4 24 8" xfId="1816" xr:uid="{00000000-0005-0000-0000-000017070000}"/>
    <cellStyle name="Normal 4 24 9" xfId="1817" xr:uid="{00000000-0005-0000-0000-000018070000}"/>
    <cellStyle name="Normal 4 25" xfId="1818" xr:uid="{00000000-0005-0000-0000-000019070000}"/>
    <cellStyle name="Normal 4 25 10" xfId="1819" xr:uid="{00000000-0005-0000-0000-00001A070000}"/>
    <cellStyle name="Normal 4 25 11" xfId="1820" xr:uid="{00000000-0005-0000-0000-00001B070000}"/>
    <cellStyle name="Normal 4 25 12" xfId="1821" xr:uid="{00000000-0005-0000-0000-00001C070000}"/>
    <cellStyle name="Normal 4 25 13" xfId="1822" xr:uid="{00000000-0005-0000-0000-00001D070000}"/>
    <cellStyle name="Normal 4 25 14" xfId="1823" xr:uid="{00000000-0005-0000-0000-00001E070000}"/>
    <cellStyle name="Normal 4 25 15" xfId="1824" xr:uid="{00000000-0005-0000-0000-00001F070000}"/>
    <cellStyle name="Normal 4 25 16" xfId="1825" xr:uid="{00000000-0005-0000-0000-000020070000}"/>
    <cellStyle name="Normal 4 25 17" xfId="1826" xr:uid="{00000000-0005-0000-0000-000021070000}"/>
    <cellStyle name="Normal 4 25 18" xfId="1827" xr:uid="{00000000-0005-0000-0000-000022070000}"/>
    <cellStyle name="Normal 4 25 19" xfId="1828" xr:uid="{00000000-0005-0000-0000-000023070000}"/>
    <cellStyle name="Normal 4 25 2" xfId="1829" xr:uid="{00000000-0005-0000-0000-000024070000}"/>
    <cellStyle name="Normal 4 25 20" xfId="1830" xr:uid="{00000000-0005-0000-0000-000025070000}"/>
    <cellStyle name="Normal 4 25 21" xfId="1831" xr:uid="{00000000-0005-0000-0000-000026070000}"/>
    <cellStyle name="Normal 4 25 22" xfId="1832" xr:uid="{00000000-0005-0000-0000-000027070000}"/>
    <cellStyle name="Normal 4 25 3" xfId="1833" xr:uid="{00000000-0005-0000-0000-000028070000}"/>
    <cellStyle name="Normal 4 25 4" xfId="1834" xr:uid="{00000000-0005-0000-0000-000029070000}"/>
    <cellStyle name="Normal 4 25 5" xfId="1835" xr:uid="{00000000-0005-0000-0000-00002A070000}"/>
    <cellStyle name="Normal 4 25 6" xfId="1836" xr:uid="{00000000-0005-0000-0000-00002B070000}"/>
    <cellStyle name="Normal 4 25 7" xfId="1837" xr:uid="{00000000-0005-0000-0000-00002C070000}"/>
    <cellStyle name="Normal 4 25 8" xfId="1838" xr:uid="{00000000-0005-0000-0000-00002D070000}"/>
    <cellStyle name="Normal 4 25 9" xfId="1839" xr:uid="{00000000-0005-0000-0000-00002E070000}"/>
    <cellStyle name="Normal 4 26" xfId="1840" xr:uid="{00000000-0005-0000-0000-00002F070000}"/>
    <cellStyle name="Normal 4 27" xfId="1841" xr:uid="{00000000-0005-0000-0000-000030070000}"/>
    <cellStyle name="Normal 4 28" xfId="1842" xr:uid="{00000000-0005-0000-0000-000031070000}"/>
    <cellStyle name="Normal 4 29" xfId="1843" xr:uid="{00000000-0005-0000-0000-000032070000}"/>
    <cellStyle name="Normal 4 3" xfId="1844" xr:uid="{00000000-0005-0000-0000-000033070000}"/>
    <cellStyle name="Normal 4 3 2" xfId="1845" xr:uid="{00000000-0005-0000-0000-000034070000}"/>
    <cellStyle name="Normal 4 3 3" xfId="1846" xr:uid="{00000000-0005-0000-0000-000035070000}"/>
    <cellStyle name="Normal 4 3 4" xfId="1847" xr:uid="{00000000-0005-0000-0000-000036070000}"/>
    <cellStyle name="Normal 4 3 5" xfId="1848" xr:uid="{00000000-0005-0000-0000-000037070000}"/>
    <cellStyle name="Normal 4 3 6" xfId="1849" xr:uid="{00000000-0005-0000-0000-000038070000}"/>
    <cellStyle name="Normal 4 3 7" xfId="1850" xr:uid="{00000000-0005-0000-0000-000039070000}"/>
    <cellStyle name="Normal 4 3 8" xfId="1851" xr:uid="{00000000-0005-0000-0000-00003A070000}"/>
    <cellStyle name="Normal 4 3 9" xfId="1852" xr:uid="{00000000-0005-0000-0000-00003B070000}"/>
    <cellStyle name="Normal 4 30" xfId="1853" xr:uid="{00000000-0005-0000-0000-00003C070000}"/>
    <cellStyle name="Normal 4 31" xfId="1854" xr:uid="{00000000-0005-0000-0000-00003D070000}"/>
    <cellStyle name="Normal 4 32" xfId="1855" xr:uid="{00000000-0005-0000-0000-00003E070000}"/>
    <cellStyle name="Normal 4 33" xfId="1856" xr:uid="{00000000-0005-0000-0000-00003F070000}"/>
    <cellStyle name="Normal 4 33 2" xfId="1857" xr:uid="{00000000-0005-0000-0000-000040070000}"/>
    <cellStyle name="Normal 4 33 3" xfId="1858" xr:uid="{00000000-0005-0000-0000-000041070000}"/>
    <cellStyle name="Normal 4 33 4" xfId="1859" xr:uid="{00000000-0005-0000-0000-000042070000}"/>
    <cellStyle name="Normal 4 33 5" xfId="1860" xr:uid="{00000000-0005-0000-0000-000043070000}"/>
    <cellStyle name="Normal 4 33 6" xfId="1861" xr:uid="{00000000-0005-0000-0000-000044070000}"/>
    <cellStyle name="Normal 4 33 7" xfId="1862" xr:uid="{00000000-0005-0000-0000-000045070000}"/>
    <cellStyle name="Normal 4 33 8" xfId="1863" xr:uid="{00000000-0005-0000-0000-000046070000}"/>
    <cellStyle name="Normal 4 33 9" xfId="1864" xr:uid="{00000000-0005-0000-0000-000047070000}"/>
    <cellStyle name="Normal 4 34" xfId="1865" xr:uid="{00000000-0005-0000-0000-000048070000}"/>
    <cellStyle name="Normal 4 34 2" xfId="1866" xr:uid="{00000000-0005-0000-0000-000049070000}"/>
    <cellStyle name="Normal 4 34 3" xfId="1867" xr:uid="{00000000-0005-0000-0000-00004A070000}"/>
    <cellStyle name="Normal 4 34 4" xfId="1868" xr:uid="{00000000-0005-0000-0000-00004B070000}"/>
    <cellStyle name="Normal 4 34 5" xfId="1869" xr:uid="{00000000-0005-0000-0000-00004C070000}"/>
    <cellStyle name="Normal 4 34 6" xfId="1870" xr:uid="{00000000-0005-0000-0000-00004D070000}"/>
    <cellStyle name="Normal 4 34 7" xfId="1871" xr:uid="{00000000-0005-0000-0000-00004E070000}"/>
    <cellStyle name="Normal 4 34 8" xfId="1872" xr:uid="{00000000-0005-0000-0000-00004F070000}"/>
    <cellStyle name="Normal 4 34 9" xfId="1873" xr:uid="{00000000-0005-0000-0000-000050070000}"/>
    <cellStyle name="Normal 4 35" xfId="1874" xr:uid="{00000000-0005-0000-0000-000051070000}"/>
    <cellStyle name="Normal 4 35 2" xfId="1875" xr:uid="{00000000-0005-0000-0000-000052070000}"/>
    <cellStyle name="Normal 4 35 3" xfId="1876" xr:uid="{00000000-0005-0000-0000-000053070000}"/>
    <cellStyle name="Normal 4 35 4" xfId="1877" xr:uid="{00000000-0005-0000-0000-000054070000}"/>
    <cellStyle name="Normal 4 35 5" xfId="1878" xr:uid="{00000000-0005-0000-0000-000055070000}"/>
    <cellStyle name="Normal 4 35 6" xfId="1879" xr:uid="{00000000-0005-0000-0000-000056070000}"/>
    <cellStyle name="Normal 4 35 7" xfId="1880" xr:uid="{00000000-0005-0000-0000-000057070000}"/>
    <cellStyle name="Normal 4 35 8" xfId="1881" xr:uid="{00000000-0005-0000-0000-000058070000}"/>
    <cellStyle name="Normal 4 35 9" xfId="1882" xr:uid="{00000000-0005-0000-0000-000059070000}"/>
    <cellStyle name="Normal 4 36" xfId="1883" xr:uid="{00000000-0005-0000-0000-00005A070000}"/>
    <cellStyle name="Normal 4 36 2" xfId="1884" xr:uid="{00000000-0005-0000-0000-00005B070000}"/>
    <cellStyle name="Normal 4 36 3" xfId="1885" xr:uid="{00000000-0005-0000-0000-00005C070000}"/>
    <cellStyle name="Normal 4 36 4" xfId="1886" xr:uid="{00000000-0005-0000-0000-00005D070000}"/>
    <cellStyle name="Normal 4 36 5" xfId="1887" xr:uid="{00000000-0005-0000-0000-00005E070000}"/>
    <cellStyle name="Normal 4 36 6" xfId="1888" xr:uid="{00000000-0005-0000-0000-00005F070000}"/>
    <cellStyle name="Normal 4 36 7" xfId="1889" xr:uid="{00000000-0005-0000-0000-000060070000}"/>
    <cellStyle name="Normal 4 36 8" xfId="1890" xr:uid="{00000000-0005-0000-0000-000061070000}"/>
    <cellStyle name="Normal 4 36 9" xfId="1891" xr:uid="{00000000-0005-0000-0000-000062070000}"/>
    <cellStyle name="Normal 4 37" xfId="1892" xr:uid="{00000000-0005-0000-0000-000063070000}"/>
    <cellStyle name="Normal 4 37 2" xfId="1893" xr:uid="{00000000-0005-0000-0000-000064070000}"/>
    <cellStyle name="Normal 4 37 3" xfId="1894" xr:uid="{00000000-0005-0000-0000-000065070000}"/>
    <cellStyle name="Normal 4 37 4" xfId="1895" xr:uid="{00000000-0005-0000-0000-000066070000}"/>
    <cellStyle name="Normal 4 37 5" xfId="1896" xr:uid="{00000000-0005-0000-0000-000067070000}"/>
    <cellStyle name="Normal 4 37 6" xfId="1897" xr:uid="{00000000-0005-0000-0000-000068070000}"/>
    <cellStyle name="Normal 4 37 7" xfId="1898" xr:uid="{00000000-0005-0000-0000-000069070000}"/>
    <cellStyle name="Normal 4 37 8" xfId="1899" xr:uid="{00000000-0005-0000-0000-00006A070000}"/>
    <cellStyle name="Normal 4 37 9" xfId="1900" xr:uid="{00000000-0005-0000-0000-00006B070000}"/>
    <cellStyle name="Normal 4 38" xfId="1901" xr:uid="{00000000-0005-0000-0000-00006C070000}"/>
    <cellStyle name="Normal 4 38 2" xfId="1902" xr:uid="{00000000-0005-0000-0000-00006D070000}"/>
    <cellStyle name="Normal 4 38 3" xfId="1903" xr:uid="{00000000-0005-0000-0000-00006E070000}"/>
    <cellStyle name="Normal 4 38 4" xfId="1904" xr:uid="{00000000-0005-0000-0000-00006F070000}"/>
    <cellStyle name="Normal 4 38 5" xfId="1905" xr:uid="{00000000-0005-0000-0000-000070070000}"/>
    <cellStyle name="Normal 4 38 6" xfId="1906" xr:uid="{00000000-0005-0000-0000-000071070000}"/>
    <cellStyle name="Normal 4 38 7" xfId="1907" xr:uid="{00000000-0005-0000-0000-000072070000}"/>
    <cellStyle name="Normal 4 38 8" xfId="1908" xr:uid="{00000000-0005-0000-0000-000073070000}"/>
    <cellStyle name="Normal 4 38 9" xfId="1909" xr:uid="{00000000-0005-0000-0000-000074070000}"/>
    <cellStyle name="Normal 4 39" xfId="1910" xr:uid="{00000000-0005-0000-0000-000075070000}"/>
    <cellStyle name="Normal 4 39 2" xfId="1911" xr:uid="{00000000-0005-0000-0000-000076070000}"/>
    <cellStyle name="Normal 4 39 3" xfId="1912" xr:uid="{00000000-0005-0000-0000-000077070000}"/>
    <cellStyle name="Normal 4 39 4" xfId="1913" xr:uid="{00000000-0005-0000-0000-000078070000}"/>
    <cellStyle name="Normal 4 39 5" xfId="1914" xr:uid="{00000000-0005-0000-0000-000079070000}"/>
    <cellStyle name="Normal 4 39 6" xfId="1915" xr:uid="{00000000-0005-0000-0000-00007A070000}"/>
    <cellStyle name="Normal 4 39 7" xfId="1916" xr:uid="{00000000-0005-0000-0000-00007B070000}"/>
    <cellStyle name="Normal 4 39 8" xfId="1917" xr:uid="{00000000-0005-0000-0000-00007C070000}"/>
    <cellStyle name="Normal 4 39 9" xfId="1918" xr:uid="{00000000-0005-0000-0000-00007D070000}"/>
    <cellStyle name="Normal 4 4" xfId="1919" xr:uid="{00000000-0005-0000-0000-00007E070000}"/>
    <cellStyle name="Normal 4 4 2" xfId="1920" xr:uid="{00000000-0005-0000-0000-00007F070000}"/>
    <cellStyle name="Normal 4 4 3" xfId="1921" xr:uid="{00000000-0005-0000-0000-000080070000}"/>
    <cellStyle name="Normal 4 4 4" xfId="1922" xr:uid="{00000000-0005-0000-0000-000081070000}"/>
    <cellStyle name="Normal 4 4 5" xfId="1923" xr:uid="{00000000-0005-0000-0000-000082070000}"/>
    <cellStyle name="Normal 4 4 6" xfId="1924" xr:uid="{00000000-0005-0000-0000-000083070000}"/>
    <cellStyle name="Normal 4 4 7" xfId="1925" xr:uid="{00000000-0005-0000-0000-000084070000}"/>
    <cellStyle name="Normal 4 4 8" xfId="1926" xr:uid="{00000000-0005-0000-0000-000085070000}"/>
    <cellStyle name="Normal 4 4 9" xfId="1927" xr:uid="{00000000-0005-0000-0000-000086070000}"/>
    <cellStyle name="Normal 4 40" xfId="1928" xr:uid="{00000000-0005-0000-0000-000087070000}"/>
    <cellStyle name="Normal 4 40 2" xfId="1929" xr:uid="{00000000-0005-0000-0000-000088070000}"/>
    <cellStyle name="Normal 4 40 3" xfId="1930" xr:uid="{00000000-0005-0000-0000-000089070000}"/>
    <cellStyle name="Normal 4 40 4" xfId="1931" xr:uid="{00000000-0005-0000-0000-00008A070000}"/>
    <cellStyle name="Normal 4 40 5" xfId="1932" xr:uid="{00000000-0005-0000-0000-00008B070000}"/>
    <cellStyle name="Normal 4 40 6" xfId="1933" xr:uid="{00000000-0005-0000-0000-00008C070000}"/>
    <cellStyle name="Normal 4 40 7" xfId="1934" xr:uid="{00000000-0005-0000-0000-00008D070000}"/>
    <cellStyle name="Normal 4 40 8" xfId="1935" xr:uid="{00000000-0005-0000-0000-00008E070000}"/>
    <cellStyle name="Normal 4 40 9" xfId="1936" xr:uid="{00000000-0005-0000-0000-00008F070000}"/>
    <cellStyle name="Normal 4 41" xfId="1937" xr:uid="{00000000-0005-0000-0000-000090070000}"/>
    <cellStyle name="Normal 4 41 2" xfId="1938" xr:uid="{00000000-0005-0000-0000-000091070000}"/>
    <cellStyle name="Normal 4 41 3" xfId="1939" xr:uid="{00000000-0005-0000-0000-000092070000}"/>
    <cellStyle name="Normal 4 41 4" xfId="1940" xr:uid="{00000000-0005-0000-0000-000093070000}"/>
    <cellStyle name="Normal 4 41 5" xfId="1941" xr:uid="{00000000-0005-0000-0000-000094070000}"/>
    <cellStyle name="Normal 4 41 6" xfId="1942" xr:uid="{00000000-0005-0000-0000-000095070000}"/>
    <cellStyle name="Normal 4 41 7" xfId="1943" xr:uid="{00000000-0005-0000-0000-000096070000}"/>
    <cellStyle name="Normal 4 41 8" xfId="1944" xr:uid="{00000000-0005-0000-0000-000097070000}"/>
    <cellStyle name="Normal 4 41 9" xfId="1945" xr:uid="{00000000-0005-0000-0000-000098070000}"/>
    <cellStyle name="Normal 4 42" xfId="1946" xr:uid="{00000000-0005-0000-0000-000099070000}"/>
    <cellStyle name="Normal 4 42 2" xfId="1947" xr:uid="{00000000-0005-0000-0000-00009A070000}"/>
    <cellStyle name="Normal 4 42 3" xfId="1948" xr:uid="{00000000-0005-0000-0000-00009B070000}"/>
    <cellStyle name="Normal 4 42 4" xfId="1949" xr:uid="{00000000-0005-0000-0000-00009C070000}"/>
    <cellStyle name="Normal 4 42 5" xfId="1950" xr:uid="{00000000-0005-0000-0000-00009D070000}"/>
    <cellStyle name="Normal 4 42 6" xfId="1951" xr:uid="{00000000-0005-0000-0000-00009E070000}"/>
    <cellStyle name="Normal 4 42 7" xfId="1952" xr:uid="{00000000-0005-0000-0000-00009F070000}"/>
    <cellStyle name="Normal 4 42 8" xfId="1953" xr:uid="{00000000-0005-0000-0000-0000A0070000}"/>
    <cellStyle name="Normal 4 42 9" xfId="1954" xr:uid="{00000000-0005-0000-0000-0000A1070000}"/>
    <cellStyle name="Normal 4 43" xfId="1955" xr:uid="{00000000-0005-0000-0000-0000A2070000}"/>
    <cellStyle name="Normal 4 43 2" xfId="1956" xr:uid="{00000000-0005-0000-0000-0000A3070000}"/>
    <cellStyle name="Normal 4 43 3" xfId="1957" xr:uid="{00000000-0005-0000-0000-0000A4070000}"/>
    <cellStyle name="Normal 4 43 4" xfId="1958" xr:uid="{00000000-0005-0000-0000-0000A5070000}"/>
    <cellStyle name="Normal 4 43 5" xfId="1959" xr:uid="{00000000-0005-0000-0000-0000A6070000}"/>
    <cellStyle name="Normal 4 43 6" xfId="1960" xr:uid="{00000000-0005-0000-0000-0000A7070000}"/>
    <cellStyle name="Normal 4 43 7" xfId="1961" xr:uid="{00000000-0005-0000-0000-0000A8070000}"/>
    <cellStyle name="Normal 4 43 8" xfId="1962" xr:uid="{00000000-0005-0000-0000-0000A9070000}"/>
    <cellStyle name="Normal 4 43 9" xfId="1963" xr:uid="{00000000-0005-0000-0000-0000AA070000}"/>
    <cellStyle name="Normal 4 44" xfId="1964" xr:uid="{00000000-0005-0000-0000-0000AB070000}"/>
    <cellStyle name="Normal 4 44 2" xfId="1965" xr:uid="{00000000-0005-0000-0000-0000AC070000}"/>
    <cellStyle name="Normal 4 44 3" xfId="1966" xr:uid="{00000000-0005-0000-0000-0000AD070000}"/>
    <cellStyle name="Normal 4 44 4" xfId="1967" xr:uid="{00000000-0005-0000-0000-0000AE070000}"/>
    <cellStyle name="Normal 4 44 5" xfId="1968" xr:uid="{00000000-0005-0000-0000-0000AF070000}"/>
    <cellStyle name="Normal 4 44 6" xfId="1969" xr:uid="{00000000-0005-0000-0000-0000B0070000}"/>
    <cellStyle name="Normal 4 44 7" xfId="1970" xr:uid="{00000000-0005-0000-0000-0000B1070000}"/>
    <cellStyle name="Normal 4 44 8" xfId="1971" xr:uid="{00000000-0005-0000-0000-0000B2070000}"/>
    <cellStyle name="Normal 4 44 9" xfId="1972" xr:uid="{00000000-0005-0000-0000-0000B3070000}"/>
    <cellStyle name="Normal 4 45" xfId="1973" xr:uid="{00000000-0005-0000-0000-0000B4070000}"/>
    <cellStyle name="Normal 4 45 2" xfId="1974" xr:uid="{00000000-0005-0000-0000-0000B5070000}"/>
    <cellStyle name="Normal 4 45 3" xfId="1975" xr:uid="{00000000-0005-0000-0000-0000B6070000}"/>
    <cellStyle name="Normal 4 45 4" xfId="1976" xr:uid="{00000000-0005-0000-0000-0000B7070000}"/>
    <cellStyle name="Normal 4 45 5" xfId="1977" xr:uid="{00000000-0005-0000-0000-0000B8070000}"/>
    <cellStyle name="Normal 4 45 6" xfId="1978" xr:uid="{00000000-0005-0000-0000-0000B9070000}"/>
    <cellStyle name="Normal 4 45 7" xfId="1979" xr:uid="{00000000-0005-0000-0000-0000BA070000}"/>
    <cellStyle name="Normal 4 45 8" xfId="1980" xr:uid="{00000000-0005-0000-0000-0000BB070000}"/>
    <cellStyle name="Normal 4 45 9" xfId="1981" xr:uid="{00000000-0005-0000-0000-0000BC070000}"/>
    <cellStyle name="Normal 4 46" xfId="1982" xr:uid="{00000000-0005-0000-0000-0000BD070000}"/>
    <cellStyle name="Normal 4 47" xfId="1983" xr:uid="{00000000-0005-0000-0000-0000BE070000}"/>
    <cellStyle name="Normal 4 48" xfId="1984" xr:uid="{00000000-0005-0000-0000-0000BF070000}"/>
    <cellStyle name="Normal 4 49" xfId="1985" xr:uid="{00000000-0005-0000-0000-0000C0070000}"/>
    <cellStyle name="Normal 4 5" xfId="1986" xr:uid="{00000000-0005-0000-0000-0000C1070000}"/>
    <cellStyle name="Normal 4 5 2" xfId="1987" xr:uid="{00000000-0005-0000-0000-0000C2070000}"/>
    <cellStyle name="Normal 4 5 3" xfId="1988" xr:uid="{00000000-0005-0000-0000-0000C3070000}"/>
    <cellStyle name="Normal 4 5 4" xfId="1989" xr:uid="{00000000-0005-0000-0000-0000C4070000}"/>
    <cellStyle name="Normal 4 5 5" xfId="1990" xr:uid="{00000000-0005-0000-0000-0000C5070000}"/>
    <cellStyle name="Normal 4 5 6" xfId="1991" xr:uid="{00000000-0005-0000-0000-0000C6070000}"/>
    <cellStyle name="Normal 4 5 7" xfId="1992" xr:uid="{00000000-0005-0000-0000-0000C7070000}"/>
    <cellStyle name="Normal 4 5 8" xfId="1993" xr:uid="{00000000-0005-0000-0000-0000C8070000}"/>
    <cellStyle name="Normal 4 5 9" xfId="1994" xr:uid="{00000000-0005-0000-0000-0000C9070000}"/>
    <cellStyle name="Normal 4 50" xfId="1995" xr:uid="{00000000-0005-0000-0000-0000CA070000}"/>
    <cellStyle name="Normal 4 51" xfId="1996" xr:uid="{00000000-0005-0000-0000-0000CB070000}"/>
    <cellStyle name="Normal 4 52" xfId="1997" xr:uid="{00000000-0005-0000-0000-0000CC070000}"/>
    <cellStyle name="Normal 4 53" xfId="1998" xr:uid="{00000000-0005-0000-0000-0000CD070000}"/>
    <cellStyle name="Normal 4 6" xfId="1999" xr:uid="{00000000-0005-0000-0000-0000CE070000}"/>
    <cellStyle name="Normal 4 6 2" xfId="2000" xr:uid="{00000000-0005-0000-0000-0000CF070000}"/>
    <cellStyle name="Normal 4 6 3" xfId="2001" xr:uid="{00000000-0005-0000-0000-0000D0070000}"/>
    <cellStyle name="Normal 4 6 4" xfId="2002" xr:uid="{00000000-0005-0000-0000-0000D1070000}"/>
    <cellStyle name="Normal 4 6 5" xfId="2003" xr:uid="{00000000-0005-0000-0000-0000D2070000}"/>
    <cellStyle name="Normal 4 6 6" xfId="2004" xr:uid="{00000000-0005-0000-0000-0000D3070000}"/>
    <cellStyle name="Normal 4 6 7" xfId="2005" xr:uid="{00000000-0005-0000-0000-0000D4070000}"/>
    <cellStyle name="Normal 4 6 8" xfId="2006" xr:uid="{00000000-0005-0000-0000-0000D5070000}"/>
    <cellStyle name="Normal 4 6 9" xfId="2007" xr:uid="{00000000-0005-0000-0000-0000D6070000}"/>
    <cellStyle name="Normal 4 7" xfId="2008" xr:uid="{00000000-0005-0000-0000-0000D7070000}"/>
    <cellStyle name="Normal 4 7 2" xfId="2009" xr:uid="{00000000-0005-0000-0000-0000D8070000}"/>
    <cellStyle name="Normal 4 7 3" xfId="2010" xr:uid="{00000000-0005-0000-0000-0000D9070000}"/>
    <cellStyle name="Normal 4 7 4" xfId="2011" xr:uid="{00000000-0005-0000-0000-0000DA070000}"/>
    <cellStyle name="Normal 4 7 5" xfId="2012" xr:uid="{00000000-0005-0000-0000-0000DB070000}"/>
    <cellStyle name="Normal 4 7 6" xfId="2013" xr:uid="{00000000-0005-0000-0000-0000DC070000}"/>
    <cellStyle name="Normal 4 7 7" xfId="2014" xr:uid="{00000000-0005-0000-0000-0000DD070000}"/>
    <cellStyle name="Normal 4 7 8" xfId="2015" xr:uid="{00000000-0005-0000-0000-0000DE070000}"/>
    <cellStyle name="Normal 4 7 9" xfId="2016" xr:uid="{00000000-0005-0000-0000-0000DF070000}"/>
    <cellStyle name="Normal 4 8" xfId="2017" xr:uid="{00000000-0005-0000-0000-0000E0070000}"/>
    <cellStyle name="Normal 4 8 2" xfId="2018" xr:uid="{00000000-0005-0000-0000-0000E1070000}"/>
    <cellStyle name="Normal 4 8 3" xfId="2019" xr:uid="{00000000-0005-0000-0000-0000E2070000}"/>
    <cellStyle name="Normal 4 8 4" xfId="2020" xr:uid="{00000000-0005-0000-0000-0000E3070000}"/>
    <cellStyle name="Normal 4 8 5" xfId="2021" xr:uid="{00000000-0005-0000-0000-0000E4070000}"/>
    <cellStyle name="Normal 4 8 6" xfId="2022" xr:uid="{00000000-0005-0000-0000-0000E5070000}"/>
    <cellStyle name="Normal 4 8 7" xfId="2023" xr:uid="{00000000-0005-0000-0000-0000E6070000}"/>
    <cellStyle name="Normal 4 8 8" xfId="2024" xr:uid="{00000000-0005-0000-0000-0000E7070000}"/>
    <cellStyle name="Normal 4 8 9" xfId="2025" xr:uid="{00000000-0005-0000-0000-0000E8070000}"/>
    <cellStyle name="Normal 4 9" xfId="2026" xr:uid="{00000000-0005-0000-0000-0000E9070000}"/>
    <cellStyle name="Normal 4 9 2" xfId="2027" xr:uid="{00000000-0005-0000-0000-0000EA070000}"/>
    <cellStyle name="Normal 4 9 3" xfId="2028" xr:uid="{00000000-0005-0000-0000-0000EB070000}"/>
    <cellStyle name="Normal 4 9 4" xfId="2029" xr:uid="{00000000-0005-0000-0000-0000EC070000}"/>
    <cellStyle name="Normal 4 9 5" xfId="2030" xr:uid="{00000000-0005-0000-0000-0000ED070000}"/>
    <cellStyle name="Normal 4 9 6" xfId="2031" xr:uid="{00000000-0005-0000-0000-0000EE070000}"/>
    <cellStyle name="Normal 4 9 7" xfId="2032" xr:uid="{00000000-0005-0000-0000-0000EF070000}"/>
    <cellStyle name="Normal 4 9 8" xfId="2033" xr:uid="{00000000-0005-0000-0000-0000F0070000}"/>
    <cellStyle name="Normal 4 9 9" xfId="2034" xr:uid="{00000000-0005-0000-0000-0000F1070000}"/>
    <cellStyle name="Normal 4_StaffH2" xfId="2035" xr:uid="{00000000-0005-0000-0000-0000F2070000}"/>
    <cellStyle name="Normal 40" xfId="2036" xr:uid="{00000000-0005-0000-0000-0000F3070000}"/>
    <cellStyle name="Normal 41" xfId="2037" xr:uid="{00000000-0005-0000-0000-0000F4070000}"/>
    <cellStyle name="Normal 42" xfId="2038" xr:uid="{00000000-0005-0000-0000-0000F5070000}"/>
    <cellStyle name="Normal 43" xfId="2039" xr:uid="{00000000-0005-0000-0000-0000F6070000}"/>
    <cellStyle name="Normal 44" xfId="2040" xr:uid="{00000000-0005-0000-0000-0000F7070000}"/>
    <cellStyle name="Normal 45" xfId="2041" xr:uid="{00000000-0005-0000-0000-0000F8070000}"/>
    <cellStyle name="Normal 46" xfId="2042" xr:uid="{00000000-0005-0000-0000-0000F9070000}"/>
    <cellStyle name="Normal 47" xfId="2043" xr:uid="{00000000-0005-0000-0000-0000FA070000}"/>
    <cellStyle name="Normal 5" xfId="2044" xr:uid="{00000000-0005-0000-0000-0000FB070000}"/>
    <cellStyle name="Normal 5 2" xfId="2045" xr:uid="{00000000-0005-0000-0000-0000FC070000}"/>
    <cellStyle name="Normal 5 3" xfId="2046" xr:uid="{00000000-0005-0000-0000-0000FD070000}"/>
    <cellStyle name="Normal 5 4" xfId="2047" xr:uid="{00000000-0005-0000-0000-0000FE070000}"/>
    <cellStyle name="Normal 5 4 2" xfId="2048" xr:uid="{00000000-0005-0000-0000-0000FF070000}"/>
    <cellStyle name="Normal 6" xfId="2049" xr:uid="{00000000-0005-0000-0000-000000080000}"/>
    <cellStyle name="Normal 6 2" xfId="2050" xr:uid="{00000000-0005-0000-0000-000001080000}"/>
    <cellStyle name="Normal 6 3" xfId="2051" xr:uid="{00000000-0005-0000-0000-000002080000}"/>
    <cellStyle name="Normal 6 4" xfId="2052" xr:uid="{00000000-0005-0000-0000-000003080000}"/>
    <cellStyle name="Normal 7" xfId="2053" xr:uid="{00000000-0005-0000-0000-000004080000}"/>
    <cellStyle name="Normal 7 2" xfId="2054" xr:uid="{00000000-0005-0000-0000-000005080000}"/>
    <cellStyle name="Normal 7 2 2" xfId="2055" xr:uid="{00000000-0005-0000-0000-000006080000}"/>
    <cellStyle name="Normal 7 3" xfId="2056" xr:uid="{00000000-0005-0000-0000-000007080000}"/>
    <cellStyle name="Normal 7 4" xfId="2057" xr:uid="{00000000-0005-0000-0000-000008080000}"/>
    <cellStyle name="Normal 7 5" xfId="2058" xr:uid="{00000000-0005-0000-0000-000009080000}"/>
    <cellStyle name="Normal 8" xfId="2059" xr:uid="{00000000-0005-0000-0000-00000A080000}"/>
    <cellStyle name="Normal 8 2" xfId="2060" xr:uid="{00000000-0005-0000-0000-00000B080000}"/>
    <cellStyle name="Normal 8 2 2" xfId="2061" xr:uid="{00000000-0005-0000-0000-00000C080000}"/>
    <cellStyle name="Normal 8 2 3" xfId="2062" xr:uid="{00000000-0005-0000-0000-00000D080000}"/>
    <cellStyle name="Normal 8 2 4" xfId="2063" xr:uid="{00000000-0005-0000-0000-00000E080000}"/>
    <cellStyle name="Normal 8 3" xfId="2064" xr:uid="{00000000-0005-0000-0000-00000F080000}"/>
    <cellStyle name="Normal 8 4" xfId="2065" xr:uid="{00000000-0005-0000-0000-000010080000}"/>
    <cellStyle name="Normal 8 5" xfId="2066" xr:uid="{00000000-0005-0000-0000-000011080000}"/>
    <cellStyle name="Normal 8 6" xfId="2067" xr:uid="{00000000-0005-0000-0000-000012080000}"/>
    <cellStyle name="Normal 8 7" xfId="2068" xr:uid="{00000000-0005-0000-0000-000013080000}"/>
    <cellStyle name="Normal 8 8" xfId="2069" xr:uid="{00000000-0005-0000-0000-000014080000}"/>
    <cellStyle name="Normal 8 9" xfId="2070" xr:uid="{00000000-0005-0000-0000-000015080000}"/>
    <cellStyle name="Normal 80" xfId="2071" xr:uid="{00000000-0005-0000-0000-000016080000}"/>
    <cellStyle name="Normal 81" xfId="2072" xr:uid="{00000000-0005-0000-0000-000017080000}"/>
    <cellStyle name="Normal 9" xfId="2073" xr:uid="{00000000-0005-0000-0000-000018080000}"/>
    <cellStyle name="Normal 9 2" xfId="2074" xr:uid="{00000000-0005-0000-0000-000019080000}"/>
    <cellStyle name="Normal 9 2 2" xfId="2075" xr:uid="{00000000-0005-0000-0000-00001A080000}"/>
    <cellStyle name="Note 10" xfId="2076" xr:uid="{00000000-0005-0000-0000-00001B080000}"/>
    <cellStyle name="Note 10 2" xfId="2077" xr:uid="{00000000-0005-0000-0000-00001C080000}"/>
    <cellStyle name="Note 11" xfId="2078" xr:uid="{00000000-0005-0000-0000-00001D080000}"/>
    <cellStyle name="Note 12" xfId="2079" xr:uid="{00000000-0005-0000-0000-00001E080000}"/>
    <cellStyle name="Note 13" xfId="2080" xr:uid="{00000000-0005-0000-0000-00001F080000}"/>
    <cellStyle name="Note 14" xfId="2081" xr:uid="{00000000-0005-0000-0000-000020080000}"/>
    <cellStyle name="Note 15" xfId="2082" xr:uid="{00000000-0005-0000-0000-000021080000}"/>
    <cellStyle name="Note 16" xfId="2083" xr:uid="{00000000-0005-0000-0000-000022080000}"/>
    <cellStyle name="Note 17" xfId="2084" xr:uid="{00000000-0005-0000-0000-000023080000}"/>
    <cellStyle name="Note 18" xfId="2085" xr:uid="{00000000-0005-0000-0000-000024080000}"/>
    <cellStyle name="Note 19" xfId="2086" xr:uid="{00000000-0005-0000-0000-000025080000}"/>
    <cellStyle name="Note 2" xfId="2087" xr:uid="{00000000-0005-0000-0000-000026080000}"/>
    <cellStyle name="Note 2 10" xfId="2088" xr:uid="{00000000-0005-0000-0000-000027080000}"/>
    <cellStyle name="Note 2 2" xfId="2089" xr:uid="{00000000-0005-0000-0000-000028080000}"/>
    <cellStyle name="Note 2 2 2" xfId="2090" xr:uid="{00000000-0005-0000-0000-000029080000}"/>
    <cellStyle name="Note 2 3" xfId="2091" xr:uid="{00000000-0005-0000-0000-00002A080000}"/>
    <cellStyle name="Note 2 3 2" xfId="2092" xr:uid="{00000000-0005-0000-0000-00002B080000}"/>
    <cellStyle name="Note 2 4" xfId="2093" xr:uid="{00000000-0005-0000-0000-00002C080000}"/>
    <cellStyle name="Note 2 5" xfId="2094" xr:uid="{00000000-0005-0000-0000-00002D080000}"/>
    <cellStyle name="Note 2 6" xfId="2095" xr:uid="{00000000-0005-0000-0000-00002E080000}"/>
    <cellStyle name="Note 2 7" xfId="2096" xr:uid="{00000000-0005-0000-0000-00002F080000}"/>
    <cellStyle name="Note 2 8" xfId="2097" xr:uid="{00000000-0005-0000-0000-000030080000}"/>
    <cellStyle name="Note 2 9" xfId="2098" xr:uid="{00000000-0005-0000-0000-000031080000}"/>
    <cellStyle name="Note 20" xfId="2099" xr:uid="{00000000-0005-0000-0000-000032080000}"/>
    <cellStyle name="Note 21" xfId="2100" xr:uid="{00000000-0005-0000-0000-000033080000}"/>
    <cellStyle name="Note 22" xfId="2101" xr:uid="{00000000-0005-0000-0000-000034080000}"/>
    <cellStyle name="Note 23" xfId="2102" xr:uid="{00000000-0005-0000-0000-000035080000}"/>
    <cellStyle name="Note 24" xfId="2103" xr:uid="{00000000-0005-0000-0000-000036080000}"/>
    <cellStyle name="Note 25" xfId="2104" xr:uid="{00000000-0005-0000-0000-000037080000}"/>
    <cellStyle name="Note 26" xfId="2105" xr:uid="{00000000-0005-0000-0000-000038080000}"/>
    <cellStyle name="Note 27" xfId="2106" xr:uid="{00000000-0005-0000-0000-000039080000}"/>
    <cellStyle name="Note 28" xfId="2107" xr:uid="{00000000-0005-0000-0000-00003A080000}"/>
    <cellStyle name="Note 29" xfId="2108" xr:uid="{00000000-0005-0000-0000-00003B080000}"/>
    <cellStyle name="Note 3" xfId="2109" xr:uid="{00000000-0005-0000-0000-00003C080000}"/>
    <cellStyle name="Note 3 2" xfId="2110" xr:uid="{00000000-0005-0000-0000-00003D080000}"/>
    <cellStyle name="Note 30" xfId="2111" xr:uid="{00000000-0005-0000-0000-00003E080000}"/>
    <cellStyle name="Note 31" xfId="2112" xr:uid="{00000000-0005-0000-0000-00003F080000}"/>
    <cellStyle name="Note 32" xfId="2113" xr:uid="{00000000-0005-0000-0000-000040080000}"/>
    <cellStyle name="Note 33" xfId="2114" xr:uid="{00000000-0005-0000-0000-000041080000}"/>
    <cellStyle name="Note 34" xfId="2115" xr:uid="{00000000-0005-0000-0000-000042080000}"/>
    <cellStyle name="Note 35" xfId="2116" xr:uid="{00000000-0005-0000-0000-000043080000}"/>
    <cellStyle name="Note 36" xfId="2117" xr:uid="{00000000-0005-0000-0000-000044080000}"/>
    <cellStyle name="Note 37" xfId="2118" xr:uid="{00000000-0005-0000-0000-000045080000}"/>
    <cellStyle name="Note 38" xfId="2119" xr:uid="{00000000-0005-0000-0000-000046080000}"/>
    <cellStyle name="Note 39" xfId="2120" xr:uid="{00000000-0005-0000-0000-000047080000}"/>
    <cellStyle name="Note 4" xfId="2121" xr:uid="{00000000-0005-0000-0000-000048080000}"/>
    <cellStyle name="Note 4 2" xfId="2122" xr:uid="{00000000-0005-0000-0000-000049080000}"/>
    <cellStyle name="Note 40" xfId="2123" xr:uid="{00000000-0005-0000-0000-00004A080000}"/>
    <cellStyle name="Note 41" xfId="2124" xr:uid="{00000000-0005-0000-0000-00004B080000}"/>
    <cellStyle name="Note 42" xfId="2125" xr:uid="{00000000-0005-0000-0000-00004C080000}"/>
    <cellStyle name="Note 43" xfId="2126" xr:uid="{00000000-0005-0000-0000-00004D080000}"/>
    <cellStyle name="Note 44" xfId="2127" xr:uid="{00000000-0005-0000-0000-00004E080000}"/>
    <cellStyle name="Note 45" xfId="2128" xr:uid="{00000000-0005-0000-0000-00004F080000}"/>
    <cellStyle name="Note 5" xfId="2129" xr:uid="{00000000-0005-0000-0000-000050080000}"/>
    <cellStyle name="Note 5 2" xfId="2130" xr:uid="{00000000-0005-0000-0000-000051080000}"/>
    <cellStyle name="Note 6" xfId="2131" xr:uid="{00000000-0005-0000-0000-000052080000}"/>
    <cellStyle name="Note 6 2" xfId="2132" xr:uid="{00000000-0005-0000-0000-000053080000}"/>
    <cellStyle name="Note 7" xfId="2133" xr:uid="{00000000-0005-0000-0000-000054080000}"/>
    <cellStyle name="Note 7 2" xfId="2134" xr:uid="{00000000-0005-0000-0000-000055080000}"/>
    <cellStyle name="Note 8" xfId="2135" xr:uid="{00000000-0005-0000-0000-000056080000}"/>
    <cellStyle name="Note 8 2" xfId="2136" xr:uid="{00000000-0005-0000-0000-000057080000}"/>
    <cellStyle name="Note 9" xfId="2137" xr:uid="{00000000-0005-0000-0000-000058080000}"/>
    <cellStyle name="Note 9 2" xfId="2138" xr:uid="{00000000-0005-0000-0000-000059080000}"/>
    <cellStyle name="Output 10" xfId="2139" xr:uid="{00000000-0005-0000-0000-00005A080000}"/>
    <cellStyle name="Output 11" xfId="2140" xr:uid="{00000000-0005-0000-0000-00005B080000}"/>
    <cellStyle name="Output 12" xfId="2141" xr:uid="{00000000-0005-0000-0000-00005C080000}"/>
    <cellStyle name="Output 13" xfId="2142" xr:uid="{00000000-0005-0000-0000-00005D080000}"/>
    <cellStyle name="Output 2" xfId="2143" xr:uid="{00000000-0005-0000-0000-00005E080000}"/>
    <cellStyle name="Output 2 10" xfId="2144" xr:uid="{00000000-0005-0000-0000-00005F080000}"/>
    <cellStyle name="Output 2 2" xfId="2145" xr:uid="{00000000-0005-0000-0000-000060080000}"/>
    <cellStyle name="Output 2 3" xfId="2146" xr:uid="{00000000-0005-0000-0000-000061080000}"/>
    <cellStyle name="Output 2 4" xfId="2147" xr:uid="{00000000-0005-0000-0000-000062080000}"/>
    <cellStyle name="Output 2 5" xfId="2148" xr:uid="{00000000-0005-0000-0000-000063080000}"/>
    <cellStyle name="Output 2 6" xfId="2149" xr:uid="{00000000-0005-0000-0000-000064080000}"/>
    <cellStyle name="Output 2 7" xfId="2150" xr:uid="{00000000-0005-0000-0000-000065080000}"/>
    <cellStyle name="Output 2 8" xfId="2151" xr:uid="{00000000-0005-0000-0000-000066080000}"/>
    <cellStyle name="Output 2 9" xfId="2152" xr:uid="{00000000-0005-0000-0000-000067080000}"/>
    <cellStyle name="Output 3" xfId="2153" xr:uid="{00000000-0005-0000-0000-000068080000}"/>
    <cellStyle name="Output 4" xfId="2154" xr:uid="{00000000-0005-0000-0000-000069080000}"/>
    <cellStyle name="Output 5" xfId="2155" xr:uid="{00000000-0005-0000-0000-00006A080000}"/>
    <cellStyle name="Output 6" xfId="2156" xr:uid="{00000000-0005-0000-0000-00006B080000}"/>
    <cellStyle name="Output 7" xfId="2157" xr:uid="{00000000-0005-0000-0000-00006C080000}"/>
    <cellStyle name="Output 8" xfId="2158" xr:uid="{00000000-0005-0000-0000-00006D080000}"/>
    <cellStyle name="Output 9" xfId="2159" xr:uid="{00000000-0005-0000-0000-00006E080000}"/>
    <cellStyle name="Percent" xfId="3" builtinId="5"/>
    <cellStyle name="Percent 2" xfId="2160" xr:uid="{00000000-0005-0000-0000-000070080000}"/>
    <cellStyle name="Percent 2 2" xfId="2161" xr:uid="{00000000-0005-0000-0000-000071080000}"/>
    <cellStyle name="Percent 2 3" xfId="2162" xr:uid="{00000000-0005-0000-0000-000072080000}"/>
    <cellStyle name="Percent 2 3 2" xfId="2163" xr:uid="{00000000-0005-0000-0000-000073080000}"/>
    <cellStyle name="Percent 2 4" xfId="2164" xr:uid="{00000000-0005-0000-0000-000074080000}"/>
    <cellStyle name="Percent 2 5" xfId="2165" xr:uid="{00000000-0005-0000-0000-000075080000}"/>
    <cellStyle name="Percent 2 6" xfId="2166" xr:uid="{00000000-0005-0000-0000-000076080000}"/>
    <cellStyle name="Percent 3" xfId="2167" xr:uid="{00000000-0005-0000-0000-000077080000}"/>
    <cellStyle name="Percent 3 2" xfId="2168" xr:uid="{00000000-0005-0000-0000-000078080000}"/>
    <cellStyle name="Percent 3 3" xfId="2169" xr:uid="{00000000-0005-0000-0000-000079080000}"/>
    <cellStyle name="Percent 4" xfId="2170" xr:uid="{00000000-0005-0000-0000-00007A080000}"/>
    <cellStyle name="Percent 5" xfId="2171" xr:uid="{00000000-0005-0000-0000-00007B080000}"/>
    <cellStyle name="Percent 5 2" xfId="2172" xr:uid="{00000000-0005-0000-0000-00007C080000}"/>
    <cellStyle name="Percent 6" xfId="2173" xr:uid="{00000000-0005-0000-0000-00007D080000}"/>
    <cellStyle name="Percent 7" xfId="2174" xr:uid="{00000000-0005-0000-0000-00007E080000}"/>
    <cellStyle name="Title 10" xfId="2175" xr:uid="{00000000-0005-0000-0000-00007F080000}"/>
    <cellStyle name="Title 11" xfId="2176" xr:uid="{00000000-0005-0000-0000-000080080000}"/>
    <cellStyle name="Title 12" xfId="2177" xr:uid="{00000000-0005-0000-0000-000081080000}"/>
    <cellStyle name="Title 13" xfId="2178" xr:uid="{00000000-0005-0000-0000-000082080000}"/>
    <cellStyle name="Title 2" xfId="2179" xr:uid="{00000000-0005-0000-0000-000083080000}"/>
    <cellStyle name="Title 2 10" xfId="2180" xr:uid="{00000000-0005-0000-0000-000084080000}"/>
    <cellStyle name="Title 2 2" xfId="2181" xr:uid="{00000000-0005-0000-0000-000085080000}"/>
    <cellStyle name="Title 2 3" xfId="2182" xr:uid="{00000000-0005-0000-0000-000086080000}"/>
    <cellStyle name="Title 2 4" xfId="2183" xr:uid="{00000000-0005-0000-0000-000087080000}"/>
    <cellStyle name="Title 2 5" xfId="2184" xr:uid="{00000000-0005-0000-0000-000088080000}"/>
    <cellStyle name="Title 2 6" xfId="2185" xr:uid="{00000000-0005-0000-0000-000089080000}"/>
    <cellStyle name="Title 2 7" xfId="2186" xr:uid="{00000000-0005-0000-0000-00008A080000}"/>
    <cellStyle name="Title 2 8" xfId="2187" xr:uid="{00000000-0005-0000-0000-00008B080000}"/>
    <cellStyle name="Title 2 9" xfId="2188" xr:uid="{00000000-0005-0000-0000-00008C080000}"/>
    <cellStyle name="Title 3" xfId="2189" xr:uid="{00000000-0005-0000-0000-00008D080000}"/>
    <cellStyle name="Title 4" xfId="2190" xr:uid="{00000000-0005-0000-0000-00008E080000}"/>
    <cellStyle name="Title 5" xfId="2191" xr:uid="{00000000-0005-0000-0000-00008F080000}"/>
    <cellStyle name="Title 6" xfId="2192" xr:uid="{00000000-0005-0000-0000-000090080000}"/>
    <cellStyle name="Title 7" xfId="2193" xr:uid="{00000000-0005-0000-0000-000091080000}"/>
    <cellStyle name="Title 8" xfId="2194" xr:uid="{00000000-0005-0000-0000-000092080000}"/>
    <cellStyle name="Title 9" xfId="2195" xr:uid="{00000000-0005-0000-0000-000093080000}"/>
    <cellStyle name="Total 10" xfId="2196" xr:uid="{00000000-0005-0000-0000-000094080000}"/>
    <cellStyle name="Total 11" xfId="2197" xr:uid="{00000000-0005-0000-0000-000095080000}"/>
    <cellStyle name="Total 12" xfId="2198" xr:uid="{00000000-0005-0000-0000-000096080000}"/>
    <cellStyle name="Total 13" xfId="2199" xr:uid="{00000000-0005-0000-0000-000097080000}"/>
    <cellStyle name="Total 2" xfId="2200" xr:uid="{00000000-0005-0000-0000-000098080000}"/>
    <cellStyle name="Total 2 10" xfId="2201" xr:uid="{00000000-0005-0000-0000-000099080000}"/>
    <cellStyle name="Total 2 2" xfId="2202" xr:uid="{00000000-0005-0000-0000-00009A080000}"/>
    <cellStyle name="Total 2 3" xfId="2203" xr:uid="{00000000-0005-0000-0000-00009B080000}"/>
    <cellStyle name="Total 2 4" xfId="2204" xr:uid="{00000000-0005-0000-0000-00009C080000}"/>
    <cellStyle name="Total 2 5" xfId="2205" xr:uid="{00000000-0005-0000-0000-00009D080000}"/>
    <cellStyle name="Total 2 6" xfId="2206" xr:uid="{00000000-0005-0000-0000-00009E080000}"/>
    <cellStyle name="Total 2 7" xfId="2207" xr:uid="{00000000-0005-0000-0000-00009F080000}"/>
    <cellStyle name="Total 2 8" xfId="2208" xr:uid="{00000000-0005-0000-0000-0000A0080000}"/>
    <cellStyle name="Total 2 9" xfId="2209" xr:uid="{00000000-0005-0000-0000-0000A1080000}"/>
    <cellStyle name="Total 3" xfId="2210" xr:uid="{00000000-0005-0000-0000-0000A2080000}"/>
    <cellStyle name="Total 4" xfId="2211" xr:uid="{00000000-0005-0000-0000-0000A3080000}"/>
    <cellStyle name="Total 5" xfId="2212" xr:uid="{00000000-0005-0000-0000-0000A4080000}"/>
    <cellStyle name="Total 6" xfId="2213" xr:uid="{00000000-0005-0000-0000-0000A5080000}"/>
    <cellStyle name="Total 7" xfId="2214" xr:uid="{00000000-0005-0000-0000-0000A6080000}"/>
    <cellStyle name="Total 8" xfId="2215" xr:uid="{00000000-0005-0000-0000-0000A7080000}"/>
    <cellStyle name="Total 9" xfId="2216" xr:uid="{00000000-0005-0000-0000-0000A8080000}"/>
    <cellStyle name="unprotected" xfId="2217" xr:uid="{00000000-0005-0000-0000-0000A9080000}"/>
    <cellStyle name="Warning Text 10" xfId="2218" xr:uid="{00000000-0005-0000-0000-0000AA080000}"/>
    <cellStyle name="Warning Text 11" xfId="2219" xr:uid="{00000000-0005-0000-0000-0000AB080000}"/>
    <cellStyle name="Warning Text 12" xfId="2220" xr:uid="{00000000-0005-0000-0000-0000AC080000}"/>
    <cellStyle name="Warning Text 13" xfId="2221" xr:uid="{00000000-0005-0000-0000-0000AD080000}"/>
    <cellStyle name="Warning Text 2" xfId="2222" xr:uid="{00000000-0005-0000-0000-0000AE080000}"/>
    <cellStyle name="Warning Text 2 10" xfId="2223" xr:uid="{00000000-0005-0000-0000-0000AF080000}"/>
    <cellStyle name="Warning Text 2 2" xfId="2224" xr:uid="{00000000-0005-0000-0000-0000B0080000}"/>
    <cellStyle name="Warning Text 2 3" xfId="2225" xr:uid="{00000000-0005-0000-0000-0000B1080000}"/>
    <cellStyle name="Warning Text 2 4" xfId="2226" xr:uid="{00000000-0005-0000-0000-0000B2080000}"/>
    <cellStyle name="Warning Text 2 5" xfId="2227" xr:uid="{00000000-0005-0000-0000-0000B3080000}"/>
    <cellStyle name="Warning Text 2 6" xfId="2228" xr:uid="{00000000-0005-0000-0000-0000B4080000}"/>
    <cellStyle name="Warning Text 2 7" xfId="2229" xr:uid="{00000000-0005-0000-0000-0000B5080000}"/>
    <cellStyle name="Warning Text 2 8" xfId="2230" xr:uid="{00000000-0005-0000-0000-0000B6080000}"/>
    <cellStyle name="Warning Text 2 9" xfId="2231" xr:uid="{00000000-0005-0000-0000-0000B7080000}"/>
    <cellStyle name="Warning Text 3" xfId="2232" xr:uid="{00000000-0005-0000-0000-0000B8080000}"/>
    <cellStyle name="Warning Text 4" xfId="2233" xr:uid="{00000000-0005-0000-0000-0000B9080000}"/>
    <cellStyle name="Warning Text 5" xfId="2234" xr:uid="{00000000-0005-0000-0000-0000BA080000}"/>
    <cellStyle name="Warning Text 6" xfId="2235" xr:uid="{00000000-0005-0000-0000-0000BB080000}"/>
    <cellStyle name="Warning Text 7" xfId="2236" xr:uid="{00000000-0005-0000-0000-0000BC080000}"/>
    <cellStyle name="Warning Text 8" xfId="2237" xr:uid="{00000000-0005-0000-0000-0000BD080000}"/>
    <cellStyle name="Warning Text 9" xfId="2238" xr:uid="{00000000-0005-0000-0000-0000BE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C258B-31B8-4040-9B36-17AB775758EF}">
  <dimension ref="B4:K34"/>
  <sheetViews>
    <sheetView showGridLines="0" view="pageLayout" zoomScaleNormal="100" workbookViewId="0">
      <selection activeCell="I25" sqref="I25"/>
    </sheetView>
  </sheetViews>
  <sheetFormatPr defaultRowHeight="15"/>
  <cols>
    <col min="1" max="1" width="6.5703125" customWidth="1"/>
    <col min="2" max="2" width="4.28515625" customWidth="1"/>
    <col min="3" max="3" width="29.42578125" style="24" customWidth="1"/>
    <col min="4" max="4" width="1.28515625" style="24" customWidth="1"/>
    <col min="5" max="5" width="20.42578125" customWidth="1"/>
    <col min="6" max="6" width="1.28515625" customWidth="1"/>
    <col min="7" max="7" width="16.7109375" customWidth="1"/>
    <col min="8" max="8" width="1" customWidth="1"/>
    <col min="9" max="9" width="22" customWidth="1"/>
    <col min="10" max="10" width="10.7109375" customWidth="1"/>
  </cols>
  <sheetData>
    <row r="4" spans="2:11" ht="18.75">
      <c r="C4" s="140" t="s">
        <v>325</v>
      </c>
      <c r="D4" s="140"/>
      <c r="E4" s="140"/>
      <c r="F4" s="140"/>
      <c r="G4" s="140"/>
      <c r="H4" s="140"/>
      <c r="I4" s="140"/>
      <c r="J4" s="117"/>
    </row>
    <row r="5" spans="2:11" ht="15.75">
      <c r="B5" s="2"/>
      <c r="C5" s="3"/>
      <c r="D5" s="3"/>
      <c r="E5" s="2"/>
      <c r="F5" s="2"/>
      <c r="G5" s="2"/>
      <c r="H5" s="2"/>
      <c r="I5" s="2"/>
      <c r="J5" s="2"/>
    </row>
    <row r="6" spans="2:11">
      <c r="B6" s="12"/>
      <c r="C6" s="5"/>
      <c r="D6" s="5"/>
      <c r="E6" s="6"/>
      <c r="F6" s="6"/>
      <c r="G6" s="6"/>
      <c r="H6" s="6"/>
      <c r="I6" s="6"/>
      <c r="J6" s="7"/>
    </row>
    <row r="7" spans="2:11" ht="15.75" thickBot="1">
      <c r="B7" s="12"/>
      <c r="C7" s="5"/>
      <c r="D7" s="5"/>
      <c r="E7" s="6"/>
      <c r="F7" s="6"/>
      <c r="G7" s="6"/>
      <c r="H7" s="6"/>
      <c r="I7" s="6"/>
      <c r="J7" s="7"/>
    </row>
    <row r="8" spans="2:11" ht="34.5" customHeight="1" thickBot="1">
      <c r="B8" s="12"/>
      <c r="C8" s="118" t="s">
        <v>326</v>
      </c>
      <c r="D8" s="119"/>
      <c r="E8" s="120" t="s">
        <v>209</v>
      </c>
      <c r="F8" s="119"/>
      <c r="G8" s="120" t="s">
        <v>208</v>
      </c>
      <c r="H8" s="119"/>
      <c r="I8" s="120" t="s">
        <v>327</v>
      </c>
      <c r="J8" s="7"/>
    </row>
    <row r="9" spans="2:11" ht="15.75">
      <c r="B9" s="12"/>
      <c r="C9" s="121"/>
      <c r="D9" s="94"/>
      <c r="E9" s="122" t="s">
        <v>328</v>
      </c>
      <c r="F9" s="94"/>
      <c r="G9" s="99"/>
      <c r="H9" s="94"/>
      <c r="I9" s="99"/>
      <c r="J9" s="15"/>
      <c r="K9" s="2"/>
    </row>
    <row r="10" spans="2:11" ht="15.75">
      <c r="B10" s="4"/>
      <c r="C10" s="121"/>
      <c r="D10" s="94"/>
      <c r="E10" s="122"/>
      <c r="F10" s="94"/>
      <c r="G10" s="99"/>
      <c r="H10" s="94"/>
      <c r="I10" s="99"/>
      <c r="J10" s="6"/>
      <c r="K10" s="2"/>
    </row>
    <row r="11" spans="2:11" ht="15.75">
      <c r="B11" s="4"/>
      <c r="C11" s="123" t="s">
        <v>193</v>
      </c>
      <c r="D11" s="124"/>
      <c r="E11" s="125">
        <v>5965245032.1352386</v>
      </c>
      <c r="F11" s="126"/>
      <c r="G11" s="127">
        <v>-4.15E-3</v>
      </c>
      <c r="H11" s="128"/>
      <c r="I11" s="129">
        <f>G11*E11*-1</f>
        <v>24755766.883361239</v>
      </c>
      <c r="J11" s="6"/>
      <c r="K11" s="2"/>
    </row>
    <row r="12" spans="2:11" ht="15.75">
      <c r="B12" s="4"/>
      <c r="C12" s="123" t="s">
        <v>194</v>
      </c>
      <c r="D12" s="124"/>
      <c r="E12" s="130">
        <v>1740265447</v>
      </c>
      <c r="F12" s="131"/>
      <c r="G12" s="127">
        <v>-3.2299999999999998E-3</v>
      </c>
      <c r="H12" s="128"/>
      <c r="I12" s="129">
        <f t="shared" ref="I12:I23" si="0">G12*E12*-1</f>
        <v>5621057.3938099993</v>
      </c>
      <c r="J12" s="6"/>
      <c r="K12" s="2"/>
    </row>
    <row r="13" spans="2:11" ht="15.75">
      <c r="B13" s="12"/>
      <c r="C13" s="123" t="s">
        <v>195</v>
      </c>
      <c r="D13" s="124"/>
      <c r="E13" s="130">
        <v>132208261</v>
      </c>
      <c r="F13" s="131"/>
      <c r="G13" s="127">
        <v>-3.2299999999999998E-3</v>
      </c>
      <c r="H13" s="128"/>
      <c r="I13" s="129">
        <f t="shared" si="0"/>
        <v>427032.68302999996</v>
      </c>
      <c r="J13" s="6"/>
      <c r="K13" s="2"/>
    </row>
    <row r="14" spans="2:11" ht="15.75">
      <c r="B14" s="12"/>
      <c r="C14" s="123" t="s">
        <v>196</v>
      </c>
      <c r="D14" s="124"/>
      <c r="E14" s="130">
        <v>1808874932</v>
      </c>
      <c r="F14" s="131"/>
      <c r="G14" s="127">
        <v>-3.2299999999999998E-3</v>
      </c>
      <c r="H14" s="128"/>
      <c r="I14" s="129">
        <f t="shared" si="0"/>
        <v>5842666.0303599993</v>
      </c>
      <c r="J14" s="6"/>
      <c r="K14" s="2"/>
    </row>
    <row r="15" spans="2:11" ht="15.75">
      <c r="B15" s="12"/>
      <c r="C15" s="123" t="s">
        <v>197</v>
      </c>
      <c r="D15" s="124"/>
      <c r="E15" s="130">
        <v>144252627</v>
      </c>
      <c r="F15" s="131"/>
      <c r="G15" s="127">
        <v>-3.2299999999999998E-3</v>
      </c>
      <c r="H15" s="128"/>
      <c r="I15" s="129">
        <f t="shared" si="0"/>
        <v>465935.98520999996</v>
      </c>
      <c r="J15" s="6"/>
      <c r="K15" s="2"/>
    </row>
    <row r="16" spans="2:11" ht="15.75">
      <c r="B16" s="12"/>
      <c r="C16" s="123" t="s">
        <v>198</v>
      </c>
      <c r="D16" s="124"/>
      <c r="E16" s="130">
        <v>1838229887</v>
      </c>
      <c r="F16" s="131"/>
      <c r="G16" s="127">
        <v>-3.2299999999999998E-3</v>
      </c>
      <c r="H16" s="128"/>
      <c r="I16" s="129">
        <f t="shared" si="0"/>
        <v>5937482.5350099998</v>
      </c>
      <c r="J16" s="6"/>
      <c r="K16" s="2"/>
    </row>
    <row r="17" spans="2:11" ht="15.75">
      <c r="B17" s="12"/>
      <c r="C17" s="123" t="s">
        <v>199</v>
      </c>
      <c r="D17" s="124"/>
      <c r="E17" s="130">
        <v>4029931451</v>
      </c>
      <c r="F17" s="131"/>
      <c r="G17" s="127">
        <v>-3.2299999999999998E-3</v>
      </c>
      <c r="H17" s="128"/>
      <c r="I17" s="129">
        <f t="shared" si="0"/>
        <v>13016678.58673</v>
      </c>
      <c r="J17" s="6"/>
      <c r="K17" s="2"/>
    </row>
    <row r="18" spans="2:11" ht="15.75">
      <c r="B18" s="12"/>
      <c r="C18" s="123" t="s">
        <v>200</v>
      </c>
      <c r="D18" s="124"/>
      <c r="E18" s="130">
        <v>1472660548</v>
      </c>
      <c r="F18" s="131"/>
      <c r="G18" s="127">
        <v>-3.2299999999999998E-3</v>
      </c>
      <c r="H18" s="128"/>
      <c r="I18" s="129">
        <f t="shared" si="0"/>
        <v>4756693.5700399997</v>
      </c>
      <c r="J18" s="6"/>
      <c r="K18" s="2"/>
    </row>
    <row r="19" spans="2:11" ht="15.75">
      <c r="B19" s="12"/>
      <c r="C19" s="123" t="s">
        <v>201</v>
      </c>
      <c r="D19" s="124"/>
      <c r="E19" s="130">
        <v>622487994</v>
      </c>
      <c r="F19" s="131"/>
      <c r="G19" s="127">
        <v>-3.2299999999999998E-3</v>
      </c>
      <c r="H19" s="128"/>
      <c r="I19" s="129">
        <f t="shared" si="0"/>
        <v>2010636.2206199998</v>
      </c>
      <c r="J19" s="15"/>
      <c r="K19" s="2"/>
    </row>
    <row r="20" spans="2:11" ht="15.75">
      <c r="B20" s="12"/>
      <c r="C20" s="123" t="s">
        <v>202</v>
      </c>
      <c r="D20" s="124"/>
      <c r="E20" s="99">
        <v>1329000</v>
      </c>
      <c r="F20" s="94"/>
      <c r="G20" s="127">
        <v>-3.2299999999999998E-3</v>
      </c>
      <c r="H20" s="128"/>
      <c r="I20" s="129">
        <f t="shared" si="0"/>
        <v>4292.67</v>
      </c>
      <c r="J20" s="6"/>
      <c r="K20" s="2"/>
    </row>
    <row r="21" spans="2:11" ht="15.75">
      <c r="B21" s="12"/>
      <c r="C21" s="123" t="s">
        <v>203</v>
      </c>
      <c r="D21" s="124"/>
      <c r="E21" s="99">
        <v>1569682</v>
      </c>
      <c r="F21" s="94"/>
      <c r="G21" s="127">
        <v>-3.2299999999999998E-3</v>
      </c>
      <c r="H21" s="128"/>
      <c r="I21" s="129">
        <f t="shared" si="0"/>
        <v>5070.0728599999993</v>
      </c>
      <c r="J21" s="6"/>
      <c r="K21" s="2"/>
    </row>
    <row r="22" spans="2:11" ht="15.75">
      <c r="B22" s="2"/>
      <c r="C22" s="123" t="s">
        <v>204</v>
      </c>
      <c r="D22" s="124"/>
      <c r="E22" s="99">
        <v>123001492</v>
      </c>
      <c r="F22" s="94"/>
      <c r="G22" s="127">
        <v>-3.2299999999999998E-3</v>
      </c>
      <c r="H22" s="128"/>
      <c r="I22" s="129">
        <f t="shared" si="0"/>
        <v>397294.81915999996</v>
      </c>
      <c r="J22" s="6"/>
    </row>
    <row r="23" spans="2:11" ht="15.75">
      <c r="B23" s="2"/>
      <c r="C23" s="123" t="s">
        <v>206</v>
      </c>
      <c r="D23" s="124"/>
      <c r="E23" s="130">
        <v>374709</v>
      </c>
      <c r="F23" s="131"/>
      <c r="G23" s="127">
        <v>-3.2299999999999998E-3</v>
      </c>
      <c r="H23" s="128"/>
      <c r="I23" s="129">
        <f t="shared" si="0"/>
        <v>1210.31007</v>
      </c>
      <c r="J23" s="6"/>
    </row>
    <row r="24" spans="2:11" ht="16.5" thickBot="1">
      <c r="B24" s="2"/>
      <c r="C24" s="132"/>
      <c r="D24" s="124"/>
      <c r="E24" s="130"/>
      <c r="F24" s="131"/>
      <c r="G24" s="127"/>
      <c r="H24" s="128"/>
      <c r="I24" s="129"/>
      <c r="J24" s="6"/>
    </row>
    <row r="25" spans="2:11" ht="16.5" thickBot="1">
      <c r="B25" s="2"/>
      <c r="C25" s="133" t="s">
        <v>205</v>
      </c>
      <c r="D25" s="134"/>
      <c r="E25" s="135">
        <f>SUM(E11:E23)</f>
        <v>17880431062.135239</v>
      </c>
      <c r="F25" s="136"/>
      <c r="G25" s="137"/>
      <c r="H25" s="134"/>
      <c r="I25" s="138">
        <f>SUM(I11:I23)</f>
        <v>63241817.760261253</v>
      </c>
      <c r="J25" s="6"/>
    </row>
    <row r="26" spans="2:11" ht="15.75">
      <c r="B26" s="2"/>
      <c r="C26" s="3"/>
      <c r="D26" s="3"/>
      <c r="E26" s="6"/>
      <c r="F26" s="6"/>
      <c r="G26" s="6"/>
      <c r="H26" s="6"/>
      <c r="I26" s="6"/>
      <c r="J26" s="6"/>
    </row>
    <row r="27" spans="2:11" ht="15.75">
      <c r="B27" s="2"/>
      <c r="C27" s="3"/>
      <c r="D27" s="3"/>
      <c r="E27" s="6"/>
      <c r="F27" s="6"/>
      <c r="G27" s="6"/>
      <c r="H27" s="6"/>
      <c r="I27" s="6"/>
      <c r="J27" s="6"/>
    </row>
    <row r="28" spans="2:11" ht="15.75">
      <c r="B28" s="2"/>
      <c r="C28" s="3"/>
      <c r="D28" s="3"/>
      <c r="E28" s="6"/>
      <c r="F28" s="6"/>
      <c r="G28" s="6"/>
      <c r="H28" s="6"/>
      <c r="I28" s="6"/>
      <c r="J28" s="6"/>
    </row>
    <row r="29" spans="2:11" ht="15.75">
      <c r="B29" s="2"/>
      <c r="C29" s="3"/>
      <c r="D29" s="3"/>
      <c r="E29" s="6"/>
      <c r="F29" s="6"/>
      <c r="G29" s="6"/>
      <c r="H29" s="6"/>
      <c r="I29" s="6"/>
      <c r="J29" s="6"/>
    </row>
    <row r="30" spans="2:11" ht="15.75">
      <c r="B30" s="2"/>
      <c r="C30" s="3"/>
      <c r="D30" s="3"/>
      <c r="E30" s="6"/>
      <c r="F30" s="6"/>
      <c r="G30" s="6"/>
      <c r="H30" s="6"/>
      <c r="I30" s="6"/>
      <c r="J30" s="6"/>
    </row>
    <row r="31" spans="2:11" ht="15.75">
      <c r="B31" s="2"/>
      <c r="C31" s="3"/>
      <c r="D31" s="3"/>
      <c r="E31" s="6"/>
      <c r="F31" s="6"/>
      <c r="G31" s="6"/>
      <c r="H31" s="6"/>
      <c r="I31" s="6"/>
      <c r="J31" s="6"/>
    </row>
    <row r="32" spans="2:11" ht="15.75">
      <c r="B32" s="2"/>
      <c r="C32" s="3"/>
      <c r="D32" s="3"/>
      <c r="E32" s="6"/>
      <c r="F32" s="6"/>
      <c r="G32" s="6"/>
      <c r="H32" s="6"/>
      <c r="I32" s="6"/>
      <c r="J32" s="2"/>
    </row>
    <row r="33" spans="3:9" ht="15.75">
      <c r="C33" s="3"/>
      <c r="D33" s="3"/>
      <c r="E33" s="6"/>
      <c r="F33" s="6"/>
      <c r="G33" s="6"/>
      <c r="H33" s="6"/>
      <c r="I33" s="6"/>
    </row>
    <row r="34" spans="3:9" ht="15.75">
      <c r="C34" s="3"/>
      <c r="D34" s="3"/>
      <c r="E34" s="2"/>
      <c r="F34" s="2"/>
      <c r="G34" s="2"/>
      <c r="H34" s="2"/>
      <c r="I34" s="2"/>
    </row>
  </sheetData>
  <mergeCells count="1">
    <mergeCell ref="C4:I4"/>
  </mergeCells>
  <pageMargins left="0.7" right="0.7" top="0.75" bottom="0.75" header="0.3" footer="0.3"/>
  <pageSetup orientation="landscape" r:id="rId1"/>
  <headerFooter>
    <oddHeader>&amp;L
&amp;R&amp;"-,Bold"&amp;10Walmart Inc.
Exhibit GWT-2
Commonwealth of Kentucky, Case No. 2018-00294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60F6-4C43-41F4-B4CA-F73D5D391252}">
  <dimension ref="B4:P39"/>
  <sheetViews>
    <sheetView showGridLines="0" view="pageLayout" topLeftCell="D1" zoomScaleNormal="100" workbookViewId="0">
      <selection activeCell="H12" sqref="H12"/>
    </sheetView>
  </sheetViews>
  <sheetFormatPr defaultRowHeight="15"/>
  <cols>
    <col min="1" max="1" width="6.5703125" customWidth="1"/>
    <col min="2" max="2" width="4.28515625" customWidth="1"/>
    <col min="3" max="3" width="23.7109375" style="24" customWidth="1"/>
    <col min="4" max="4" width="17" customWidth="1"/>
    <col min="5" max="5" width="2.5703125" customWidth="1"/>
    <col min="6" max="6" width="2.42578125" customWidth="1"/>
    <col min="7" max="7" width="10.7109375" customWidth="1"/>
    <col min="8" max="8" width="3" customWidth="1"/>
    <col min="9" max="9" width="13" customWidth="1"/>
    <col min="10" max="10" width="10" customWidth="1"/>
    <col min="11" max="11" width="7.85546875" customWidth="1"/>
    <col min="12" max="12" width="13.5703125" customWidth="1"/>
    <col min="13" max="13" width="14.7109375" customWidth="1"/>
    <col min="14" max="14" width="2" customWidth="1"/>
    <col min="15" max="15" width="9.85546875" bestFit="1" customWidth="1"/>
  </cols>
  <sheetData>
    <row r="4" spans="2:16" ht="18.75">
      <c r="B4" s="140" t="s">
        <v>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"/>
      <c r="N4" s="2"/>
      <c r="O4" s="2"/>
    </row>
    <row r="5" spans="2:16" ht="15.75"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>
      <c r="B6" s="4" t="s">
        <v>1</v>
      </c>
      <c r="C6" s="5" t="s">
        <v>2</v>
      </c>
      <c r="D6" s="6" t="s">
        <v>329</v>
      </c>
      <c r="E6" s="6"/>
      <c r="F6" s="6"/>
      <c r="G6" s="6"/>
      <c r="H6" s="6"/>
      <c r="I6" s="6"/>
      <c r="J6" s="6"/>
      <c r="L6" s="7">
        <v>7.5600000000000001E-2</v>
      </c>
    </row>
    <row r="7" spans="2:16" ht="6" customHeight="1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</row>
    <row r="8" spans="2:16" ht="15.75">
      <c r="B8" s="4"/>
      <c r="C8" s="5"/>
      <c r="D8" s="6" t="s">
        <v>330</v>
      </c>
      <c r="E8" s="6"/>
      <c r="F8" s="6"/>
      <c r="G8" s="6"/>
      <c r="H8" s="6"/>
      <c r="I8" s="6"/>
      <c r="J8" s="6"/>
      <c r="K8" s="6"/>
      <c r="L8" s="6"/>
      <c r="M8" s="2"/>
      <c r="N8" s="2"/>
      <c r="O8" s="2"/>
    </row>
    <row r="9" spans="2:16" ht="6.75" customHeight="1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</row>
    <row r="10" spans="2:16" s="11" customFormat="1" ht="28.5" customHeight="1">
      <c r="B10" s="8"/>
      <c r="C10" s="5"/>
      <c r="D10" s="9" t="s">
        <v>3</v>
      </c>
      <c r="E10" s="9"/>
      <c r="F10" s="9"/>
      <c r="G10" s="9" t="s">
        <v>4</v>
      </c>
      <c r="H10" s="9"/>
      <c r="I10" s="9" t="s">
        <v>5</v>
      </c>
      <c r="J10" s="9" t="s">
        <v>6</v>
      </c>
      <c r="K10" s="9"/>
      <c r="L10" s="9" t="s">
        <v>7</v>
      </c>
      <c r="M10" s="10"/>
    </row>
    <row r="11" spans="2:16">
      <c r="B11" s="12" t="s">
        <v>8</v>
      </c>
      <c r="C11" s="5" t="s">
        <v>9</v>
      </c>
      <c r="D11" s="6" t="s">
        <v>10</v>
      </c>
      <c r="E11" s="6"/>
      <c r="F11" s="6"/>
      <c r="G11" s="7">
        <v>1.2500000000000001E-2</v>
      </c>
      <c r="H11" s="6"/>
      <c r="I11" s="7">
        <v>1.2500000000000001E-2</v>
      </c>
      <c r="J11" s="7">
        <v>3.2300000000000002E-2</v>
      </c>
      <c r="K11" s="6"/>
      <c r="L11" s="7">
        <f t="shared" ref="L11:L13" si="0">J11*I11</f>
        <v>4.0375000000000003E-4</v>
      </c>
      <c r="M11" s="13"/>
    </row>
    <row r="12" spans="2:16">
      <c r="B12" s="12" t="s">
        <v>11</v>
      </c>
      <c r="C12" s="5" t="s">
        <v>9</v>
      </c>
      <c r="D12" s="6" t="s">
        <v>12</v>
      </c>
      <c r="E12" s="6"/>
      <c r="F12" s="6"/>
      <c r="G12" s="7">
        <v>0.45910000000000001</v>
      </c>
      <c r="H12" s="6"/>
      <c r="I12" s="7">
        <v>0.45910000000000001</v>
      </c>
      <c r="J12" s="14">
        <v>4.3799999999999999E-2</v>
      </c>
      <c r="K12" s="6"/>
      <c r="L12" s="7">
        <f t="shared" si="0"/>
        <v>2.0108580000000001E-2</v>
      </c>
      <c r="M12" s="6"/>
    </row>
    <row r="13" spans="2:16">
      <c r="B13" s="12" t="s">
        <v>13</v>
      </c>
      <c r="C13" s="5" t="s">
        <v>14</v>
      </c>
      <c r="D13" s="6" t="s">
        <v>15</v>
      </c>
      <c r="E13" s="6"/>
      <c r="F13" s="6"/>
      <c r="G13" s="7">
        <v>0.52839999999999998</v>
      </c>
      <c r="H13" s="6"/>
      <c r="I13" s="7">
        <v>0.52839999999999998</v>
      </c>
      <c r="J13" s="7">
        <v>9.7000000000000003E-2</v>
      </c>
      <c r="K13" s="6"/>
      <c r="L13" s="7">
        <f t="shared" si="0"/>
        <v>5.1254800000000003E-2</v>
      </c>
      <c r="M13" s="6"/>
    </row>
    <row r="14" spans="2:16">
      <c r="B14" s="12"/>
      <c r="C14" s="5"/>
      <c r="D14" s="6"/>
      <c r="E14" s="6"/>
      <c r="F14" s="6"/>
      <c r="G14" s="7"/>
      <c r="H14" s="6"/>
      <c r="I14" s="7"/>
      <c r="J14" s="7"/>
      <c r="K14" s="6"/>
      <c r="L14" s="7"/>
      <c r="M14" s="6"/>
    </row>
    <row r="15" spans="2:16" ht="15.75">
      <c r="B15" s="12" t="s">
        <v>16</v>
      </c>
      <c r="C15" s="5" t="s">
        <v>17</v>
      </c>
      <c r="D15" s="15" t="s">
        <v>331</v>
      </c>
      <c r="E15" s="15"/>
      <c r="F15" s="15"/>
      <c r="G15" s="15"/>
      <c r="H15" s="15"/>
      <c r="I15" s="15"/>
      <c r="J15" s="15"/>
      <c r="K15" s="15"/>
      <c r="L15" s="16">
        <f>SUM(L11:L14)</f>
        <v>7.1767130000000012E-2</v>
      </c>
      <c r="M15" s="6"/>
      <c r="N15" s="2"/>
      <c r="O15" s="2"/>
      <c r="P15" s="2"/>
    </row>
    <row r="16" spans="2:16" ht="15.7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</row>
    <row r="17" spans="2:16" ht="15.75">
      <c r="B17" s="4"/>
      <c r="C17" s="5"/>
      <c r="D17" s="6" t="s">
        <v>19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</row>
    <row r="18" spans="2:16" ht="15.7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</row>
    <row r="19" spans="2:16" ht="15.75">
      <c r="B19" s="12" t="s">
        <v>20</v>
      </c>
      <c r="C19" s="5" t="s">
        <v>9</v>
      </c>
      <c r="D19" s="6" t="s">
        <v>332</v>
      </c>
      <c r="E19" s="6"/>
      <c r="F19" s="6"/>
      <c r="G19" s="6"/>
      <c r="H19" s="6"/>
      <c r="I19" s="6"/>
      <c r="J19" s="6"/>
      <c r="K19" s="17"/>
      <c r="L19" s="18">
        <v>4099135.8829999999</v>
      </c>
      <c r="M19" s="6"/>
      <c r="N19" s="2"/>
      <c r="O19" s="2"/>
      <c r="P19" s="2"/>
    </row>
    <row r="20" spans="2:16" ht="15.75">
      <c r="B20" s="12" t="s">
        <v>22</v>
      </c>
      <c r="C20" s="5" t="s">
        <v>23</v>
      </c>
      <c r="D20" s="6" t="s">
        <v>18</v>
      </c>
      <c r="E20" s="6"/>
      <c r="F20" s="6"/>
      <c r="G20" s="6"/>
      <c r="H20" s="6"/>
      <c r="I20" s="6"/>
      <c r="J20" s="6"/>
      <c r="K20" s="6"/>
      <c r="L20" s="19">
        <f>L15</f>
        <v>7.1767130000000012E-2</v>
      </c>
      <c r="M20" s="6"/>
      <c r="N20" s="2"/>
      <c r="O20" s="2"/>
      <c r="P20" s="2"/>
    </row>
    <row r="21" spans="2:16" ht="15.75">
      <c r="B21" s="12" t="s">
        <v>24</v>
      </c>
      <c r="C21" s="5" t="s">
        <v>25</v>
      </c>
      <c r="D21" s="6" t="s">
        <v>333</v>
      </c>
      <c r="E21" s="6"/>
      <c r="F21" s="6"/>
      <c r="G21" s="6"/>
      <c r="H21" s="6"/>
      <c r="I21" s="6"/>
      <c r="J21" s="6"/>
      <c r="K21" s="6"/>
      <c r="L21" s="18">
        <f>L19*L20</f>
        <v>294183.21780292585</v>
      </c>
      <c r="M21" s="6"/>
      <c r="N21" s="2"/>
      <c r="O21" s="2"/>
      <c r="P21" s="2"/>
    </row>
    <row r="22" spans="2:16" ht="15.75">
      <c r="B22" s="12" t="s">
        <v>26</v>
      </c>
      <c r="C22" s="5" t="s">
        <v>27</v>
      </c>
      <c r="D22" s="6" t="s">
        <v>28</v>
      </c>
      <c r="E22" s="6"/>
      <c r="F22" s="6"/>
      <c r="G22" s="6"/>
      <c r="H22" s="6"/>
      <c r="I22" s="6"/>
      <c r="J22" s="6"/>
      <c r="K22" s="6"/>
      <c r="L22" s="18">
        <v>309705.95799999998</v>
      </c>
      <c r="M22" s="6"/>
      <c r="N22" s="2"/>
      <c r="O22" s="2"/>
      <c r="P22" s="2"/>
    </row>
    <row r="23" spans="2:16" ht="15.75">
      <c r="B23" s="12" t="s">
        <v>29</v>
      </c>
      <c r="C23" s="5" t="s">
        <v>30</v>
      </c>
      <c r="D23" s="6" t="s">
        <v>31</v>
      </c>
      <c r="E23" s="6"/>
      <c r="F23" s="6"/>
      <c r="G23" s="6"/>
      <c r="H23" s="6"/>
      <c r="I23" s="6"/>
      <c r="J23" s="6"/>
      <c r="K23" s="6"/>
      <c r="L23" s="18">
        <f>L22-L21</f>
        <v>15522.740197074134</v>
      </c>
      <c r="M23" s="6"/>
      <c r="N23" s="2"/>
      <c r="O23" s="2"/>
      <c r="P23" s="2"/>
    </row>
    <row r="24" spans="2:16" ht="15.75">
      <c r="B24" s="12" t="s">
        <v>32</v>
      </c>
      <c r="C24" s="5" t="s">
        <v>33</v>
      </c>
      <c r="D24" s="6" t="s">
        <v>34</v>
      </c>
      <c r="E24" s="6"/>
      <c r="F24" s="6"/>
      <c r="G24" s="6"/>
      <c r="H24" s="6"/>
      <c r="I24" s="6"/>
      <c r="J24" s="6"/>
      <c r="K24" s="6"/>
      <c r="L24" s="20">
        <v>1.339356</v>
      </c>
      <c r="M24" s="6"/>
      <c r="N24" s="2"/>
      <c r="O24" s="21"/>
      <c r="P24" s="2"/>
    </row>
    <row r="25" spans="2:16" ht="15.75">
      <c r="B25" s="12" t="s">
        <v>35</v>
      </c>
      <c r="C25" s="5" t="s">
        <v>36</v>
      </c>
      <c r="D25" s="15" t="s">
        <v>37</v>
      </c>
      <c r="E25" s="15"/>
      <c r="F25" s="15"/>
      <c r="G25" s="15"/>
      <c r="H25" s="15"/>
      <c r="I25" s="15"/>
      <c r="J25" s="15"/>
      <c r="K25" s="15"/>
      <c r="L25" s="22">
        <f>L24*L23</f>
        <v>20790.475219392425</v>
      </c>
      <c r="M25" s="6"/>
      <c r="N25" s="2"/>
      <c r="O25" s="2"/>
      <c r="P25" s="2"/>
    </row>
    <row r="26" spans="2:16" ht="15.75">
      <c r="B26" s="12" t="s">
        <v>38</v>
      </c>
      <c r="C26" s="5" t="s">
        <v>39</v>
      </c>
      <c r="D26" s="6" t="s">
        <v>40</v>
      </c>
      <c r="E26" s="6"/>
      <c r="F26" s="6"/>
      <c r="G26" s="6"/>
      <c r="H26" s="6"/>
      <c r="I26" s="6"/>
      <c r="J26" s="6"/>
      <c r="K26" s="6"/>
      <c r="L26" s="18">
        <v>112659.626</v>
      </c>
      <c r="M26" s="6"/>
      <c r="N26" s="2"/>
      <c r="O26" s="2"/>
      <c r="P26" s="2"/>
    </row>
    <row r="27" spans="2:16" ht="15.75">
      <c r="B27" s="12" t="s">
        <v>41</v>
      </c>
      <c r="C27" s="5" t="s">
        <v>42</v>
      </c>
      <c r="D27" s="15" t="s">
        <v>43</v>
      </c>
      <c r="E27" s="6"/>
      <c r="F27" s="6"/>
      <c r="G27" s="6"/>
      <c r="H27" s="6"/>
      <c r="I27" s="6"/>
      <c r="J27" s="6"/>
      <c r="K27" s="6"/>
      <c r="L27" s="23">
        <f>L25/L26</f>
        <v>0.18454237740317392</v>
      </c>
      <c r="M27" s="6"/>
      <c r="N27" s="2"/>
      <c r="O27" s="2"/>
      <c r="P27" s="2"/>
    </row>
    <row r="28" spans="2:16" ht="15.75">
      <c r="B28" s="2"/>
      <c r="C28" s="3"/>
      <c r="D28" s="6"/>
      <c r="E28" s="6"/>
      <c r="F28" s="6"/>
      <c r="G28" s="6"/>
      <c r="H28" s="6"/>
      <c r="I28" s="6"/>
      <c r="J28" s="6"/>
      <c r="K28" s="6"/>
      <c r="L28" s="6"/>
      <c r="M28" s="2"/>
      <c r="N28" s="2"/>
      <c r="O28" s="2"/>
    </row>
    <row r="29" spans="2:16" ht="15.75">
      <c r="B29" s="2"/>
      <c r="C29" s="3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  <c r="O29" s="2"/>
    </row>
    <row r="30" spans="2:16" ht="15.75">
      <c r="B30" s="2"/>
      <c r="C30" s="3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</row>
    <row r="31" spans="2:16" ht="15.75">
      <c r="B31" s="2"/>
      <c r="C31" s="3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</row>
    <row r="32" spans="2:16" ht="15.75">
      <c r="B32" s="2"/>
      <c r="C32" s="3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</row>
    <row r="33" spans="2:15" ht="15.75">
      <c r="B33" s="2"/>
      <c r="C33" s="3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</row>
    <row r="34" spans="2:15" ht="15.75">
      <c r="B34" s="2"/>
      <c r="C34" s="3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</row>
    <row r="35" spans="2:15" ht="15.75">
      <c r="B35" s="2"/>
      <c r="C35" s="3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</row>
    <row r="36" spans="2:15" ht="15.75">
      <c r="B36" s="2"/>
      <c r="C36" s="3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</row>
    <row r="37" spans="2:15" ht="15.75">
      <c r="B37" s="2"/>
      <c r="C37" s="3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</row>
    <row r="38" spans="2:15" ht="15.7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.75">
      <c r="M39" s="2"/>
      <c r="N39" s="2"/>
      <c r="O39" s="2"/>
    </row>
  </sheetData>
  <mergeCells count="1">
    <mergeCell ref="B4:L4"/>
  </mergeCells>
  <pageMargins left="0.7" right="0.7" top="0.75" bottom="0.75" header="0.3" footer="0.3"/>
  <pageSetup orientation="landscape" r:id="rId1"/>
  <headerFooter>
    <oddHeader>&amp;L
&amp;R&amp;"-,Bold"&amp;10Walmart Inc.
Exhibit GWT-3
Commonwealth of Kentucky, Case No. 2018-00294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4AA92-6D60-4C42-9ED2-9CDF83EE98BE}">
  <dimension ref="A4:E23"/>
  <sheetViews>
    <sheetView showGridLines="0" view="pageLayout" zoomScaleNormal="100" workbookViewId="0">
      <selection activeCell="B19" sqref="B19"/>
    </sheetView>
  </sheetViews>
  <sheetFormatPr defaultRowHeight="15"/>
  <cols>
    <col min="3" max="3" width="34.28515625" customWidth="1"/>
    <col min="4" max="4" width="21.140625" customWidth="1"/>
    <col min="5" max="5" width="15.85546875" customWidth="1"/>
  </cols>
  <sheetData>
    <row r="4" spans="1:5">
      <c r="A4" s="141" t="s">
        <v>44</v>
      </c>
      <c r="B4" s="141"/>
      <c r="C4" s="141"/>
      <c r="D4" s="141"/>
      <c r="E4" s="141"/>
    </row>
    <row r="7" spans="1:5">
      <c r="A7" s="25" t="s">
        <v>45</v>
      </c>
      <c r="B7" s="26" t="s">
        <v>46</v>
      </c>
      <c r="C7" s="26" t="s">
        <v>47</v>
      </c>
      <c r="D7" s="26" t="s">
        <v>48</v>
      </c>
      <c r="E7" s="26" t="s">
        <v>49</v>
      </c>
    </row>
    <row r="8" spans="1:5">
      <c r="A8" s="5" t="s">
        <v>1</v>
      </c>
      <c r="B8" s="27" t="s">
        <v>50</v>
      </c>
      <c r="C8" t="s">
        <v>51</v>
      </c>
      <c r="D8" s="28" t="s">
        <v>52</v>
      </c>
      <c r="E8" s="17">
        <v>134479.318</v>
      </c>
    </row>
    <row r="9" spans="1:5">
      <c r="A9" s="29"/>
      <c r="D9" s="28"/>
    </row>
    <row r="10" spans="1:5">
      <c r="A10" s="5" t="s">
        <v>8</v>
      </c>
      <c r="B10" s="27" t="s">
        <v>50</v>
      </c>
      <c r="C10" t="s">
        <v>53</v>
      </c>
      <c r="D10" s="28" t="s">
        <v>21</v>
      </c>
      <c r="E10" s="17">
        <v>4045218.983</v>
      </c>
    </row>
    <row r="11" spans="1:5">
      <c r="A11" s="29"/>
      <c r="D11" s="28"/>
    </row>
    <row r="12" spans="1:5">
      <c r="A12" s="5" t="s">
        <v>11</v>
      </c>
      <c r="C12" t="s">
        <v>54</v>
      </c>
      <c r="D12" s="28" t="s">
        <v>55</v>
      </c>
      <c r="E12" s="7">
        <f>E8/E10</f>
        <v>3.324401436983962E-2</v>
      </c>
    </row>
    <row r="13" spans="1:5">
      <c r="A13" s="29"/>
      <c r="D13" s="28"/>
    </row>
    <row r="14" spans="1:5">
      <c r="A14" s="5" t="s">
        <v>13</v>
      </c>
      <c r="C14" t="s">
        <v>334</v>
      </c>
      <c r="D14" s="28" t="s">
        <v>27</v>
      </c>
      <c r="E14" s="7">
        <v>7.6600000000000001E-2</v>
      </c>
    </row>
    <row r="15" spans="1:5">
      <c r="A15" s="29"/>
      <c r="D15" s="28"/>
    </row>
    <row r="16" spans="1:5">
      <c r="A16" s="5" t="s">
        <v>16</v>
      </c>
      <c r="C16" t="s">
        <v>56</v>
      </c>
      <c r="D16" s="28" t="s">
        <v>57</v>
      </c>
      <c r="E16" s="139">
        <v>1.339356</v>
      </c>
    </row>
    <row r="17" spans="1:5">
      <c r="A17" s="29"/>
      <c r="D17" s="28"/>
    </row>
    <row r="18" spans="1:5">
      <c r="A18" s="5" t="s">
        <v>20</v>
      </c>
      <c r="B18" s="27" t="s">
        <v>50</v>
      </c>
      <c r="C18" t="s">
        <v>58</v>
      </c>
      <c r="D18" s="28" t="s">
        <v>59</v>
      </c>
      <c r="E18" s="30">
        <f>E8*E14*E16</f>
        <v>13796.861198243334</v>
      </c>
    </row>
    <row r="20" spans="1:5">
      <c r="E20" s="31"/>
    </row>
    <row r="21" spans="1:5">
      <c r="C21" s="13"/>
      <c r="D21" s="13"/>
    </row>
    <row r="22" spans="1:5">
      <c r="C22" s="13"/>
      <c r="D22" s="13"/>
    </row>
    <row r="23" spans="1:5">
      <c r="C23" s="13"/>
      <c r="D23" s="13"/>
    </row>
  </sheetData>
  <mergeCells count="1">
    <mergeCell ref="A4:E4"/>
  </mergeCells>
  <pageMargins left="0.7" right="0.7" top="0.75" bottom="0.75" header="0.3" footer="0.3"/>
  <pageSetup orientation="portrait" r:id="rId1"/>
  <headerFooter>
    <oddHeader>&amp;RWal-Mart Stores East, LP and Sam's East, Inc.
Exhibit GWT-4
Commonwealth of Kentucky, Case No. 2018-00294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2E8E-D9DD-4EC7-AA0A-41C0CBBE835C}">
  <sheetPr>
    <pageSetUpPr fitToPage="1"/>
  </sheetPr>
  <dimension ref="A3:L151"/>
  <sheetViews>
    <sheetView showGridLines="0" view="pageLayout" topLeftCell="A115" zoomScaleNormal="100" workbookViewId="0">
      <selection activeCell="G8" sqref="G8"/>
    </sheetView>
  </sheetViews>
  <sheetFormatPr defaultColWidth="8.85546875" defaultRowHeight="12.75"/>
  <cols>
    <col min="1" max="1" width="17" style="13" bestFit="1" customWidth="1"/>
    <col min="2" max="2" width="0.7109375" style="13" customWidth="1"/>
    <col min="3" max="3" width="30" style="13" bestFit="1" customWidth="1"/>
    <col min="4" max="4" width="0.7109375" style="13" customWidth="1"/>
    <col min="5" max="5" width="17.28515625" style="13" bestFit="1" customWidth="1"/>
    <col min="6" max="6" width="0.7109375" style="13" customWidth="1"/>
    <col min="7" max="7" width="10.42578125" style="47" bestFit="1" customWidth="1"/>
    <col min="8" max="8" width="0.7109375" style="13" customWidth="1"/>
    <col min="9" max="9" width="13.42578125" style="13" customWidth="1"/>
    <col min="10" max="10" width="0.7109375" style="13" customWidth="1"/>
    <col min="11" max="11" width="8.85546875" style="13"/>
    <col min="12" max="12" width="1.42578125" style="13" customWidth="1"/>
    <col min="13" max="16384" width="8.85546875" style="13"/>
  </cols>
  <sheetData>
    <row r="3" spans="1:11" ht="15.75">
      <c r="A3" s="142" t="s">
        <v>210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5" spans="1:11" s="33" customFormat="1" ht="51">
      <c r="A5" s="32" t="s">
        <v>60</v>
      </c>
      <c r="B5" s="32"/>
      <c r="C5" s="32" t="s">
        <v>61</v>
      </c>
      <c r="D5" s="32"/>
      <c r="E5" s="32" t="s">
        <v>62</v>
      </c>
      <c r="F5" s="32"/>
      <c r="G5" s="32" t="s">
        <v>63</v>
      </c>
      <c r="H5" s="32"/>
      <c r="I5" s="32" t="s">
        <v>64</v>
      </c>
      <c r="J5" s="32"/>
      <c r="K5" s="32" t="s">
        <v>65</v>
      </c>
    </row>
    <row r="6" spans="1:11" s="35" customFormat="1" ht="11.25">
      <c r="A6" s="34"/>
      <c r="B6" s="34"/>
      <c r="C6" s="34"/>
      <c r="D6" s="34"/>
      <c r="E6" s="34"/>
      <c r="F6" s="34"/>
      <c r="G6" s="34"/>
      <c r="H6" s="34"/>
      <c r="I6" s="34"/>
      <c r="J6" s="34"/>
      <c r="K6" s="34" t="s">
        <v>66</v>
      </c>
    </row>
    <row r="7" spans="1:11" s="35" customFormat="1" ht="11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>
      <c r="A8" s="36" t="s">
        <v>111</v>
      </c>
      <c r="B8" s="36"/>
      <c r="C8" s="36" t="s">
        <v>121</v>
      </c>
      <c r="D8" s="36"/>
      <c r="E8" s="36" t="s">
        <v>122</v>
      </c>
      <c r="F8" s="36"/>
      <c r="G8" s="42">
        <v>42375</v>
      </c>
      <c r="H8" s="36"/>
      <c r="I8" s="37" t="s">
        <v>72</v>
      </c>
      <c r="J8" s="36"/>
      <c r="K8" s="38">
        <v>9.5000000000000001E-2</v>
      </c>
    </row>
    <row r="9" spans="1:11">
      <c r="A9" s="36" t="s">
        <v>92</v>
      </c>
      <c r="B9" s="36"/>
      <c r="C9" s="36" t="s">
        <v>93</v>
      </c>
      <c r="D9" s="36"/>
      <c r="E9" s="36" t="s">
        <v>123</v>
      </c>
      <c r="F9" s="36"/>
      <c r="G9" s="42">
        <v>42413</v>
      </c>
      <c r="H9" s="36"/>
      <c r="I9" s="37" t="s">
        <v>72</v>
      </c>
      <c r="J9" s="36"/>
      <c r="K9" s="38">
        <v>9.7500000000000003E-2</v>
      </c>
    </row>
    <row r="10" spans="1:11">
      <c r="A10" s="36" t="s">
        <v>124</v>
      </c>
      <c r="B10" s="36"/>
      <c r="C10" s="36" t="s">
        <v>125</v>
      </c>
      <c r="D10" s="36"/>
      <c r="E10" s="36">
        <v>44576</v>
      </c>
      <c r="F10" s="36"/>
      <c r="G10" s="42">
        <v>42445</v>
      </c>
      <c r="H10" s="36"/>
      <c r="I10" s="37" t="s">
        <v>72</v>
      </c>
      <c r="J10" s="36"/>
      <c r="K10" s="38">
        <v>9.8500000000000004E-2</v>
      </c>
    </row>
    <row r="11" spans="1:11">
      <c r="A11" s="36" t="s">
        <v>82</v>
      </c>
      <c r="B11" s="36"/>
      <c r="C11" s="36" t="s">
        <v>83</v>
      </c>
      <c r="D11" s="36"/>
      <c r="E11" s="36" t="s">
        <v>126</v>
      </c>
      <c r="F11" s="36"/>
      <c r="G11" s="42">
        <v>42489</v>
      </c>
      <c r="H11" s="36"/>
      <c r="I11" s="37" t="s">
        <v>69</v>
      </c>
      <c r="J11" s="36"/>
      <c r="K11" s="38">
        <v>9.8000000000000004E-2</v>
      </c>
    </row>
    <row r="12" spans="1:11">
      <c r="A12" s="36" t="s">
        <v>88</v>
      </c>
      <c r="B12" s="36"/>
      <c r="C12" s="36" t="s">
        <v>127</v>
      </c>
      <c r="D12" s="36"/>
      <c r="E12" s="36">
        <v>9406</v>
      </c>
      <c r="F12" s="36"/>
      <c r="G12" s="42">
        <v>42524</v>
      </c>
      <c r="H12" s="36"/>
      <c r="I12" s="37" t="s">
        <v>69</v>
      </c>
      <c r="J12" s="36"/>
      <c r="K12" s="38">
        <v>9.7500000000000003E-2</v>
      </c>
    </row>
    <row r="13" spans="1:11">
      <c r="A13" s="36" t="s">
        <v>77</v>
      </c>
      <c r="B13" s="36"/>
      <c r="C13" s="36" t="s">
        <v>128</v>
      </c>
      <c r="D13" s="36"/>
      <c r="E13" s="36" t="s">
        <v>129</v>
      </c>
      <c r="F13" s="36"/>
      <c r="G13" s="42">
        <v>42529</v>
      </c>
      <c r="H13" s="36"/>
      <c r="I13" s="37" t="s">
        <v>72</v>
      </c>
      <c r="J13" s="36"/>
      <c r="K13" s="38">
        <v>9.4799999999999995E-2</v>
      </c>
    </row>
    <row r="14" spans="1:11">
      <c r="A14" s="36" t="s">
        <v>67</v>
      </c>
      <c r="B14" s="36"/>
      <c r="C14" s="36" t="s">
        <v>130</v>
      </c>
      <c r="D14" s="36"/>
      <c r="E14" s="36" t="s">
        <v>131</v>
      </c>
      <c r="F14" s="36"/>
      <c r="G14" s="42">
        <v>42536</v>
      </c>
      <c r="H14" s="36"/>
      <c r="I14" s="37" t="s">
        <v>69</v>
      </c>
      <c r="J14" s="36"/>
      <c r="K14" s="38">
        <v>0.09</v>
      </c>
    </row>
    <row r="15" spans="1:11">
      <c r="A15" s="36" t="s">
        <v>67</v>
      </c>
      <c r="B15" s="36"/>
      <c r="C15" s="36" t="s">
        <v>132</v>
      </c>
      <c r="D15" s="36"/>
      <c r="E15" s="36" t="s">
        <v>133</v>
      </c>
      <c r="F15" s="36"/>
      <c r="G15" s="42">
        <v>42536</v>
      </c>
      <c r="H15" s="36"/>
      <c r="I15" s="37" t="s">
        <v>69</v>
      </c>
      <c r="J15" s="36"/>
      <c r="K15" s="38">
        <v>0.09</v>
      </c>
    </row>
    <row r="16" spans="1:11">
      <c r="A16" s="36" t="s">
        <v>124</v>
      </c>
      <c r="B16" s="36"/>
      <c r="C16" s="36" t="s">
        <v>134</v>
      </c>
      <c r="D16" s="36"/>
      <c r="E16" s="36">
        <v>44688</v>
      </c>
      <c r="F16" s="36"/>
      <c r="G16" s="42">
        <v>42569</v>
      </c>
      <c r="H16" s="36"/>
      <c r="I16" s="37" t="s">
        <v>72</v>
      </c>
      <c r="J16" s="36"/>
      <c r="K16" s="38">
        <v>9.98E-2</v>
      </c>
    </row>
    <row r="17" spans="1:11" s="44" customFormat="1">
      <c r="A17" s="36" t="s">
        <v>135</v>
      </c>
      <c r="B17" s="36"/>
      <c r="C17" s="36" t="s">
        <v>136</v>
      </c>
      <c r="D17" s="36"/>
      <c r="E17" s="36" t="s">
        <v>137</v>
      </c>
      <c r="F17" s="36"/>
      <c r="G17" s="42">
        <v>42591</v>
      </c>
      <c r="H17" s="36"/>
      <c r="I17" s="37" t="s">
        <v>72</v>
      </c>
      <c r="J17" s="36"/>
      <c r="K17" s="38">
        <v>9.8500000000000004E-2</v>
      </c>
    </row>
    <row r="18" spans="1:11" s="44" customFormat="1">
      <c r="A18" s="36" t="s">
        <v>138</v>
      </c>
      <c r="B18" s="36"/>
      <c r="C18" s="36" t="s">
        <v>139</v>
      </c>
      <c r="D18" s="36"/>
      <c r="E18" s="36" t="s">
        <v>140</v>
      </c>
      <c r="F18" s="36"/>
      <c r="G18" s="42">
        <v>42600</v>
      </c>
      <c r="H18" s="36"/>
      <c r="I18" s="37" t="s">
        <v>72</v>
      </c>
      <c r="J18" s="36"/>
      <c r="K18" s="38">
        <v>9.5000000000000001E-2</v>
      </c>
    </row>
    <row r="19" spans="1:11">
      <c r="A19" s="36" t="s">
        <v>89</v>
      </c>
      <c r="B19" s="36"/>
      <c r="C19" s="36" t="s">
        <v>94</v>
      </c>
      <c r="D19" s="36"/>
      <c r="E19" s="36" t="s">
        <v>141</v>
      </c>
      <c r="F19" s="36"/>
      <c r="G19" s="42">
        <v>42606</v>
      </c>
      <c r="H19" s="36"/>
      <c r="I19" s="37" t="s">
        <v>69</v>
      </c>
      <c r="J19" s="36"/>
      <c r="K19" s="38">
        <v>9.7500000000000003E-2</v>
      </c>
    </row>
    <row r="20" spans="1:11" s="44" customFormat="1">
      <c r="A20" s="36" t="s">
        <v>111</v>
      </c>
      <c r="B20" s="36"/>
      <c r="C20" s="36" t="s">
        <v>97</v>
      </c>
      <c r="D20" s="36"/>
      <c r="E20" s="36" t="s">
        <v>142</v>
      </c>
      <c r="F20" s="36"/>
      <c r="G20" s="42">
        <v>42614</v>
      </c>
      <c r="H20" s="36"/>
      <c r="I20" s="37" t="s">
        <v>72</v>
      </c>
      <c r="J20" s="36"/>
      <c r="K20" s="38">
        <v>9.5000000000000001E-2</v>
      </c>
    </row>
    <row r="21" spans="1:11" s="44" customFormat="1">
      <c r="A21" s="36" t="s">
        <v>113</v>
      </c>
      <c r="B21" s="36"/>
      <c r="C21" s="36" t="s">
        <v>143</v>
      </c>
      <c r="D21" s="36"/>
      <c r="E21" s="36" t="s">
        <v>144</v>
      </c>
      <c r="F21" s="36"/>
      <c r="G21" s="42">
        <v>42621</v>
      </c>
      <c r="H21" s="36"/>
      <c r="I21" s="37" t="s">
        <v>72</v>
      </c>
      <c r="J21" s="36"/>
      <c r="K21" s="38">
        <v>0.1</v>
      </c>
    </row>
    <row r="22" spans="1:11" s="44" customFormat="1">
      <c r="A22" s="36" t="s">
        <v>77</v>
      </c>
      <c r="B22" s="36"/>
      <c r="C22" s="36" t="s">
        <v>145</v>
      </c>
      <c r="D22" s="36"/>
      <c r="E22" s="36" t="s">
        <v>129</v>
      </c>
      <c r="F22" s="36"/>
      <c r="G22" s="42">
        <v>42641</v>
      </c>
      <c r="H22" s="36"/>
      <c r="I22" s="37" t="s">
        <v>72</v>
      </c>
      <c r="J22" s="36"/>
      <c r="K22" s="38">
        <v>9.5799999999999996E-2</v>
      </c>
    </row>
    <row r="23" spans="1:11" s="44" customFormat="1">
      <c r="A23" s="36" t="s">
        <v>82</v>
      </c>
      <c r="B23" s="36"/>
      <c r="C23" s="36" t="s">
        <v>146</v>
      </c>
      <c r="D23" s="36"/>
      <c r="E23" s="45" t="s">
        <v>147</v>
      </c>
      <c r="F23" s="36"/>
      <c r="G23" s="42">
        <v>42643</v>
      </c>
      <c r="H23" s="36"/>
      <c r="I23" s="37" t="s">
        <v>69</v>
      </c>
      <c r="J23" s="36"/>
      <c r="K23" s="38">
        <v>9.9000000000000005E-2</v>
      </c>
    </row>
    <row r="24" spans="1:11" s="44" customFormat="1">
      <c r="A24" s="36" t="s">
        <v>84</v>
      </c>
      <c r="B24" s="36"/>
      <c r="C24" s="36" t="s">
        <v>102</v>
      </c>
      <c r="D24" s="36"/>
      <c r="E24" s="45" t="s">
        <v>148</v>
      </c>
      <c r="F24" s="36"/>
      <c r="G24" s="42">
        <v>42683</v>
      </c>
      <c r="H24" s="36"/>
      <c r="I24" s="37" t="s">
        <v>72</v>
      </c>
      <c r="J24" s="36"/>
      <c r="K24" s="38">
        <v>9.8000000000000004E-2</v>
      </c>
    </row>
    <row r="25" spans="1:11" s="44" customFormat="1">
      <c r="A25" s="36" t="s">
        <v>149</v>
      </c>
      <c r="B25" s="36"/>
      <c r="C25" s="36" t="s">
        <v>150</v>
      </c>
      <c r="D25" s="36"/>
      <c r="E25" s="45" t="s">
        <v>151</v>
      </c>
      <c r="F25" s="36"/>
      <c r="G25" s="42">
        <v>42684</v>
      </c>
      <c r="H25" s="36"/>
      <c r="I25" s="37" t="s">
        <v>72</v>
      </c>
      <c r="J25" s="36"/>
      <c r="K25" s="38">
        <v>9.5000000000000001E-2</v>
      </c>
    </row>
    <row r="26" spans="1:11" s="44" customFormat="1">
      <c r="A26" s="36" t="s">
        <v>88</v>
      </c>
      <c r="B26" s="36"/>
      <c r="C26" s="36" t="s">
        <v>76</v>
      </c>
      <c r="D26" s="36"/>
      <c r="E26" s="45">
        <v>9418</v>
      </c>
      <c r="F26" s="36"/>
      <c r="G26" s="42">
        <v>42689</v>
      </c>
      <c r="H26" s="36"/>
      <c r="I26" s="37" t="s">
        <v>69</v>
      </c>
      <c r="J26" s="36"/>
      <c r="K26" s="38">
        <v>9.5500000000000002E-2</v>
      </c>
    </row>
    <row r="27" spans="1:11" s="44" customFormat="1">
      <c r="A27" s="36" t="s">
        <v>84</v>
      </c>
      <c r="B27" s="36"/>
      <c r="C27" s="36" t="s">
        <v>85</v>
      </c>
      <c r="D27" s="36"/>
      <c r="E27" s="45" t="s">
        <v>152</v>
      </c>
      <c r="F27" s="36"/>
      <c r="G27" s="42">
        <v>42692</v>
      </c>
      <c r="H27" s="36"/>
      <c r="I27" s="37" t="s">
        <v>72</v>
      </c>
      <c r="J27" s="36"/>
      <c r="K27" s="38">
        <v>0.1</v>
      </c>
    </row>
    <row r="28" spans="1:11" s="44" customFormat="1">
      <c r="A28" s="36" t="s">
        <v>98</v>
      </c>
      <c r="B28" s="36"/>
      <c r="C28" s="36" t="s">
        <v>153</v>
      </c>
      <c r="D28" s="36"/>
      <c r="E28" s="45" t="s">
        <v>154</v>
      </c>
      <c r="F28" s="36"/>
      <c r="G28" s="42">
        <v>42703</v>
      </c>
      <c r="H28" s="36"/>
      <c r="I28" s="37" t="s">
        <v>72</v>
      </c>
      <c r="J28" s="36"/>
      <c r="K28" s="38">
        <v>0.1055</v>
      </c>
    </row>
    <row r="29" spans="1:11" s="44" customFormat="1">
      <c r="A29" s="36" t="s">
        <v>155</v>
      </c>
      <c r="B29" s="36"/>
      <c r="C29" s="36" t="s">
        <v>156</v>
      </c>
      <c r="D29" s="36"/>
      <c r="E29" s="45" t="s">
        <v>157</v>
      </c>
      <c r="F29" s="36"/>
      <c r="G29" s="42">
        <v>42705</v>
      </c>
      <c r="H29" s="36"/>
      <c r="I29" s="37" t="s">
        <v>72</v>
      </c>
      <c r="J29" s="36"/>
      <c r="K29" s="38">
        <v>0.1</v>
      </c>
    </row>
    <row r="30" spans="1:11" s="44" customFormat="1">
      <c r="A30" s="36" t="s">
        <v>101</v>
      </c>
      <c r="B30" s="36"/>
      <c r="C30" s="36" t="s">
        <v>106</v>
      </c>
      <c r="D30" s="36"/>
      <c r="E30" s="45" t="s">
        <v>158</v>
      </c>
      <c r="F30" s="36"/>
      <c r="G30" s="42">
        <v>42710</v>
      </c>
      <c r="H30" s="36"/>
      <c r="I30" s="37" t="s">
        <v>69</v>
      </c>
      <c r="J30" s="36"/>
      <c r="K30" s="38">
        <v>8.6400000000000005E-2</v>
      </c>
    </row>
    <row r="31" spans="1:11" s="44" customFormat="1">
      <c r="A31" s="36" t="s">
        <v>101</v>
      </c>
      <c r="B31" s="36"/>
      <c r="C31" s="36" t="s">
        <v>105</v>
      </c>
      <c r="D31" s="36"/>
      <c r="E31" s="45" t="s">
        <v>159</v>
      </c>
      <c r="F31" s="36"/>
      <c r="G31" s="42">
        <v>42710</v>
      </c>
      <c r="H31" s="36"/>
      <c r="I31" s="37" t="s">
        <v>69</v>
      </c>
      <c r="J31" s="36"/>
      <c r="K31" s="38">
        <v>8.6400000000000005E-2</v>
      </c>
    </row>
    <row r="32" spans="1:11" s="44" customFormat="1">
      <c r="A32" s="36" t="s">
        <v>160</v>
      </c>
      <c r="B32" s="36"/>
      <c r="C32" s="36" t="s">
        <v>161</v>
      </c>
      <c r="D32" s="36"/>
      <c r="E32" s="45" t="s">
        <v>162</v>
      </c>
      <c r="F32" s="36"/>
      <c r="G32" s="42">
        <v>42711</v>
      </c>
      <c r="H32" s="36"/>
      <c r="I32" s="37" t="s">
        <v>72</v>
      </c>
      <c r="J32" s="36"/>
      <c r="K32" s="38">
        <v>0.10100000000000001</v>
      </c>
    </row>
    <row r="33" spans="1:11" s="44" customFormat="1">
      <c r="A33" s="36" t="s">
        <v>89</v>
      </c>
      <c r="B33" s="36"/>
      <c r="C33" s="36" t="s">
        <v>110</v>
      </c>
      <c r="D33" s="36"/>
      <c r="E33" s="45" t="s">
        <v>163</v>
      </c>
      <c r="F33" s="36"/>
      <c r="G33" s="42">
        <v>42716</v>
      </c>
      <c r="H33" s="36"/>
      <c r="I33" s="37" t="s">
        <v>69</v>
      </c>
      <c r="J33" s="36"/>
      <c r="K33" s="38">
        <v>9.6000000000000002E-2</v>
      </c>
    </row>
    <row r="34" spans="1:11" s="44" customFormat="1">
      <c r="A34" s="36" t="s">
        <v>107</v>
      </c>
      <c r="B34" s="36"/>
      <c r="C34" s="36" t="s">
        <v>164</v>
      </c>
      <c r="D34" s="36"/>
      <c r="E34" s="45" t="s">
        <v>165</v>
      </c>
      <c r="F34" s="36"/>
      <c r="G34" s="42">
        <v>42718</v>
      </c>
      <c r="H34" s="36"/>
      <c r="I34" s="37" t="s">
        <v>69</v>
      </c>
      <c r="J34" s="36"/>
      <c r="K34" s="38">
        <v>9.0999999999999998E-2</v>
      </c>
    </row>
    <row r="35" spans="1:11" s="44" customFormat="1">
      <c r="A35" s="36" t="s">
        <v>108</v>
      </c>
      <c r="B35" s="36"/>
      <c r="C35" s="36" t="s">
        <v>109</v>
      </c>
      <c r="D35" s="36"/>
      <c r="E35" s="45" t="s">
        <v>166</v>
      </c>
      <c r="F35" s="36"/>
      <c r="G35" s="42">
        <v>42723</v>
      </c>
      <c r="H35" s="36"/>
      <c r="I35" s="37" t="s">
        <v>72</v>
      </c>
      <c r="J35" s="36"/>
      <c r="K35" s="38">
        <v>9.3700000000000006E-2</v>
      </c>
    </row>
    <row r="36" spans="1:11" s="44" customFormat="1">
      <c r="A36" s="36" t="s">
        <v>86</v>
      </c>
      <c r="B36" s="36"/>
      <c r="C36" s="36" t="s">
        <v>87</v>
      </c>
      <c r="D36" s="36"/>
      <c r="E36" s="45" t="s">
        <v>167</v>
      </c>
      <c r="F36" s="36"/>
      <c r="G36" s="42">
        <v>42723</v>
      </c>
      <c r="H36" s="36"/>
      <c r="I36" s="37" t="s">
        <v>69</v>
      </c>
      <c r="J36" s="36"/>
      <c r="K36" s="38">
        <v>0.09</v>
      </c>
    </row>
    <row r="37" spans="1:11" s="44" customFormat="1">
      <c r="A37" s="36" t="s">
        <v>168</v>
      </c>
      <c r="B37" s="36"/>
      <c r="C37" s="36" t="s">
        <v>169</v>
      </c>
      <c r="D37" s="36"/>
      <c r="E37" s="45" t="s">
        <v>170</v>
      </c>
      <c r="F37" s="36"/>
      <c r="G37" s="42">
        <v>42726</v>
      </c>
      <c r="H37" s="36"/>
      <c r="I37" s="37" t="s">
        <v>72</v>
      </c>
      <c r="J37" s="36"/>
      <c r="K37" s="38">
        <v>9.9000000000000005E-2</v>
      </c>
    </row>
    <row r="38" spans="1:11" s="44" customFormat="1">
      <c r="A38" s="36" t="s">
        <v>99</v>
      </c>
      <c r="B38" s="36"/>
      <c r="C38" s="36" t="s">
        <v>171</v>
      </c>
      <c r="D38" s="36"/>
      <c r="E38" s="45" t="s">
        <v>172</v>
      </c>
      <c r="F38" s="36"/>
      <c r="G38" s="42">
        <v>42726</v>
      </c>
      <c r="H38" s="36"/>
      <c r="I38" s="37" t="s">
        <v>72</v>
      </c>
      <c r="J38" s="36"/>
      <c r="K38" s="38">
        <v>9.6000000000000002E-2</v>
      </c>
    </row>
    <row r="39" spans="1:11" s="44" customFormat="1">
      <c r="A39" s="39" t="s">
        <v>120</v>
      </c>
      <c r="B39" s="39"/>
      <c r="C39" s="39" t="s">
        <v>121</v>
      </c>
      <c r="D39" s="39"/>
      <c r="E39" s="46" t="s">
        <v>173</v>
      </c>
      <c r="F39" s="39"/>
      <c r="G39" s="43">
        <v>42732</v>
      </c>
      <c r="H39" s="39"/>
      <c r="I39" s="40" t="s">
        <v>72</v>
      </c>
      <c r="J39" s="39"/>
      <c r="K39" s="41">
        <v>9.5000000000000001E-2</v>
      </c>
    </row>
    <row r="40" spans="1:11" s="44" customFormat="1">
      <c r="A40" s="36" t="s">
        <v>91</v>
      </c>
      <c r="B40" s="36"/>
      <c r="C40" s="36" t="s">
        <v>211</v>
      </c>
      <c r="D40" s="36"/>
      <c r="E40" s="45" t="s">
        <v>212</v>
      </c>
      <c r="F40" s="36"/>
      <c r="G40" s="42">
        <v>42753</v>
      </c>
      <c r="H40" s="36"/>
      <c r="I40" s="37" t="s">
        <v>72</v>
      </c>
      <c r="J40" s="36"/>
      <c r="K40" s="38">
        <v>9.4500000000000001E-2</v>
      </c>
    </row>
    <row r="41" spans="1:11" s="44" customFormat="1">
      <c r="A41" s="36" t="s">
        <v>67</v>
      </c>
      <c r="B41" s="36"/>
      <c r="C41" s="36" t="s">
        <v>68</v>
      </c>
      <c r="D41" s="36"/>
      <c r="E41" s="45" t="s">
        <v>213</v>
      </c>
      <c r="F41" s="36"/>
      <c r="G41" s="42">
        <v>42759</v>
      </c>
      <c r="H41" s="36"/>
      <c r="I41" s="37" t="s">
        <v>69</v>
      </c>
      <c r="J41" s="36"/>
      <c r="K41" s="38">
        <v>0.09</v>
      </c>
    </row>
    <row r="42" spans="1:11" s="44" customFormat="1">
      <c r="A42" s="36" t="s">
        <v>113</v>
      </c>
      <c r="B42" s="36"/>
      <c r="C42" s="36" t="s">
        <v>119</v>
      </c>
      <c r="D42" s="36"/>
      <c r="E42" s="45" t="s">
        <v>174</v>
      </c>
      <c r="F42" s="36"/>
      <c r="G42" s="42">
        <v>42766</v>
      </c>
      <c r="H42" s="36"/>
      <c r="I42" s="37" t="s">
        <v>72</v>
      </c>
      <c r="J42" s="36"/>
      <c r="K42" s="38">
        <v>0.10100000000000001</v>
      </c>
    </row>
    <row r="43" spans="1:11" s="44" customFormat="1">
      <c r="A43" s="36" t="s">
        <v>88</v>
      </c>
      <c r="B43" s="36"/>
      <c r="C43" s="36" t="s">
        <v>80</v>
      </c>
      <c r="D43" s="36"/>
      <c r="E43" s="45">
        <v>9424</v>
      </c>
      <c r="F43" s="36"/>
      <c r="G43" s="42">
        <v>42781</v>
      </c>
      <c r="H43" s="36"/>
      <c r="I43" s="37" t="s">
        <v>69</v>
      </c>
      <c r="J43" s="36"/>
      <c r="K43" s="38">
        <v>9.6000000000000002E-2</v>
      </c>
    </row>
    <row r="44" spans="1:11" s="44" customFormat="1">
      <c r="A44" s="36" t="s">
        <v>89</v>
      </c>
      <c r="B44" s="36"/>
      <c r="C44" s="36" t="s">
        <v>90</v>
      </c>
      <c r="D44" s="36"/>
      <c r="E44" s="45" t="s">
        <v>214</v>
      </c>
      <c r="F44" s="36"/>
      <c r="G44" s="42">
        <v>42788</v>
      </c>
      <c r="H44" s="36"/>
      <c r="I44" s="37" t="s">
        <v>69</v>
      </c>
      <c r="J44" s="36"/>
      <c r="K44" s="38">
        <v>9.6000000000000002E-2</v>
      </c>
    </row>
    <row r="45" spans="1:11" s="44" customFormat="1">
      <c r="A45" s="36" t="s">
        <v>138</v>
      </c>
      <c r="B45" s="36"/>
      <c r="C45" s="36" t="s">
        <v>175</v>
      </c>
      <c r="D45" s="36"/>
      <c r="E45" s="45" t="s">
        <v>176</v>
      </c>
      <c r="F45" s="36"/>
      <c r="G45" s="42">
        <v>42790</v>
      </c>
      <c r="H45" s="36"/>
      <c r="I45" s="37" t="s">
        <v>72</v>
      </c>
      <c r="J45" s="36"/>
      <c r="K45" s="38">
        <v>9.7500000000000003E-2</v>
      </c>
    </row>
    <row r="46" spans="1:11" s="44" customFormat="1">
      <c r="A46" s="36" t="s">
        <v>113</v>
      </c>
      <c r="B46" s="36"/>
      <c r="C46" s="36" t="s">
        <v>118</v>
      </c>
      <c r="D46" s="36"/>
      <c r="E46" s="45" t="s">
        <v>177</v>
      </c>
      <c r="F46" s="36"/>
      <c r="G46" s="42">
        <v>42794</v>
      </c>
      <c r="H46" s="36"/>
      <c r="I46" s="37" t="s">
        <v>72</v>
      </c>
      <c r="J46" s="36"/>
      <c r="K46" s="38">
        <v>0.10100000000000001</v>
      </c>
    </row>
    <row r="47" spans="1:11" s="44" customFormat="1">
      <c r="A47" s="36" t="s">
        <v>112</v>
      </c>
      <c r="B47" s="36"/>
      <c r="C47" s="36" t="s">
        <v>215</v>
      </c>
      <c r="D47" s="36"/>
      <c r="E47" s="45" t="s">
        <v>216</v>
      </c>
      <c r="F47" s="36"/>
      <c r="G47" s="42">
        <v>42796</v>
      </c>
      <c r="H47" s="36"/>
      <c r="I47" s="37" t="s">
        <v>72</v>
      </c>
      <c r="J47" s="36"/>
      <c r="K47" s="38">
        <v>9.4100000000000003E-2</v>
      </c>
    </row>
    <row r="48" spans="1:11" s="44" customFormat="1">
      <c r="A48" s="36" t="s">
        <v>149</v>
      </c>
      <c r="B48" s="36"/>
      <c r="C48" s="36" t="s">
        <v>217</v>
      </c>
      <c r="D48" s="36"/>
      <c r="E48" s="45" t="s">
        <v>218</v>
      </c>
      <c r="F48" s="36"/>
      <c r="G48" s="42">
        <v>42814</v>
      </c>
      <c r="H48" s="36"/>
      <c r="I48" s="37" t="s">
        <v>72</v>
      </c>
      <c r="J48" s="36"/>
      <c r="K48" s="38">
        <v>9.5000000000000001E-2</v>
      </c>
    </row>
    <row r="49" spans="1:11" s="44" customFormat="1">
      <c r="A49" s="36" t="s">
        <v>98</v>
      </c>
      <c r="B49" s="36"/>
      <c r="C49" s="36" t="s">
        <v>219</v>
      </c>
      <c r="D49" s="36"/>
      <c r="E49" s="45" t="s">
        <v>220</v>
      </c>
      <c r="F49" s="36"/>
      <c r="G49" s="42">
        <v>42829</v>
      </c>
      <c r="H49" s="36"/>
      <c r="I49" s="37" t="s">
        <v>72</v>
      </c>
      <c r="J49" s="36"/>
      <c r="K49" s="38">
        <v>0.10249999999999999</v>
      </c>
    </row>
    <row r="50" spans="1:11" s="44" customFormat="1">
      <c r="A50" s="36" t="s">
        <v>73</v>
      </c>
      <c r="B50" s="36"/>
      <c r="C50" s="36" t="s">
        <v>74</v>
      </c>
      <c r="D50" s="36"/>
      <c r="E50" s="45" t="s">
        <v>221</v>
      </c>
      <c r="F50" s="36"/>
      <c r="G50" s="42">
        <v>42837</v>
      </c>
      <c r="H50" s="36"/>
      <c r="I50" s="37" t="s">
        <v>69</v>
      </c>
      <c r="J50" s="36"/>
      <c r="K50" s="38">
        <v>9.4E-2</v>
      </c>
    </row>
    <row r="51" spans="1:11" s="44" customFormat="1">
      <c r="A51" s="36" t="s">
        <v>73</v>
      </c>
      <c r="B51" s="36"/>
      <c r="C51" s="36" t="s">
        <v>222</v>
      </c>
      <c r="D51" s="36"/>
      <c r="E51" s="45" t="s">
        <v>223</v>
      </c>
      <c r="F51" s="36"/>
      <c r="G51" s="42">
        <v>42845</v>
      </c>
      <c r="H51" s="36"/>
      <c r="I51" s="37" t="s">
        <v>69</v>
      </c>
      <c r="J51" s="36"/>
      <c r="K51" s="38">
        <v>9.5000000000000001E-2</v>
      </c>
    </row>
    <row r="52" spans="1:11" s="44" customFormat="1">
      <c r="A52" s="36" t="s">
        <v>114</v>
      </c>
      <c r="B52" s="36"/>
      <c r="C52" s="36" t="s">
        <v>116</v>
      </c>
      <c r="D52" s="36"/>
      <c r="E52" s="45" t="s">
        <v>224</v>
      </c>
      <c r="F52" s="36"/>
      <c r="G52" s="42">
        <v>42858</v>
      </c>
      <c r="H52" s="36"/>
      <c r="I52" s="37" t="s">
        <v>72</v>
      </c>
      <c r="J52" s="36"/>
      <c r="K52" s="38">
        <v>9.5000000000000001E-2</v>
      </c>
    </row>
    <row r="53" spans="1:11" s="44" customFormat="1">
      <c r="A53" s="36" t="s">
        <v>112</v>
      </c>
      <c r="B53" s="36"/>
      <c r="C53" s="36" t="s">
        <v>71</v>
      </c>
      <c r="D53" s="36"/>
      <c r="E53" s="45" t="s">
        <v>225</v>
      </c>
      <c r="F53" s="36"/>
      <c r="G53" s="42">
        <v>42866</v>
      </c>
      <c r="H53" s="36"/>
      <c r="I53" s="37" t="s">
        <v>72</v>
      </c>
      <c r="J53" s="36"/>
      <c r="K53" s="38">
        <v>9.1999999999999998E-2</v>
      </c>
    </row>
    <row r="54" spans="1:11" s="44" customFormat="1">
      <c r="A54" s="36" t="s">
        <v>92</v>
      </c>
      <c r="B54" s="36"/>
      <c r="C54" s="36" t="s">
        <v>217</v>
      </c>
      <c r="D54" s="36"/>
      <c r="E54" s="45" t="s">
        <v>226</v>
      </c>
      <c r="F54" s="36"/>
      <c r="G54" s="42">
        <v>42873</v>
      </c>
      <c r="H54" s="36"/>
      <c r="I54" s="37" t="s">
        <v>72</v>
      </c>
      <c r="J54" s="36"/>
      <c r="K54" s="38">
        <v>9.5000000000000001E-2</v>
      </c>
    </row>
    <row r="55" spans="1:11" s="44" customFormat="1">
      <c r="A55" s="36" t="s">
        <v>79</v>
      </c>
      <c r="B55" s="36"/>
      <c r="C55" s="36" t="s">
        <v>80</v>
      </c>
      <c r="D55" s="36"/>
      <c r="E55" s="45" t="s">
        <v>227</v>
      </c>
      <c r="F55" s="36"/>
      <c r="G55" s="42">
        <v>42878</v>
      </c>
      <c r="H55" s="36"/>
      <c r="I55" s="37" t="s">
        <v>69</v>
      </c>
      <c r="J55" s="36"/>
      <c r="K55" s="38">
        <v>9.7000000000000003E-2</v>
      </c>
    </row>
    <row r="56" spans="1:11" s="44" customFormat="1">
      <c r="A56" s="36" t="s">
        <v>70</v>
      </c>
      <c r="B56" s="36"/>
      <c r="C56" s="36" t="s">
        <v>211</v>
      </c>
      <c r="D56" s="36"/>
      <c r="E56" s="45" t="s">
        <v>228</v>
      </c>
      <c r="F56" s="36"/>
      <c r="G56" s="42">
        <v>42902</v>
      </c>
      <c r="H56" s="36"/>
      <c r="I56" s="37" t="s">
        <v>72</v>
      </c>
      <c r="J56" s="36"/>
      <c r="K56" s="38">
        <v>9.6500000000000002E-2</v>
      </c>
    </row>
    <row r="57" spans="1:11" s="44" customFormat="1">
      <c r="A57" s="36" t="s">
        <v>229</v>
      </c>
      <c r="B57" s="36"/>
      <c r="C57" s="36" t="s">
        <v>230</v>
      </c>
      <c r="D57" s="36"/>
      <c r="E57" s="45" t="s">
        <v>231</v>
      </c>
      <c r="F57" s="36"/>
      <c r="G57" s="42">
        <v>42908</v>
      </c>
      <c r="H57" s="36"/>
      <c r="I57" s="37" t="s">
        <v>72</v>
      </c>
      <c r="J57" s="36"/>
      <c r="K57" s="38">
        <v>9.7000000000000003E-2</v>
      </c>
    </row>
    <row r="58" spans="1:11" s="44" customFormat="1">
      <c r="A58" s="36" t="s">
        <v>229</v>
      </c>
      <c r="B58" s="36"/>
      <c r="C58" s="36" t="s">
        <v>232</v>
      </c>
      <c r="D58" s="36"/>
      <c r="E58" s="45" t="s">
        <v>233</v>
      </c>
      <c r="F58" s="36"/>
      <c r="G58" s="42">
        <v>42908</v>
      </c>
      <c r="H58" s="36"/>
      <c r="I58" s="37" t="s">
        <v>72</v>
      </c>
      <c r="J58" s="36"/>
      <c r="K58" s="38">
        <v>9.7000000000000003E-2</v>
      </c>
    </row>
    <row r="59" spans="1:11" s="44" customFormat="1">
      <c r="A59" s="36" t="s">
        <v>75</v>
      </c>
      <c r="B59" s="36"/>
      <c r="C59" s="36" t="s">
        <v>76</v>
      </c>
      <c r="D59" s="36"/>
      <c r="E59" s="45" t="s">
        <v>234</v>
      </c>
      <c r="F59" s="36"/>
      <c r="G59" s="42">
        <v>42940</v>
      </c>
      <c r="H59" s="36"/>
      <c r="I59" s="37" t="s">
        <v>69</v>
      </c>
      <c r="J59" s="36"/>
      <c r="K59" s="38">
        <v>9.5000000000000001E-2</v>
      </c>
    </row>
    <row r="60" spans="1:11" s="44" customFormat="1">
      <c r="A60" s="36" t="s">
        <v>138</v>
      </c>
      <c r="B60" s="36"/>
      <c r="C60" s="36" t="s">
        <v>235</v>
      </c>
      <c r="D60" s="36"/>
      <c r="E60" s="45" t="s">
        <v>236</v>
      </c>
      <c r="F60" s="36"/>
      <c r="G60" s="42">
        <v>42962</v>
      </c>
      <c r="H60" s="36"/>
      <c r="I60" s="37" t="s">
        <v>72</v>
      </c>
      <c r="J60" s="36"/>
      <c r="K60" s="38">
        <v>0.1</v>
      </c>
    </row>
    <row r="61" spans="1:11" s="44" customFormat="1">
      <c r="A61" s="36" t="s">
        <v>89</v>
      </c>
      <c r="B61" s="36"/>
      <c r="C61" s="36" t="s">
        <v>94</v>
      </c>
      <c r="D61" s="36"/>
      <c r="E61" s="45" t="s">
        <v>237</v>
      </c>
      <c r="F61" s="36"/>
      <c r="G61" s="42">
        <v>43000</v>
      </c>
      <c r="H61" s="36"/>
      <c r="I61" s="37" t="s">
        <v>69</v>
      </c>
      <c r="J61" s="36"/>
      <c r="K61" s="38">
        <v>9.6000000000000002E-2</v>
      </c>
    </row>
    <row r="62" spans="1:11" s="44" customFormat="1">
      <c r="A62" s="36" t="s">
        <v>81</v>
      </c>
      <c r="B62" s="36"/>
      <c r="C62" s="36" t="s">
        <v>238</v>
      </c>
      <c r="D62" s="36"/>
      <c r="E62" s="45">
        <v>45957</v>
      </c>
      <c r="F62" s="36"/>
      <c r="G62" s="42">
        <v>43006</v>
      </c>
      <c r="H62" s="36"/>
      <c r="I62" s="37" t="s">
        <v>69</v>
      </c>
      <c r="J62" s="36"/>
      <c r="K62" s="38">
        <v>9.8000000000000004E-2</v>
      </c>
    </row>
    <row r="63" spans="1:11" s="44" customFormat="1">
      <c r="A63" s="36" t="s">
        <v>88</v>
      </c>
      <c r="B63" s="36"/>
      <c r="C63" s="36" t="s">
        <v>76</v>
      </c>
      <c r="D63" s="36"/>
      <c r="E63" s="45">
        <v>9443</v>
      </c>
      <c r="F63" s="36"/>
      <c r="G63" s="42">
        <v>43028</v>
      </c>
      <c r="H63" s="36"/>
      <c r="I63" s="37" t="s">
        <v>69</v>
      </c>
      <c r="J63" s="36"/>
      <c r="K63" s="38">
        <v>9.5000000000000001E-2</v>
      </c>
    </row>
    <row r="64" spans="1:11" s="44" customFormat="1">
      <c r="A64" s="36" t="s">
        <v>155</v>
      </c>
      <c r="B64" s="36"/>
      <c r="C64" s="36" t="s">
        <v>239</v>
      </c>
      <c r="D64" s="36"/>
      <c r="E64" s="45" t="s">
        <v>240</v>
      </c>
      <c r="F64" s="36"/>
      <c r="G64" s="42">
        <v>43034</v>
      </c>
      <c r="H64" s="36"/>
      <c r="I64" s="37" t="s">
        <v>72</v>
      </c>
      <c r="J64" s="36"/>
      <c r="K64" s="38">
        <v>0.10249999999999999</v>
      </c>
    </row>
    <row r="65" spans="1:11" s="44" customFormat="1">
      <c r="A65" s="36" t="s">
        <v>155</v>
      </c>
      <c r="B65" s="36"/>
      <c r="C65" s="36" t="s">
        <v>241</v>
      </c>
      <c r="D65" s="36"/>
      <c r="E65" s="45" t="s">
        <v>242</v>
      </c>
      <c r="F65" s="36"/>
      <c r="G65" s="42">
        <v>43034</v>
      </c>
      <c r="H65" s="36"/>
      <c r="I65" s="37" t="s">
        <v>72</v>
      </c>
      <c r="J65" s="36"/>
      <c r="K65" s="38">
        <v>0.10199999999999999</v>
      </c>
    </row>
    <row r="66" spans="1:11" s="44" customFormat="1">
      <c r="A66" s="36" t="s">
        <v>155</v>
      </c>
      <c r="B66" s="36"/>
      <c r="C66" s="36" t="s">
        <v>243</v>
      </c>
      <c r="D66" s="36"/>
      <c r="E66" s="45" t="s">
        <v>244</v>
      </c>
      <c r="F66" s="36"/>
      <c r="G66" s="42">
        <v>43034</v>
      </c>
      <c r="H66" s="36"/>
      <c r="I66" s="37" t="s">
        <v>72</v>
      </c>
      <c r="J66" s="36"/>
      <c r="K66" s="38">
        <v>0.10299999999999999</v>
      </c>
    </row>
    <row r="67" spans="1:11" s="44" customFormat="1">
      <c r="A67" s="36" t="s">
        <v>98</v>
      </c>
      <c r="B67" s="36"/>
      <c r="C67" s="36" t="s">
        <v>245</v>
      </c>
      <c r="D67" s="36"/>
      <c r="E67" s="45" t="s">
        <v>246</v>
      </c>
      <c r="F67" s="36"/>
      <c r="G67" s="42">
        <v>43045</v>
      </c>
      <c r="H67" s="36"/>
      <c r="I67" s="37" t="s">
        <v>72</v>
      </c>
      <c r="J67" s="36"/>
      <c r="K67" s="38">
        <v>0.10249999999999999</v>
      </c>
    </row>
    <row r="68" spans="1:11" s="44" customFormat="1">
      <c r="A68" s="36" t="s">
        <v>247</v>
      </c>
      <c r="B68" s="36"/>
      <c r="C68" s="36" t="s">
        <v>248</v>
      </c>
      <c r="D68" s="36"/>
      <c r="E68" s="45" t="s">
        <v>249</v>
      </c>
      <c r="F68" s="36"/>
      <c r="G68" s="42">
        <v>43054</v>
      </c>
      <c r="H68" s="36"/>
      <c r="I68" s="37" t="s">
        <v>72</v>
      </c>
      <c r="J68" s="36"/>
      <c r="K68" s="38">
        <v>0.1195</v>
      </c>
    </row>
    <row r="69" spans="1:11" s="44" customFormat="1">
      <c r="A69" s="36" t="s">
        <v>82</v>
      </c>
      <c r="B69" s="36"/>
      <c r="C69" s="36" t="s">
        <v>250</v>
      </c>
      <c r="D69" s="36"/>
      <c r="E69" s="45" t="s">
        <v>251</v>
      </c>
      <c r="F69" s="36"/>
      <c r="G69" s="42">
        <v>43069</v>
      </c>
      <c r="H69" s="36"/>
      <c r="I69" s="37" t="s">
        <v>69</v>
      </c>
      <c r="J69" s="36"/>
      <c r="K69" s="38">
        <v>0.1</v>
      </c>
    </row>
    <row r="70" spans="1:11" s="44" customFormat="1">
      <c r="A70" s="36" t="s">
        <v>82</v>
      </c>
      <c r="B70" s="36"/>
      <c r="C70" s="36" t="s">
        <v>252</v>
      </c>
      <c r="D70" s="36"/>
      <c r="E70" s="45" t="s">
        <v>251</v>
      </c>
      <c r="F70" s="36"/>
      <c r="G70" s="42">
        <v>43069</v>
      </c>
      <c r="H70" s="36"/>
      <c r="I70" s="37" t="s">
        <v>69</v>
      </c>
      <c r="J70" s="36"/>
      <c r="K70" s="38">
        <v>0.1</v>
      </c>
    </row>
    <row r="71" spans="1:11" s="44" customFormat="1">
      <c r="A71" s="36" t="s">
        <v>111</v>
      </c>
      <c r="B71" s="36"/>
      <c r="C71" s="36" t="s">
        <v>253</v>
      </c>
      <c r="D71" s="36"/>
      <c r="E71" s="45" t="s">
        <v>254</v>
      </c>
      <c r="F71" s="36"/>
      <c r="G71" s="42">
        <v>43074</v>
      </c>
      <c r="H71" s="36"/>
      <c r="I71" s="37" t="s">
        <v>72</v>
      </c>
      <c r="J71" s="36"/>
      <c r="K71" s="38">
        <v>9.5000000000000001E-2</v>
      </c>
    </row>
    <row r="72" spans="1:11" s="44" customFormat="1">
      <c r="A72" s="36" t="s">
        <v>101</v>
      </c>
      <c r="B72" s="36"/>
      <c r="C72" s="36" t="s">
        <v>106</v>
      </c>
      <c r="D72" s="36"/>
      <c r="E72" s="45" t="s">
        <v>255</v>
      </c>
      <c r="F72" s="36"/>
      <c r="G72" s="42">
        <v>43075</v>
      </c>
      <c r="H72" s="36"/>
      <c r="I72" s="37" t="s">
        <v>69</v>
      </c>
      <c r="J72" s="36"/>
      <c r="K72" s="38">
        <v>8.4000000000000005E-2</v>
      </c>
    </row>
    <row r="73" spans="1:11" s="44" customFormat="1">
      <c r="A73" s="36" t="s">
        <v>101</v>
      </c>
      <c r="B73" s="36"/>
      <c r="C73" s="36" t="s">
        <v>105</v>
      </c>
      <c r="D73" s="36"/>
      <c r="E73" s="45" t="s">
        <v>256</v>
      </c>
      <c r="F73" s="36"/>
      <c r="G73" s="42">
        <v>43075</v>
      </c>
      <c r="H73" s="36"/>
      <c r="I73" s="37" t="s">
        <v>69</v>
      </c>
      <c r="J73" s="36"/>
      <c r="K73" s="38">
        <v>8.4000000000000005E-2</v>
      </c>
    </row>
    <row r="74" spans="1:11" s="44" customFormat="1">
      <c r="A74" s="36" t="s">
        <v>84</v>
      </c>
      <c r="B74" s="36"/>
      <c r="C74" s="36" t="s">
        <v>257</v>
      </c>
      <c r="D74" s="36"/>
      <c r="E74" s="45" t="s">
        <v>258</v>
      </c>
      <c r="F74" s="36"/>
      <c r="G74" s="42">
        <v>43076</v>
      </c>
      <c r="H74" s="36"/>
      <c r="I74" s="37" t="s">
        <v>72</v>
      </c>
      <c r="J74" s="36"/>
      <c r="K74" s="38">
        <v>9.8000000000000004E-2</v>
      </c>
    </row>
    <row r="75" spans="1:11" s="44" customFormat="1">
      <c r="A75" s="36" t="s">
        <v>81</v>
      </c>
      <c r="B75" s="36"/>
      <c r="C75" s="36" t="s">
        <v>128</v>
      </c>
      <c r="D75" s="36"/>
      <c r="E75" s="45">
        <v>46831</v>
      </c>
      <c r="F75" s="36"/>
      <c r="G75" s="42">
        <v>43083</v>
      </c>
      <c r="H75" s="36"/>
      <c r="I75" s="37" t="s">
        <v>72</v>
      </c>
      <c r="J75" s="36"/>
      <c r="K75" s="38">
        <v>9.6500000000000002E-2</v>
      </c>
    </row>
    <row r="76" spans="1:11" s="44" customFormat="1">
      <c r="A76" s="36" t="s">
        <v>81</v>
      </c>
      <c r="B76" s="36"/>
      <c r="C76" s="36" t="s">
        <v>259</v>
      </c>
      <c r="D76" s="36"/>
      <c r="E76" s="45">
        <v>46449</v>
      </c>
      <c r="F76" s="36"/>
      <c r="G76" s="42">
        <v>43083</v>
      </c>
      <c r="H76" s="36"/>
      <c r="I76" s="37" t="s">
        <v>72</v>
      </c>
      <c r="J76" s="36"/>
      <c r="K76" s="38">
        <v>9.6000000000000002E-2</v>
      </c>
    </row>
    <row r="77" spans="1:11" s="44" customFormat="1">
      <c r="A77" s="36" t="s">
        <v>103</v>
      </c>
      <c r="B77" s="36"/>
      <c r="C77" s="36" t="s">
        <v>104</v>
      </c>
      <c r="D77" s="36"/>
      <c r="E77" s="45" t="s">
        <v>260</v>
      </c>
      <c r="F77" s="36"/>
      <c r="G77" s="42">
        <v>43087</v>
      </c>
      <c r="H77" s="36"/>
      <c r="I77" s="37" t="s">
        <v>72</v>
      </c>
      <c r="J77" s="36"/>
      <c r="K77" s="38">
        <v>9.5000000000000001E-2</v>
      </c>
    </row>
    <row r="78" spans="1:11" s="44" customFormat="1">
      <c r="A78" s="36" t="s">
        <v>77</v>
      </c>
      <c r="B78" s="36"/>
      <c r="C78" s="36" t="s">
        <v>145</v>
      </c>
      <c r="D78" s="36"/>
      <c r="E78" s="45" t="s">
        <v>261</v>
      </c>
      <c r="F78" s="36"/>
      <c r="G78" s="42">
        <v>43089</v>
      </c>
      <c r="H78" s="36"/>
      <c r="I78" s="37" t="s">
        <v>72</v>
      </c>
      <c r="J78" s="36"/>
      <c r="K78" s="38">
        <v>9.5799999999999996E-2</v>
      </c>
    </row>
    <row r="79" spans="1:11" s="44" customFormat="1">
      <c r="A79" s="36" t="s">
        <v>120</v>
      </c>
      <c r="B79" s="36"/>
      <c r="C79" s="36" t="s">
        <v>121</v>
      </c>
      <c r="D79" s="36"/>
      <c r="E79" s="45" t="s">
        <v>262</v>
      </c>
      <c r="F79" s="36"/>
      <c r="G79" s="42">
        <v>43097</v>
      </c>
      <c r="H79" s="36"/>
      <c r="I79" s="37" t="s">
        <v>72</v>
      </c>
      <c r="J79" s="36"/>
      <c r="K79" s="38">
        <v>9.5000000000000001E-2</v>
      </c>
    </row>
    <row r="80" spans="1:11" s="44" customFormat="1">
      <c r="A80" s="36" t="s">
        <v>99</v>
      </c>
      <c r="B80" s="36"/>
      <c r="C80" s="36" t="s">
        <v>100</v>
      </c>
      <c r="D80" s="36"/>
      <c r="E80" s="45" t="s">
        <v>263</v>
      </c>
      <c r="F80" s="36"/>
      <c r="G80" s="42">
        <v>43098</v>
      </c>
      <c r="H80" s="36"/>
      <c r="I80" s="37" t="s">
        <v>72</v>
      </c>
      <c r="J80" s="36"/>
      <c r="K80" s="38">
        <v>9.4E-2</v>
      </c>
    </row>
    <row r="81" spans="1:11" s="44" customFormat="1">
      <c r="A81" s="36" t="s">
        <v>95</v>
      </c>
      <c r="B81" s="36"/>
      <c r="C81" s="36" t="s">
        <v>96</v>
      </c>
      <c r="D81" s="36"/>
      <c r="E81" s="45" t="s">
        <v>264</v>
      </c>
      <c r="F81" s="36"/>
      <c r="G81" s="42">
        <v>43090</v>
      </c>
      <c r="H81" s="36"/>
      <c r="I81" s="37" t="s">
        <v>72</v>
      </c>
      <c r="J81" s="36"/>
      <c r="K81" s="38">
        <v>9.0999999999999998E-2</v>
      </c>
    </row>
    <row r="82" spans="1:11" s="44" customFormat="1" ht="12.75" customHeight="1">
      <c r="A82" s="107" t="s">
        <v>229</v>
      </c>
      <c r="B82" s="107"/>
      <c r="C82" s="107" t="s">
        <v>265</v>
      </c>
      <c r="D82" s="107"/>
      <c r="E82" s="108" t="s">
        <v>266</v>
      </c>
      <c r="F82" s="107"/>
      <c r="G82" s="109">
        <v>43118</v>
      </c>
      <c r="H82" s="107"/>
      <c r="I82" s="110" t="s">
        <v>72</v>
      </c>
      <c r="J82" s="107"/>
      <c r="K82" s="111">
        <v>9.7000000000000003E-2</v>
      </c>
    </row>
    <row r="83" spans="1:11" s="44" customFormat="1">
      <c r="A83" s="36" t="s">
        <v>149</v>
      </c>
      <c r="B83" s="36"/>
      <c r="C83" s="36" t="s">
        <v>267</v>
      </c>
      <c r="D83" s="36"/>
      <c r="E83" s="45" t="s">
        <v>268</v>
      </c>
      <c r="F83" s="36"/>
      <c r="G83" s="42">
        <v>43131</v>
      </c>
      <c r="H83" s="36"/>
      <c r="I83" s="37" t="s">
        <v>72</v>
      </c>
      <c r="J83" s="36"/>
      <c r="K83" s="38">
        <v>9.2999999999999999E-2</v>
      </c>
    </row>
    <row r="84" spans="1:11" s="44" customFormat="1" ht="13.5" customHeight="1">
      <c r="A84" s="36" t="s">
        <v>269</v>
      </c>
      <c r="B84" s="36"/>
      <c r="C84" s="36" t="s">
        <v>270</v>
      </c>
      <c r="D84" s="36"/>
      <c r="E84" s="45" t="s">
        <v>271</v>
      </c>
      <c r="F84" s="36"/>
      <c r="G84" s="42">
        <v>43133</v>
      </c>
      <c r="H84" s="36"/>
      <c r="I84" s="37" t="s">
        <v>72</v>
      </c>
      <c r="J84" s="36"/>
      <c r="K84" s="38">
        <v>9.98E-2</v>
      </c>
    </row>
    <row r="85" spans="1:11" s="44" customFormat="1" ht="13.5" customHeight="1">
      <c r="A85" s="36" t="s">
        <v>168</v>
      </c>
      <c r="B85" s="36"/>
      <c r="C85" s="36" t="s">
        <v>161</v>
      </c>
      <c r="D85" s="36"/>
      <c r="E85" s="45" t="s">
        <v>272</v>
      </c>
      <c r="F85" s="36"/>
      <c r="G85" s="42">
        <v>43154</v>
      </c>
      <c r="H85" s="36"/>
      <c r="I85" s="37" t="s">
        <v>72</v>
      </c>
      <c r="J85" s="36"/>
      <c r="K85" s="38">
        <v>9.9000000000000005E-2</v>
      </c>
    </row>
    <row r="86" spans="1:11" s="44" customFormat="1" ht="13.5" customHeight="1">
      <c r="A86" s="36" t="s">
        <v>112</v>
      </c>
      <c r="B86" s="36"/>
      <c r="C86" s="36" t="s">
        <v>273</v>
      </c>
      <c r="D86" s="36"/>
      <c r="E86" s="45" t="s">
        <v>274</v>
      </c>
      <c r="F86" s="36"/>
      <c r="G86" s="42">
        <v>43171</v>
      </c>
      <c r="H86" s="36"/>
      <c r="I86" s="37" t="s">
        <v>72</v>
      </c>
      <c r="J86" s="36"/>
      <c r="K86" s="38">
        <v>9.2499999999999999E-2</v>
      </c>
    </row>
    <row r="87" spans="1:11" s="44" customFormat="1" ht="13.5" customHeight="1">
      <c r="A87" s="36" t="s">
        <v>67</v>
      </c>
      <c r="B87" s="36"/>
      <c r="C87" s="36" t="s">
        <v>275</v>
      </c>
      <c r="D87" s="36"/>
      <c r="E87" s="45" t="s">
        <v>276</v>
      </c>
      <c r="F87" s="36"/>
      <c r="G87" s="42">
        <v>43174</v>
      </c>
      <c r="H87" s="36"/>
      <c r="I87" s="37" t="s">
        <v>69</v>
      </c>
      <c r="J87" s="36"/>
      <c r="K87" s="38">
        <v>0.09</v>
      </c>
    </row>
    <row r="88" spans="1:11" s="44" customFormat="1" ht="13.5" customHeight="1">
      <c r="A88" s="36" t="s">
        <v>113</v>
      </c>
      <c r="B88" s="36"/>
      <c r="C88" s="36" t="s">
        <v>118</v>
      </c>
      <c r="D88" s="36"/>
      <c r="E88" s="45" t="s">
        <v>277</v>
      </c>
      <c r="F88" s="36"/>
      <c r="G88" s="42">
        <v>43188</v>
      </c>
      <c r="H88" s="36"/>
      <c r="I88" s="37" t="s">
        <v>72</v>
      </c>
      <c r="J88" s="36"/>
      <c r="K88" s="38">
        <v>0.1</v>
      </c>
    </row>
    <row r="89" spans="1:11" s="44" customFormat="1">
      <c r="A89" s="36" t="s">
        <v>107</v>
      </c>
      <c r="B89" s="36"/>
      <c r="C89" s="36" t="s">
        <v>278</v>
      </c>
      <c r="D89" s="36"/>
      <c r="E89" s="45" t="s">
        <v>279</v>
      </c>
      <c r="F89" s="36"/>
      <c r="G89" s="42">
        <v>43208</v>
      </c>
      <c r="H89" s="36"/>
      <c r="I89" s="37" t="s">
        <v>69</v>
      </c>
      <c r="J89" s="36"/>
      <c r="K89" s="38">
        <v>9.2499999999999999E-2</v>
      </c>
    </row>
    <row r="90" spans="1:11" s="44" customFormat="1">
      <c r="A90" s="36" t="s">
        <v>113</v>
      </c>
      <c r="B90" s="36"/>
      <c r="C90" s="36" t="s">
        <v>119</v>
      </c>
      <c r="D90" s="36"/>
      <c r="E90" s="45" t="s">
        <v>280</v>
      </c>
      <c r="F90" s="36"/>
      <c r="G90" s="42">
        <v>43208</v>
      </c>
      <c r="H90" s="36"/>
      <c r="I90" s="37" t="s">
        <v>72</v>
      </c>
      <c r="J90" s="36"/>
      <c r="K90" s="38">
        <v>0.1</v>
      </c>
    </row>
    <row r="91" spans="1:11" s="44" customFormat="1">
      <c r="A91" s="36" t="s">
        <v>111</v>
      </c>
      <c r="B91" s="36"/>
      <c r="C91" s="36" t="s">
        <v>121</v>
      </c>
      <c r="D91" s="36"/>
      <c r="E91" s="45" t="s">
        <v>281</v>
      </c>
      <c r="F91" s="36"/>
      <c r="G91" s="42">
        <v>43216</v>
      </c>
      <c r="H91" s="36"/>
      <c r="I91" s="37" t="s">
        <v>72</v>
      </c>
      <c r="J91" s="36"/>
      <c r="K91" s="38">
        <v>9.5000000000000001E-2</v>
      </c>
    </row>
    <row r="92" spans="1:11" s="44" customFormat="1">
      <c r="A92" s="36" t="s">
        <v>124</v>
      </c>
      <c r="B92" s="36"/>
      <c r="C92" s="36" t="s">
        <v>282</v>
      </c>
      <c r="D92" s="36"/>
      <c r="E92" s="45" t="s">
        <v>283</v>
      </c>
      <c r="F92" s="36"/>
      <c r="G92" s="42">
        <v>43250</v>
      </c>
      <c r="H92" s="36"/>
      <c r="I92" s="37" t="s">
        <v>72</v>
      </c>
      <c r="J92" s="36"/>
      <c r="K92" s="38">
        <v>9.9500000000000005E-2</v>
      </c>
    </row>
    <row r="93" spans="1:11" s="44" customFormat="1">
      <c r="A93" s="36" t="s">
        <v>88</v>
      </c>
      <c r="B93" s="36"/>
      <c r="C93" s="36" t="s">
        <v>76</v>
      </c>
      <c r="D93" s="36"/>
      <c r="E93" s="45" t="s">
        <v>284</v>
      </c>
      <c r="F93" s="36"/>
      <c r="G93" s="42">
        <v>43251</v>
      </c>
      <c r="H93" s="36"/>
      <c r="I93" s="37" t="s">
        <v>69</v>
      </c>
      <c r="J93" s="36"/>
      <c r="K93" s="38">
        <v>9.5000000000000001E-2</v>
      </c>
    </row>
    <row r="94" spans="1:11" s="44" customFormat="1">
      <c r="A94" s="36" t="s">
        <v>67</v>
      </c>
      <c r="B94" s="36"/>
      <c r="C94" s="36" t="s">
        <v>115</v>
      </c>
      <c r="D94" s="36"/>
      <c r="E94" s="45" t="s">
        <v>285</v>
      </c>
      <c r="F94" s="36"/>
      <c r="G94" s="42">
        <v>43265</v>
      </c>
      <c r="H94" s="36"/>
      <c r="I94" s="37" t="s">
        <v>69</v>
      </c>
      <c r="J94" s="36"/>
      <c r="K94" s="38">
        <v>8.7999999999999995E-2</v>
      </c>
    </row>
    <row r="95" spans="1:11" s="44" customFormat="1">
      <c r="A95" s="36" t="s">
        <v>168</v>
      </c>
      <c r="B95" s="36"/>
      <c r="C95" s="36" t="s">
        <v>286</v>
      </c>
      <c r="D95" s="36"/>
      <c r="E95" s="45" t="s">
        <v>287</v>
      </c>
      <c r="F95" s="36"/>
      <c r="G95" s="42">
        <v>43273</v>
      </c>
      <c r="H95" s="36"/>
      <c r="I95" s="37" t="s">
        <v>72</v>
      </c>
      <c r="J95" s="36"/>
      <c r="K95" s="38">
        <v>9.9000000000000005E-2</v>
      </c>
    </row>
    <row r="96" spans="1:11" s="44" customFormat="1">
      <c r="A96" s="36" t="s">
        <v>86</v>
      </c>
      <c r="B96" s="36"/>
      <c r="C96" s="36" t="s">
        <v>87</v>
      </c>
      <c r="D96" s="36"/>
      <c r="E96" s="45" t="s">
        <v>288</v>
      </c>
      <c r="F96" s="36"/>
      <c r="G96" s="42">
        <v>43279</v>
      </c>
      <c r="H96" s="36"/>
      <c r="I96" s="37" t="s">
        <v>69</v>
      </c>
      <c r="J96" s="36"/>
      <c r="K96" s="38">
        <v>9.35E-2</v>
      </c>
    </row>
    <row r="97" spans="1:12" s="44" customFormat="1">
      <c r="A97" s="36" t="s">
        <v>289</v>
      </c>
      <c r="B97" s="36"/>
      <c r="C97" s="36" t="s">
        <v>290</v>
      </c>
      <c r="D97" s="36"/>
      <c r="E97" s="45" t="s">
        <v>291</v>
      </c>
      <c r="F97" s="36"/>
      <c r="G97" s="42">
        <v>43280</v>
      </c>
      <c r="H97" s="36"/>
      <c r="I97" s="37" t="s">
        <v>72</v>
      </c>
      <c r="J97" s="36"/>
      <c r="K97" s="38">
        <v>9.5000000000000001E-2</v>
      </c>
    </row>
    <row r="98" spans="1:12" s="44" customFormat="1" ht="12.75" customHeight="1">
      <c r="A98" s="36" t="s">
        <v>75</v>
      </c>
      <c r="B98" s="36"/>
      <c r="C98" s="36" t="s">
        <v>76</v>
      </c>
      <c r="D98" s="36"/>
      <c r="E98" s="45" t="s">
        <v>292</v>
      </c>
      <c r="F98" s="36"/>
      <c r="G98" s="42">
        <v>43320</v>
      </c>
      <c r="H98" s="36"/>
      <c r="I98" s="37" t="s">
        <v>69</v>
      </c>
      <c r="J98" s="36"/>
      <c r="K98" s="38">
        <v>9.5299999999999996E-2</v>
      </c>
    </row>
    <row r="99" spans="1:12" s="44" customFormat="1" ht="12.75" customHeight="1">
      <c r="A99" s="36" t="s">
        <v>79</v>
      </c>
      <c r="B99" s="36"/>
      <c r="C99" s="36" t="s">
        <v>80</v>
      </c>
      <c r="D99" s="36"/>
      <c r="E99" s="45" t="s">
        <v>293</v>
      </c>
      <c r="F99" s="36"/>
      <c r="G99" s="42">
        <v>43333</v>
      </c>
      <c r="H99" s="36"/>
      <c r="I99" s="37" t="s">
        <v>69</v>
      </c>
      <c r="J99" s="36"/>
      <c r="K99" s="38">
        <v>9.7000000000000003E-2</v>
      </c>
    </row>
    <row r="100" spans="1:12" s="44" customFormat="1" ht="12.75" customHeight="1">
      <c r="A100" s="36" t="s">
        <v>294</v>
      </c>
      <c r="B100" s="36"/>
      <c r="C100" s="36" t="s">
        <v>295</v>
      </c>
      <c r="D100" s="36"/>
      <c r="E100" s="45" t="s">
        <v>296</v>
      </c>
      <c r="F100" s="36"/>
      <c r="G100" s="42">
        <v>43336</v>
      </c>
      <c r="H100" s="36"/>
      <c r="I100" s="37" t="s">
        <v>69</v>
      </c>
      <c r="J100" s="36"/>
      <c r="K100" s="38">
        <v>9.2799999999999994E-2</v>
      </c>
    </row>
    <row r="101" spans="1:12" s="44" customFormat="1" ht="12.75" customHeight="1">
      <c r="A101" s="36" t="s">
        <v>77</v>
      </c>
      <c r="B101" s="36"/>
      <c r="C101" s="36" t="s">
        <v>78</v>
      </c>
      <c r="D101" s="36"/>
      <c r="E101" s="45" t="s">
        <v>297</v>
      </c>
      <c r="F101" s="36"/>
      <c r="G101" s="42">
        <v>43348</v>
      </c>
      <c r="H101" s="36"/>
      <c r="I101" s="37" t="s">
        <v>72</v>
      </c>
      <c r="J101" s="36"/>
      <c r="K101" s="38">
        <v>9.0999999999999998E-2</v>
      </c>
    </row>
    <row r="102" spans="1:12" s="44" customFormat="1" ht="12.75" customHeight="1">
      <c r="A102" s="36" t="s">
        <v>84</v>
      </c>
      <c r="B102" s="36"/>
      <c r="C102" s="36" t="s">
        <v>85</v>
      </c>
      <c r="D102" s="36"/>
      <c r="E102" s="45" t="s">
        <v>298</v>
      </c>
      <c r="F102" s="36"/>
      <c r="G102" s="42">
        <v>43357</v>
      </c>
      <c r="H102" s="36"/>
      <c r="I102" s="37" t="s">
        <v>72</v>
      </c>
      <c r="J102" s="36"/>
      <c r="K102" s="38">
        <v>0.1</v>
      </c>
    </row>
    <row r="103" spans="1:12" s="44" customFormat="1" ht="12.75" customHeight="1">
      <c r="A103" s="36" t="s">
        <v>84</v>
      </c>
      <c r="B103" s="36"/>
      <c r="C103" s="36" t="s">
        <v>102</v>
      </c>
      <c r="D103" s="36"/>
      <c r="E103" s="45" t="s">
        <v>299</v>
      </c>
      <c r="F103" s="36"/>
      <c r="G103" s="42">
        <v>43363</v>
      </c>
      <c r="H103" s="36"/>
      <c r="I103" s="37" t="s">
        <v>72</v>
      </c>
      <c r="J103" s="36"/>
      <c r="K103" s="38">
        <v>9.8000000000000004E-2</v>
      </c>
    </row>
    <row r="104" spans="1:12" s="44" customFormat="1" ht="12.75" customHeight="1">
      <c r="A104" s="36" t="s">
        <v>70</v>
      </c>
      <c r="B104" s="36"/>
      <c r="C104" s="36" t="s">
        <v>215</v>
      </c>
      <c r="D104" s="36"/>
      <c r="E104" s="45" t="s">
        <v>300</v>
      </c>
      <c r="F104" s="36"/>
      <c r="G104" s="42">
        <v>43369</v>
      </c>
      <c r="H104" s="36"/>
      <c r="I104" s="37" t="s">
        <v>72</v>
      </c>
      <c r="J104" s="36"/>
      <c r="K104" s="38">
        <v>9.7699999999999995E-2</v>
      </c>
    </row>
    <row r="105" spans="1:12" s="44" customFormat="1" ht="12.75" customHeight="1">
      <c r="A105" s="36" t="s">
        <v>301</v>
      </c>
      <c r="B105" s="36"/>
      <c r="C105" s="36" t="s">
        <v>302</v>
      </c>
      <c r="D105" s="36"/>
      <c r="E105" s="45" t="s">
        <v>303</v>
      </c>
      <c r="F105" s="36"/>
      <c r="G105" s="42">
        <v>43369</v>
      </c>
      <c r="H105" s="36"/>
      <c r="I105" s="37" t="s">
        <v>69</v>
      </c>
      <c r="J105" s="36"/>
      <c r="K105" s="112">
        <v>9.9989999999999996E-2</v>
      </c>
      <c r="L105" s="44" t="s">
        <v>304</v>
      </c>
    </row>
    <row r="106" spans="1:12" s="44" customFormat="1">
      <c r="A106" s="36" t="s">
        <v>117</v>
      </c>
      <c r="B106" s="36"/>
      <c r="C106" s="36" t="s">
        <v>305</v>
      </c>
      <c r="D106" s="36"/>
      <c r="E106" s="45" t="s">
        <v>306</v>
      </c>
      <c r="F106" s="36"/>
      <c r="G106" s="42">
        <v>43370</v>
      </c>
      <c r="H106" s="36"/>
      <c r="I106" s="37" t="s">
        <v>72</v>
      </c>
      <c r="J106" s="36"/>
      <c r="K106" s="38">
        <v>9.2999999999999999E-2</v>
      </c>
    </row>
    <row r="107" spans="1:12" s="44" customFormat="1">
      <c r="A107" s="36" t="s">
        <v>307</v>
      </c>
      <c r="B107" s="36"/>
      <c r="C107" s="36" t="s">
        <v>308</v>
      </c>
      <c r="D107" s="36"/>
      <c r="E107" s="45" t="s">
        <v>309</v>
      </c>
      <c r="F107" s="36"/>
      <c r="G107" s="42">
        <v>43377</v>
      </c>
      <c r="H107" s="36"/>
      <c r="I107" s="37" t="s">
        <v>69</v>
      </c>
      <c r="J107" s="36"/>
      <c r="K107" s="38">
        <v>9.8500000000000004E-2</v>
      </c>
    </row>
    <row r="108" spans="1:12" s="44" customFormat="1">
      <c r="A108" s="36" t="s">
        <v>89</v>
      </c>
      <c r="B108" s="36"/>
      <c r="C108" s="36" t="s">
        <v>310</v>
      </c>
      <c r="D108" s="36"/>
      <c r="E108" s="45" t="s">
        <v>311</v>
      </c>
      <c r="F108" s="36"/>
      <c r="G108" s="42">
        <v>43402</v>
      </c>
      <c r="H108" s="36"/>
      <c r="I108" s="37" t="s">
        <v>69</v>
      </c>
      <c r="J108" s="36"/>
      <c r="K108" s="38">
        <v>9.6000000000000002E-2</v>
      </c>
    </row>
    <row r="109" spans="1:12" s="44" customFormat="1">
      <c r="A109" s="36" t="s">
        <v>124</v>
      </c>
      <c r="B109" s="36"/>
      <c r="C109" s="36" t="s">
        <v>125</v>
      </c>
      <c r="D109" s="36"/>
      <c r="E109" s="45" t="s">
        <v>312</v>
      </c>
      <c r="F109" s="36"/>
      <c r="G109" s="42">
        <v>43404</v>
      </c>
      <c r="H109" s="36"/>
      <c r="I109" s="37" t="s">
        <v>72</v>
      </c>
      <c r="J109" s="36"/>
      <c r="K109" s="38">
        <v>9.9900000000000003E-2</v>
      </c>
    </row>
    <row r="110" spans="1:12" s="44" customFormat="1">
      <c r="A110" s="36" t="s">
        <v>101</v>
      </c>
      <c r="B110" s="36"/>
      <c r="C110" s="36" t="s">
        <v>106</v>
      </c>
      <c r="D110" s="36"/>
      <c r="E110" s="45" t="s">
        <v>313</v>
      </c>
      <c r="F110" s="36"/>
      <c r="G110" s="42">
        <v>43405</v>
      </c>
      <c r="H110" s="36"/>
      <c r="I110" s="37" t="s">
        <v>69</v>
      </c>
      <c r="J110" s="36"/>
      <c r="K110" s="38">
        <v>8.6900000000000005E-2</v>
      </c>
    </row>
    <row r="111" spans="1:12">
      <c r="A111" s="36" t="s">
        <v>101</v>
      </c>
      <c r="B111" s="36"/>
      <c r="C111" s="36" t="s">
        <v>105</v>
      </c>
      <c r="D111" s="36"/>
      <c r="E111" s="45" t="s">
        <v>314</v>
      </c>
      <c r="F111" s="36"/>
      <c r="G111" s="42">
        <v>43438</v>
      </c>
      <c r="H111" s="36"/>
      <c r="I111" s="37" t="s">
        <v>69</v>
      </c>
      <c r="J111" s="36"/>
      <c r="K111" s="38">
        <v>8.6900000000000005E-2</v>
      </c>
    </row>
    <row r="112" spans="1:12">
      <c r="A112" s="36" t="s">
        <v>117</v>
      </c>
      <c r="B112" s="36"/>
      <c r="C112" s="36" t="s">
        <v>116</v>
      </c>
      <c r="D112" s="36"/>
      <c r="E112" s="45" t="s">
        <v>315</v>
      </c>
      <c r="F112" s="36"/>
      <c r="G112" s="42">
        <v>43447</v>
      </c>
      <c r="H112" s="36"/>
      <c r="I112" s="37" t="s">
        <v>72</v>
      </c>
      <c r="J112" s="36"/>
      <c r="K112" s="38">
        <v>9.2999999999999999E-2</v>
      </c>
    </row>
    <row r="113" spans="1:11">
      <c r="A113" s="13" t="s">
        <v>103</v>
      </c>
      <c r="C113" s="13" t="s">
        <v>104</v>
      </c>
      <c r="E113" s="13" t="s">
        <v>316</v>
      </c>
      <c r="G113" s="113">
        <v>43448</v>
      </c>
      <c r="I113" s="37" t="s">
        <v>72</v>
      </c>
      <c r="K113" s="114">
        <v>9.5000000000000001E-2</v>
      </c>
    </row>
    <row r="114" spans="1:11">
      <c r="A114" s="13" t="s">
        <v>301</v>
      </c>
      <c r="C114" s="13" t="s">
        <v>317</v>
      </c>
      <c r="E114" s="13" t="s">
        <v>318</v>
      </c>
      <c r="G114" s="113">
        <v>43453</v>
      </c>
      <c r="I114" s="37" t="s">
        <v>69</v>
      </c>
      <c r="K114" s="114">
        <v>9.8400000000000001E-2</v>
      </c>
    </row>
    <row r="115" spans="1:11">
      <c r="A115" s="13" t="s">
        <v>81</v>
      </c>
      <c r="C115" s="13" t="s">
        <v>319</v>
      </c>
      <c r="E115" s="13" t="s">
        <v>320</v>
      </c>
      <c r="G115" s="113">
        <v>43454</v>
      </c>
      <c r="I115" s="37" t="s">
        <v>69</v>
      </c>
      <c r="K115" s="114">
        <v>9.6500000000000002E-2</v>
      </c>
    </row>
    <row r="116" spans="1:11" s="44" customFormat="1">
      <c r="A116" s="13" t="s">
        <v>84</v>
      </c>
      <c r="B116" s="13"/>
      <c r="C116" s="13" t="s">
        <v>102</v>
      </c>
      <c r="D116" s="13"/>
      <c r="E116" s="13" t="s">
        <v>299</v>
      </c>
      <c r="F116" s="13"/>
      <c r="G116" s="113">
        <v>43454</v>
      </c>
      <c r="H116" s="13"/>
      <c r="I116" s="37" t="s">
        <v>72</v>
      </c>
      <c r="J116" s="13"/>
      <c r="K116" s="114">
        <v>9.8000000000000004E-2</v>
      </c>
    </row>
    <row r="117" spans="1:11" s="44" customFormat="1">
      <c r="A117" s="13" t="s">
        <v>95</v>
      </c>
      <c r="B117" s="13"/>
      <c r="C117" s="13" t="s">
        <v>321</v>
      </c>
      <c r="D117" s="13"/>
      <c r="E117" s="13" t="s">
        <v>322</v>
      </c>
      <c r="F117" s="13"/>
      <c r="G117" s="113">
        <v>43455</v>
      </c>
      <c r="H117" s="13"/>
      <c r="I117" s="37" t="s">
        <v>69</v>
      </c>
      <c r="J117" s="13"/>
      <c r="K117" s="114">
        <v>9.2999999999999999E-2</v>
      </c>
    </row>
    <row r="118" spans="1:11">
      <c r="G118" s="113"/>
      <c r="K118" s="114"/>
    </row>
    <row r="119" spans="1:11">
      <c r="G119" s="113"/>
      <c r="K119" s="114"/>
    </row>
    <row r="120" spans="1:11">
      <c r="A120" s="48" t="s">
        <v>178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32"/>
    </row>
    <row r="121" spans="1:11">
      <c r="A121" s="50" t="s">
        <v>179</v>
      </c>
      <c r="B121" s="50"/>
      <c r="C121" s="50"/>
      <c r="D121" s="50"/>
      <c r="E121" s="50">
        <f>COUNT(K8:K117)</f>
        <v>110</v>
      </c>
      <c r="F121" s="50"/>
      <c r="G121" s="50"/>
      <c r="H121" s="50"/>
      <c r="I121" s="50"/>
      <c r="J121" s="50">
        <f>COUNT(J1:J7)</f>
        <v>0</v>
      </c>
      <c r="K121" s="44"/>
    </row>
    <row r="122" spans="1:11">
      <c r="A122" s="50" t="s">
        <v>180</v>
      </c>
      <c r="B122" s="50"/>
      <c r="C122" s="50"/>
      <c r="D122" s="50"/>
      <c r="E122" s="51"/>
      <c r="F122" s="51"/>
      <c r="G122" s="50"/>
      <c r="H122" s="50"/>
      <c r="I122" s="50"/>
      <c r="J122" s="51"/>
      <c r="K122" s="51">
        <f>AVERAGE(K8:K117)</f>
        <v>9.6090818181818194E-2</v>
      </c>
    </row>
    <row r="123" spans="1:11">
      <c r="A123" s="50" t="s">
        <v>181</v>
      </c>
      <c r="B123" s="50"/>
      <c r="C123" s="50"/>
      <c r="D123" s="50"/>
      <c r="E123" s="52"/>
      <c r="F123" s="52"/>
      <c r="G123" s="50"/>
      <c r="H123" s="50"/>
      <c r="I123" s="50"/>
      <c r="J123" s="51"/>
      <c r="K123" s="52">
        <f>AVERAGEIF($I$8:$I$117,"D",K8:K117)</f>
        <v>9.3752142857142867E-2</v>
      </c>
    </row>
    <row r="124" spans="1:11">
      <c r="A124" s="50" t="s">
        <v>182</v>
      </c>
      <c r="B124" s="44"/>
      <c r="C124" s="44"/>
      <c r="D124" s="44"/>
      <c r="E124" s="52"/>
      <c r="F124" s="52"/>
      <c r="G124" s="44"/>
      <c r="H124" s="44"/>
      <c r="I124" s="44"/>
      <c r="J124" s="53"/>
      <c r="K124" s="52">
        <f>AVERAGEIF($I$8:$I$117,"V",K8:K117)</f>
        <v>9.7535294117647053E-2</v>
      </c>
    </row>
    <row r="125" spans="1:11">
      <c r="A125" s="50" t="s">
        <v>183</v>
      </c>
      <c r="B125" s="50"/>
      <c r="C125" s="50"/>
      <c r="D125" s="50"/>
      <c r="E125" s="50"/>
      <c r="F125" s="50"/>
      <c r="G125" s="50"/>
      <c r="H125" s="50"/>
      <c r="I125" s="50"/>
      <c r="J125" s="51"/>
      <c r="K125" s="51">
        <f>MEDIAN(K8:K117)</f>
        <v>9.6000000000000002E-2</v>
      </c>
    </row>
    <row r="126" spans="1:11">
      <c r="A126" s="50" t="s">
        <v>184</v>
      </c>
      <c r="B126" s="50"/>
      <c r="C126" s="50"/>
      <c r="D126" s="50"/>
      <c r="E126" s="50"/>
      <c r="F126" s="50"/>
      <c r="G126" s="50"/>
      <c r="H126" s="50"/>
      <c r="I126" s="50"/>
      <c r="J126" s="51"/>
      <c r="K126" s="51">
        <f>MIN(K8:K117)</f>
        <v>8.4000000000000005E-2</v>
      </c>
    </row>
    <row r="127" spans="1:11">
      <c r="A127" s="50" t="s">
        <v>185</v>
      </c>
      <c r="B127" s="50"/>
      <c r="C127" s="50"/>
      <c r="D127" s="50"/>
      <c r="E127" s="50"/>
      <c r="F127" s="50"/>
      <c r="G127" s="50"/>
      <c r="H127" s="50"/>
      <c r="I127" s="50"/>
      <c r="J127" s="51"/>
      <c r="K127" s="51">
        <f>MAX(K8:K117)</f>
        <v>0.1195</v>
      </c>
    </row>
    <row r="128" spans="1:1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>
      <c r="A129" s="54">
        <v>2016</v>
      </c>
      <c r="B129" s="49"/>
      <c r="C129" s="49"/>
      <c r="D129" s="49"/>
      <c r="E129" s="49"/>
      <c r="F129" s="49"/>
      <c r="G129" s="49"/>
      <c r="H129" s="49"/>
      <c r="I129" s="49"/>
      <c r="J129" s="55"/>
      <c r="K129" s="55"/>
    </row>
    <row r="130" spans="1:11">
      <c r="A130" s="50" t="s">
        <v>179</v>
      </c>
      <c r="B130" s="44"/>
      <c r="C130" s="44"/>
      <c r="D130" s="44"/>
      <c r="E130" s="50">
        <f>COUNT(K8:K39)</f>
        <v>32</v>
      </c>
      <c r="F130" s="44"/>
      <c r="G130" s="44"/>
      <c r="H130" s="44"/>
      <c r="I130" s="44"/>
      <c r="J130" s="52"/>
      <c r="K130" s="52"/>
    </row>
    <row r="131" spans="1:11">
      <c r="A131" s="50" t="s">
        <v>180</v>
      </c>
      <c r="B131" s="44"/>
      <c r="C131" s="44"/>
      <c r="D131" s="44"/>
      <c r="E131" s="44"/>
      <c r="F131" s="44"/>
      <c r="G131" s="44"/>
      <c r="H131" s="44"/>
      <c r="I131" s="44"/>
      <c r="J131" s="52"/>
      <c r="K131" s="52">
        <f>AVERAGE(K8:K39)</f>
        <v>9.5950000000000008E-2</v>
      </c>
    </row>
    <row r="132" spans="1:11">
      <c r="A132" s="50" t="s">
        <v>181</v>
      </c>
      <c r="B132" s="44"/>
      <c r="C132" s="44"/>
      <c r="D132" s="44"/>
      <c r="E132" s="44"/>
      <c r="F132" s="44"/>
      <c r="G132" s="44"/>
      <c r="H132" s="44"/>
      <c r="I132" s="44"/>
      <c r="J132" s="52"/>
      <c r="K132" s="56">
        <f>AVERAGEIF(I8:I39,"D",K8:K39)</f>
        <v>9.3108333333333348E-2</v>
      </c>
    </row>
    <row r="133" spans="1:11">
      <c r="A133" s="50" t="s">
        <v>186</v>
      </c>
      <c r="B133" s="44"/>
      <c r="C133" s="44"/>
      <c r="D133" s="44"/>
      <c r="E133" s="44"/>
      <c r="F133" s="44"/>
      <c r="G133" s="44"/>
      <c r="H133" s="44"/>
      <c r="I133" s="44"/>
      <c r="J133" s="52"/>
      <c r="K133" s="56">
        <f>AVERAGE(K11:K12,K14:K15,K19,K23,K26,K33:K34,K36)</f>
        <v>9.4449999999999992E-2</v>
      </c>
    </row>
    <row r="134" spans="1:11">
      <c r="A134" s="50" t="s">
        <v>182</v>
      </c>
      <c r="B134" s="44"/>
      <c r="C134" s="44"/>
      <c r="D134" s="44"/>
      <c r="E134" s="44"/>
      <c r="F134" s="44"/>
      <c r="G134" s="44"/>
      <c r="H134" s="44"/>
      <c r="I134" s="44"/>
      <c r="J134" s="52"/>
      <c r="K134" s="52">
        <f>AVERAGEIF(I8:I39,"V",K8:K39)</f>
        <v>9.7655000000000006E-2</v>
      </c>
    </row>
    <row r="135" spans="1:11">
      <c r="A135" s="50"/>
      <c r="B135" s="44"/>
      <c r="C135" s="44"/>
      <c r="D135" s="44"/>
      <c r="E135" s="44"/>
      <c r="F135" s="44"/>
      <c r="G135" s="44"/>
      <c r="H135" s="44"/>
      <c r="I135" s="44"/>
      <c r="J135" s="52"/>
      <c r="K135" s="52"/>
    </row>
    <row r="136" spans="1:11">
      <c r="A136" s="54">
        <v>2017</v>
      </c>
      <c r="B136" s="49"/>
      <c r="C136" s="49"/>
      <c r="D136" s="49"/>
      <c r="E136" s="49"/>
      <c r="F136" s="49"/>
      <c r="G136" s="49"/>
      <c r="H136" s="49"/>
      <c r="I136" s="49"/>
      <c r="J136" s="55"/>
      <c r="K136" s="55"/>
    </row>
    <row r="137" spans="1:11">
      <c r="A137" s="50" t="s">
        <v>179</v>
      </c>
      <c r="B137" s="44"/>
      <c r="C137" s="44"/>
      <c r="D137" s="44"/>
      <c r="E137" s="50">
        <f>COUNT(K40:K81)</f>
        <v>42</v>
      </c>
      <c r="F137" s="44"/>
      <c r="G137" s="44"/>
      <c r="H137" s="44"/>
      <c r="I137" s="44"/>
      <c r="J137" s="52"/>
      <c r="K137" s="52"/>
    </row>
    <row r="138" spans="1:11">
      <c r="A138" s="50" t="s">
        <v>180</v>
      </c>
      <c r="B138" s="44"/>
      <c r="C138" s="44"/>
      <c r="D138" s="44"/>
      <c r="E138" s="44"/>
      <c r="F138" s="44"/>
      <c r="G138" s="44"/>
      <c r="H138" s="44"/>
      <c r="I138" s="44"/>
      <c r="J138" s="52"/>
      <c r="K138" s="52">
        <f>AVERAGE(K40:K81)</f>
        <v>9.6759523809523823E-2</v>
      </c>
    </row>
    <row r="139" spans="1:11">
      <c r="A139" s="50" t="s">
        <v>181</v>
      </c>
      <c r="B139" s="44"/>
      <c r="C139" s="44"/>
      <c r="D139" s="44"/>
      <c r="E139" s="44"/>
      <c r="F139" s="44"/>
      <c r="G139" s="44"/>
      <c r="H139" s="44"/>
      <c r="I139" s="44"/>
      <c r="J139" s="52"/>
      <c r="K139" s="56">
        <f>AVERAGEIF(I40:I81,"D",K40:K81)</f>
        <v>9.4285714285714292E-2</v>
      </c>
    </row>
    <row r="140" spans="1:11">
      <c r="A140" s="50" t="s">
        <v>186</v>
      </c>
      <c r="B140" s="44"/>
      <c r="C140" s="44"/>
      <c r="D140" s="44"/>
      <c r="E140" s="44"/>
      <c r="F140" s="44"/>
      <c r="G140" s="44"/>
      <c r="H140" s="44"/>
      <c r="I140" s="44"/>
      <c r="J140" s="52"/>
      <c r="K140" s="56">
        <f>AVERAGE(K41,K43,K44,K50,K51,K55,K59,K61,K62,K69,K70)</f>
        <v>9.6090909090909088E-2</v>
      </c>
    </row>
    <row r="141" spans="1:11">
      <c r="A141" s="50" t="s">
        <v>182</v>
      </c>
      <c r="B141" s="44"/>
      <c r="C141" s="44"/>
      <c r="D141" s="44"/>
      <c r="E141" s="44"/>
      <c r="F141" s="44"/>
      <c r="G141" s="44"/>
      <c r="H141" s="44"/>
      <c r="I141" s="44"/>
      <c r="J141" s="52"/>
      <c r="K141" s="52">
        <f>AVERAGEIF(I40:I81,"V",K40:K81)</f>
        <v>9.7996428571428582E-2</v>
      </c>
    </row>
    <row r="142" spans="1:11">
      <c r="A142" s="50"/>
      <c r="B142" s="44"/>
      <c r="C142" s="44"/>
      <c r="D142" s="44"/>
      <c r="E142" s="44"/>
      <c r="F142" s="44"/>
      <c r="G142" s="44"/>
      <c r="H142" s="44"/>
      <c r="I142" s="44"/>
      <c r="J142" s="52"/>
      <c r="K142" s="52"/>
    </row>
    <row r="143" spans="1:11">
      <c r="A143" s="54">
        <v>2018</v>
      </c>
      <c r="B143" s="49"/>
      <c r="C143" s="49"/>
      <c r="D143" s="49"/>
      <c r="E143" s="49"/>
      <c r="F143" s="49"/>
      <c r="G143" s="49"/>
      <c r="H143" s="49"/>
      <c r="I143" s="49"/>
      <c r="J143" s="55"/>
      <c r="K143" s="55"/>
    </row>
    <row r="144" spans="1:11">
      <c r="A144" s="50" t="s">
        <v>179</v>
      </c>
      <c r="B144" s="44"/>
      <c r="C144" s="44"/>
      <c r="D144" s="44"/>
      <c r="E144" s="50">
        <f>COUNT(K82:K117)</f>
        <v>36</v>
      </c>
      <c r="F144" s="44"/>
      <c r="G144" s="44"/>
      <c r="H144" s="44"/>
      <c r="I144" s="44"/>
      <c r="J144" s="52"/>
      <c r="K144" s="52"/>
    </row>
    <row r="145" spans="1:11">
      <c r="A145" s="50" t="s">
        <v>180</v>
      </c>
      <c r="B145" s="44"/>
      <c r="C145" s="44"/>
      <c r="D145" s="44"/>
      <c r="E145" s="44"/>
      <c r="F145" s="44"/>
      <c r="G145" s="44"/>
      <c r="H145" s="44"/>
      <c r="I145" s="44"/>
      <c r="J145" s="52"/>
      <c r="K145" s="52">
        <f>AVERAGE(K82:K117)</f>
        <v>9.5435833333333317E-2</v>
      </c>
    </row>
    <row r="146" spans="1:11">
      <c r="A146" s="50" t="s">
        <v>181</v>
      </c>
      <c r="B146" s="44"/>
      <c r="C146" s="44"/>
      <c r="D146" s="44"/>
      <c r="E146" s="44"/>
      <c r="F146" s="44"/>
      <c r="G146" s="44"/>
      <c r="H146" s="44"/>
      <c r="I146" s="44"/>
      <c r="J146" s="52"/>
      <c r="K146" s="56">
        <f>AVERAGEIF(I82:I117,"D",K82:K117)</f>
        <v>9.3768125000000008E-2</v>
      </c>
    </row>
    <row r="147" spans="1:11">
      <c r="A147" s="50" t="s">
        <v>186</v>
      </c>
      <c r="B147" s="44"/>
      <c r="C147" s="44"/>
      <c r="D147" s="44"/>
      <c r="E147" s="44"/>
      <c r="F147" s="44"/>
      <c r="G147" s="44"/>
      <c r="H147" s="44"/>
      <c r="I147" s="44"/>
      <c r="J147" s="52"/>
      <c r="K147" s="56">
        <f>AVERAGE(K87,K89,K93,K94,K96,K98,K99,K100,K105,K107,K108,K114,K115,K117)</f>
        <v>9.474928571428573E-2</v>
      </c>
    </row>
    <row r="148" spans="1:11">
      <c r="A148" s="50" t="s">
        <v>182</v>
      </c>
      <c r="B148" s="44"/>
      <c r="C148" s="44"/>
      <c r="D148" s="44"/>
      <c r="E148" s="44"/>
      <c r="F148" s="44"/>
      <c r="G148" s="44"/>
      <c r="H148" s="44"/>
      <c r="I148" s="44"/>
      <c r="J148" s="52"/>
      <c r="K148" s="52">
        <f>AVERAGEIF(I82:I117,"V",K82:K117)</f>
        <v>9.6770000000000009E-2</v>
      </c>
    </row>
    <row r="150" spans="1:11">
      <c r="A150" s="50" t="s">
        <v>323</v>
      </c>
      <c r="B150" s="50"/>
      <c r="C150" s="50"/>
      <c r="D150" s="4"/>
      <c r="E150" s="4"/>
      <c r="F150" s="4"/>
      <c r="G150" s="115"/>
      <c r="H150" s="4"/>
      <c r="I150" s="4"/>
      <c r="J150" s="4"/>
      <c r="K150" s="116"/>
    </row>
    <row r="151" spans="1:11">
      <c r="A151" s="4" t="s">
        <v>324</v>
      </c>
    </row>
  </sheetData>
  <mergeCells count="1">
    <mergeCell ref="A3:K3"/>
  </mergeCells>
  <pageMargins left="0.7" right="0.7" top="0.75" bottom="0.75" header="0.3" footer="0.3"/>
  <pageSetup scale="88" fitToHeight="0" orientation="portrait" r:id="rId1"/>
  <headerFooter scaleWithDoc="0">
    <oddHeader>&amp;R&amp;"-,Bold"&amp;10Walmart Inc.
Exhibit GWT-5
Commonwealth of Kentucky, Case No. 2018-00294
Page &amp;P of &amp;N</oddHeader>
  </headerFooter>
  <rowBreaks count="1" manualBreakCount="1">
    <brk id="1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23"/>
  <sheetViews>
    <sheetView showGridLines="0" tabSelected="1" view="pageLayout" zoomScaleNormal="100" workbookViewId="0">
      <selection activeCell="C8" sqref="C8"/>
    </sheetView>
  </sheetViews>
  <sheetFormatPr defaultRowHeight="15"/>
  <cols>
    <col min="1" max="1" width="7.140625" customWidth="1"/>
    <col min="2" max="2" width="23.42578125" customWidth="1"/>
    <col min="3" max="3" width="13.7109375" customWidth="1"/>
    <col min="4" max="5" width="17" customWidth="1"/>
    <col min="6" max="6" width="2.42578125" customWidth="1"/>
    <col min="7" max="8" width="17" customWidth="1"/>
    <col min="9" max="9" width="2.140625" customWidth="1"/>
  </cols>
  <sheetData>
    <row r="3" spans="1:9" ht="15.75" thickBot="1"/>
    <row r="4" spans="1:9" ht="16.5" thickBot="1">
      <c r="A4" s="57"/>
      <c r="B4" s="143" t="s">
        <v>187</v>
      </c>
      <c r="C4" s="144"/>
      <c r="D4" s="144"/>
      <c r="E4" s="144"/>
      <c r="F4" s="144"/>
      <c r="G4" s="144"/>
      <c r="H4" s="145"/>
      <c r="I4" s="58"/>
    </row>
    <row r="5" spans="1:9" ht="15.75" customHeight="1" thickBot="1">
      <c r="A5" s="59"/>
      <c r="B5" s="60"/>
      <c r="C5" s="61"/>
      <c r="D5" s="146" t="s">
        <v>188</v>
      </c>
      <c r="E5" s="147"/>
      <c r="F5" s="62"/>
      <c r="G5" s="148" t="s">
        <v>189</v>
      </c>
      <c r="H5" s="149"/>
    </row>
    <row r="6" spans="1:9" ht="32.25" thickBot="1">
      <c r="A6" s="59"/>
      <c r="B6" s="63" t="s">
        <v>190</v>
      </c>
      <c r="C6" s="64"/>
      <c r="D6" s="65" t="s">
        <v>191</v>
      </c>
      <c r="E6" s="66" t="s">
        <v>192</v>
      </c>
      <c r="F6" s="67"/>
      <c r="G6" s="65" t="s">
        <v>191</v>
      </c>
      <c r="H6" s="66" t="s">
        <v>192</v>
      </c>
    </row>
    <row r="7" spans="1:9" ht="15.75">
      <c r="A7" s="68"/>
      <c r="B7" s="69"/>
      <c r="C7" s="70"/>
      <c r="D7" s="71"/>
      <c r="E7" s="72"/>
      <c r="F7" s="70"/>
      <c r="G7" s="71"/>
      <c r="H7" s="72"/>
    </row>
    <row r="8" spans="1:9" ht="15.75">
      <c r="A8" s="59"/>
      <c r="B8" s="73" t="s">
        <v>193</v>
      </c>
      <c r="C8" s="74"/>
      <c r="D8" s="75">
        <v>3.0300000000000001E-2</v>
      </c>
      <c r="E8" s="104">
        <f>D8/$D$21</f>
        <v>0.543010752688172</v>
      </c>
      <c r="F8" s="76"/>
      <c r="G8" s="75">
        <v>4.99E-2</v>
      </c>
      <c r="H8" s="104">
        <f t="shared" ref="H8:H20" si="0">G8/$G$21</f>
        <v>0.65143603133159267</v>
      </c>
      <c r="I8" s="77"/>
    </row>
    <row r="9" spans="1:9" ht="15.75">
      <c r="A9" s="68"/>
      <c r="B9" s="78" t="s">
        <v>194</v>
      </c>
      <c r="C9" s="79"/>
      <c r="D9" s="80">
        <v>0.11310000000000001</v>
      </c>
      <c r="E9" s="105">
        <f t="shared" ref="E9:E21" si="1">D9/$D$21</f>
        <v>2.0268817204301075</v>
      </c>
      <c r="F9" s="81"/>
      <c r="G9" s="80">
        <v>0.13800000000000001</v>
      </c>
      <c r="H9" s="105">
        <f t="shared" si="0"/>
        <v>1.8015665796344649</v>
      </c>
      <c r="I9" s="7"/>
    </row>
    <row r="10" spans="1:9" ht="15.75">
      <c r="A10" s="68"/>
      <c r="B10" s="73" t="s">
        <v>195</v>
      </c>
      <c r="C10" s="82"/>
      <c r="D10" s="75">
        <v>6.7000000000000004E-2</v>
      </c>
      <c r="E10" s="104">
        <f t="shared" si="1"/>
        <v>1.2007168458781363</v>
      </c>
      <c r="F10" s="83"/>
      <c r="G10" s="75">
        <v>8.9399999999999993E-2</v>
      </c>
      <c r="H10" s="104">
        <f t="shared" si="0"/>
        <v>1.1671018276762402</v>
      </c>
      <c r="I10" s="7"/>
    </row>
    <row r="11" spans="1:9" ht="15.75">
      <c r="A11" s="68"/>
      <c r="B11" s="78" t="s">
        <v>196</v>
      </c>
      <c r="C11" s="84"/>
      <c r="D11" s="80">
        <v>0.1118</v>
      </c>
      <c r="E11" s="105">
        <f t="shared" si="1"/>
        <v>2.0035842293906807</v>
      </c>
      <c r="F11" s="85"/>
      <c r="G11" s="80">
        <v>0.13589999999999999</v>
      </c>
      <c r="H11" s="105">
        <f t="shared" si="0"/>
        <v>1.7741514360313315</v>
      </c>
      <c r="I11" s="7"/>
    </row>
    <row r="12" spans="1:9" ht="15.75">
      <c r="A12" s="68"/>
      <c r="B12" s="86" t="s">
        <v>197</v>
      </c>
      <c r="C12" s="68"/>
      <c r="D12" s="75">
        <v>0.1522</v>
      </c>
      <c r="E12" s="104">
        <f t="shared" si="1"/>
        <v>2.7275985663082438</v>
      </c>
      <c r="F12" s="59"/>
      <c r="G12" s="75">
        <v>0.18049999999999999</v>
      </c>
      <c r="H12" s="104">
        <f t="shared" si="0"/>
        <v>2.3563968668407309</v>
      </c>
      <c r="I12" s="87"/>
    </row>
    <row r="13" spans="1:9" ht="15.75">
      <c r="A13" s="59"/>
      <c r="B13" s="88" t="s">
        <v>198</v>
      </c>
      <c r="C13" s="89"/>
      <c r="D13" s="80">
        <v>6.1499999999999999E-2</v>
      </c>
      <c r="E13" s="105">
        <f t="shared" si="1"/>
        <v>1.1021505376344085</v>
      </c>
      <c r="F13" s="89"/>
      <c r="G13" s="80">
        <v>8.2000000000000003E-2</v>
      </c>
      <c r="H13" s="105">
        <f t="shared" si="0"/>
        <v>1.0704960835509139</v>
      </c>
    </row>
    <row r="14" spans="1:9" ht="15.75">
      <c r="A14" s="68"/>
      <c r="B14" s="86" t="s">
        <v>199</v>
      </c>
      <c r="C14" s="90"/>
      <c r="D14" s="75">
        <v>4.4999999999999998E-2</v>
      </c>
      <c r="E14" s="104">
        <f t="shared" si="1"/>
        <v>0.80645161290322576</v>
      </c>
      <c r="F14" s="62"/>
      <c r="G14" s="75">
        <v>6.0999999999999999E-2</v>
      </c>
      <c r="H14" s="104">
        <f t="shared" si="0"/>
        <v>0.79634464751958223</v>
      </c>
    </row>
    <row r="15" spans="1:9" ht="15.75">
      <c r="A15" s="91"/>
      <c r="B15" s="88" t="s">
        <v>200</v>
      </c>
      <c r="C15" s="92"/>
      <c r="D15" s="80">
        <v>5.7700000000000001E-2</v>
      </c>
      <c r="E15" s="105">
        <f t="shared" si="1"/>
        <v>1.0340501792114696</v>
      </c>
      <c r="F15" s="93"/>
      <c r="G15" s="80">
        <v>0.08</v>
      </c>
      <c r="H15" s="105">
        <f t="shared" si="0"/>
        <v>1.0443864229765014</v>
      </c>
    </row>
    <row r="16" spans="1:9" ht="15.75">
      <c r="B16" s="86" t="s">
        <v>201</v>
      </c>
      <c r="C16" s="90"/>
      <c r="D16" s="75">
        <v>1.24E-2</v>
      </c>
      <c r="E16" s="104">
        <f t="shared" si="1"/>
        <v>0.22222222222222221</v>
      </c>
      <c r="F16" s="62"/>
      <c r="G16" s="75">
        <v>6.9500000000000006E-2</v>
      </c>
      <c r="H16" s="104">
        <f t="shared" si="0"/>
        <v>0.90731070496083555</v>
      </c>
    </row>
    <row r="17" spans="2:8" ht="15.75">
      <c r="B17" s="88" t="s">
        <v>202</v>
      </c>
      <c r="C17" s="92"/>
      <c r="D17" s="80">
        <v>0.21299999999999999</v>
      </c>
      <c r="E17" s="105">
        <f t="shared" si="1"/>
        <v>3.8172043010752685</v>
      </c>
      <c r="F17" s="93"/>
      <c r="G17" s="80">
        <v>0.21299999999999999</v>
      </c>
      <c r="H17" s="105">
        <f t="shared" si="0"/>
        <v>2.7806788511749345</v>
      </c>
    </row>
    <row r="18" spans="2:8" ht="15.75">
      <c r="B18" s="86" t="s">
        <v>203</v>
      </c>
      <c r="C18" s="90"/>
      <c r="D18" s="75">
        <v>0.1653</v>
      </c>
      <c r="E18" s="104">
        <f t="shared" si="1"/>
        <v>2.9623655913978495</v>
      </c>
      <c r="F18" s="62"/>
      <c r="G18" s="75">
        <v>0.16300000000000001</v>
      </c>
      <c r="H18" s="104">
        <f t="shared" si="0"/>
        <v>2.1279373368146213</v>
      </c>
    </row>
    <row r="19" spans="2:8" ht="15.75">
      <c r="B19" s="88" t="s">
        <v>204</v>
      </c>
      <c r="C19" s="92"/>
      <c r="D19" s="80">
        <v>0.1048</v>
      </c>
      <c r="E19" s="105">
        <f t="shared" si="1"/>
        <v>1.8781362007168458</v>
      </c>
      <c r="F19" s="93"/>
      <c r="G19" s="80">
        <v>0.1211</v>
      </c>
      <c r="H19" s="105">
        <f t="shared" si="0"/>
        <v>1.5809399477806789</v>
      </c>
    </row>
    <row r="20" spans="2:8" ht="16.5" thickBot="1">
      <c r="B20" s="88" t="s">
        <v>206</v>
      </c>
      <c r="C20" s="90"/>
      <c r="D20" s="80">
        <v>9.4700000000000006E-2</v>
      </c>
      <c r="E20" s="105">
        <f t="shared" si="1"/>
        <v>1.6971326164874552</v>
      </c>
      <c r="F20" s="62"/>
      <c r="G20" s="75">
        <v>0.1132</v>
      </c>
      <c r="H20" s="104">
        <f t="shared" si="0"/>
        <v>1.4778067885117492</v>
      </c>
    </row>
    <row r="21" spans="2:8" ht="16.5" thickBot="1">
      <c r="B21" s="95" t="s">
        <v>205</v>
      </c>
      <c r="C21" s="96"/>
      <c r="D21" s="97">
        <v>5.5800000000000002E-2</v>
      </c>
      <c r="E21" s="106">
        <f t="shared" si="1"/>
        <v>1</v>
      </c>
      <c r="F21" s="96"/>
      <c r="G21" s="97">
        <v>7.6600000000000001E-2</v>
      </c>
      <c r="H21" s="106">
        <f>G21/$G$21</f>
        <v>1</v>
      </c>
    </row>
    <row r="22" spans="2:8" ht="15.75">
      <c r="B22" s="94"/>
      <c r="C22" s="62"/>
      <c r="D22" s="98"/>
      <c r="E22" s="62"/>
      <c r="F22" s="62"/>
      <c r="G22" s="62"/>
      <c r="H22" s="99"/>
    </row>
    <row r="23" spans="2:8" ht="16.5" thickBot="1">
      <c r="B23" s="100"/>
      <c r="C23" s="101" t="s">
        <v>48</v>
      </c>
      <c r="D23" s="102" t="s">
        <v>207</v>
      </c>
      <c r="E23" s="102"/>
      <c r="F23" s="102"/>
      <c r="G23" s="102"/>
      <c r="H23" s="103"/>
    </row>
  </sheetData>
  <mergeCells count="3">
    <mergeCell ref="B4:H4"/>
    <mergeCell ref="D5:E5"/>
    <mergeCell ref="G5:H5"/>
  </mergeCells>
  <pageMargins left="0.7" right="0.7" top="0.75" bottom="0.75" header="0.3" footer="0.3"/>
  <pageSetup orientation="landscape" r:id="rId1"/>
  <headerFooter>
    <oddHeader>&amp;R&amp;"-,Bold"&amp;10Wal-Mart Stores East, LP and Sam's East, Inc.
Exhibit GWT-6
Commonwealth of Kentucky, Case No. 2018-00294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Exhibit GWT-2</vt:lpstr>
      <vt:lpstr>Exhibit GWT-3</vt:lpstr>
      <vt:lpstr>Exhibit GWT-4 </vt:lpstr>
      <vt:lpstr>Exhibit GWT-5</vt:lpstr>
      <vt:lpstr>Exhibit GWT-6</vt:lpstr>
      <vt:lpstr>'Exhibit GWT-5'!Print_Titles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Tillman</dc:creator>
  <cp:lastModifiedBy>Greg Tillman</cp:lastModifiedBy>
  <dcterms:created xsi:type="dcterms:W3CDTF">2017-03-20T15:03:27Z</dcterms:created>
  <dcterms:modified xsi:type="dcterms:W3CDTF">2019-01-31T20:51:54Z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iteId">
    <vt:lpwstr>3cbcc3d3-094d-4006-9849-0d11d61f484d</vt:lpwstr>
  </property>
  <property fmtid="{D5CDD505-2E9C-101B-9397-08002B2CF9AE}" pid="4" name="MSIP_Label_b24820e8-223f-4ed2-bd95-81c83f641284_Owner">
    <vt:lpwstr>gtillm1@homeoffice.wal-mart.com</vt:lpwstr>
  </property>
  <property fmtid="{D5CDD505-2E9C-101B-9397-08002B2CF9AE}" pid="5" name="MSIP_Label_b24820e8-223f-4ed2-bd95-81c83f641284_SetDate">
    <vt:lpwstr>2019-01-04T18:52:38.5161404Z</vt:lpwstr>
  </property>
  <property fmtid="{D5CDD505-2E9C-101B-9397-08002B2CF9AE}" pid="6" name="MSIP_Label_b24820e8-223f-4ed2-bd95-81c83f641284_Name">
    <vt:lpwstr>Sensitive</vt:lpwstr>
  </property>
  <property fmtid="{D5CDD505-2E9C-101B-9397-08002B2CF9AE}" pid="7" name="MSIP_Label_b24820e8-223f-4ed2-bd95-81c83f641284_Application">
    <vt:lpwstr>Microsoft Azure Information Protection</vt:lpwstr>
  </property>
  <property fmtid="{D5CDD505-2E9C-101B-9397-08002B2CF9AE}" pid="8" name="MSIP_Label_b24820e8-223f-4ed2-bd95-81c83f641284_Extended_MSFT_Method">
    <vt:lpwstr>Automatic</vt:lpwstr>
  </property>
  <property fmtid="{D5CDD505-2E9C-101B-9397-08002B2CF9AE}" pid="9" name="Sensitivity">
    <vt:lpwstr>Sensitive</vt:lpwstr>
  </property>
</Properties>
</file>