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2"/>
  </bookViews>
  <sheets>
    <sheet name="Regulatory Assets" sheetId="1" r:id="rId1"/>
    <sheet name="Deferred Debits" sheetId="2" r:id="rId2"/>
  </sheets>
  <definedNames>
    <definedName name="_xlnm.Print_Area" localSheetId="1">'Deferred Debits'!$A$1:$O$15</definedName>
    <definedName name="_xlnm.Print_Area" localSheetId="0">'Regulatory Assets'!$A$1:$O$31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N30" i="1"/>
  <c r="O11" i="2" l="1"/>
  <c r="O10" i="2"/>
  <c r="O9" i="2"/>
  <c r="O8" i="2"/>
  <c r="O7" i="2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12" i="2" l="1"/>
  <c r="O28" i="1"/>
  <c r="O14" i="2" l="1"/>
  <c r="O13" i="2"/>
  <c r="O30" i="1"/>
  <c r="O29" i="1"/>
</calcChain>
</file>

<file path=xl/sharedStrings.xml><?xml version="1.0" encoding="utf-8"?>
<sst xmlns="http://schemas.openxmlformats.org/spreadsheetml/2006/main" count="66" uniqueCount="47">
  <si>
    <t>Regulatory Assets</t>
  </si>
  <si>
    <t>Monthly and 13-Month Average</t>
  </si>
  <si>
    <t>Kentucky Jurisdictional</t>
  </si>
  <si>
    <t xml:space="preserve">Other 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</si>
  <si>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</si>
  <si>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</si>
  <si>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</si>
  <si>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</si>
  <si>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</si>
  <si>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</si>
  <si>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</si>
  <si>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</si>
  <si>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</si>
  <si>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</si>
  <si>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</si>
  <si>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</si>
  <si>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</si>
  <si>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</si>
  <si>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</si>
  <si>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       182.1 - REG ASSET - FORWARD STARTING SWAPS SEP-2015 </t>
  </si>
  <si>
    <t xml:space="preserve">                 182.36 - Other Reg Assets Current -  Plant Outage Normalization</t>
  </si>
  <si>
    <t xml:space="preserve">                 182.21 - Other Reg Assets NC Rate Case Exp</t>
  </si>
  <si>
    <t xml:space="preserve">                 182.23 - Other Reg Assets NC CMRG Fding</t>
  </si>
  <si>
    <t xml:space="preserve">                 182.38 - Other Reg Assets NC - Brown Inventory</t>
  </si>
  <si>
    <t xml:space="preserve">                 182.26 - Other Regulatory Assets Cur VA Fuel</t>
  </si>
  <si>
    <t xml:space="preserve">                 182.9 - Other Reg Assets NC Winter Strm</t>
  </si>
  <si>
    <t xml:space="preserve">                 182.91 - Other Reg Assets NC Wind Storm</t>
  </si>
  <si>
    <t xml:space="preserve">                 182.95 - Other Reg Assets NC - 2018 Summer Storm</t>
  </si>
  <si>
    <t xml:space="preserve">                 182.43 - Other Regulatory Assets Cur OST</t>
  </si>
  <si>
    <t xml:space="preserve">                 182.15 - Other Reg Assets NC ARO</t>
  </si>
  <si>
    <t xml:space="preserve">                 182.8 - Other Regulatory Assets NC Open ARO Ponds - KY</t>
  </si>
  <si>
    <t xml:space="preserve">                 182.81 - Other Regulatory Assets NC Open ARO Ponds - VA</t>
  </si>
  <si>
    <t xml:space="preserve">                 182.82 - Other Regulatory Assets NC Open ARO Ponds - FERC Departing</t>
  </si>
  <si>
    <t xml:space="preserve">                 182.85 - Other Regulatory Assets NC Closed ARO Ponds - KY</t>
  </si>
  <si>
    <t xml:space="preserve">                 182.86 - Other Regulatory Assets NC Closed ARO Ponds - VA</t>
  </si>
  <si>
    <t xml:space="preserve">                 182.87 - Other Regulatory Assets NC Closed ARO Ponds - FERC Departing</t>
  </si>
  <si>
    <t xml:space="preserve">                 182.89 - Other Regulatory Assets NC ARO Generation - CCR</t>
  </si>
  <si>
    <t xml:space="preserve">                 182.92 - Other Regulatory Assets NC Closed Ponds - Muni Paris</t>
  </si>
  <si>
    <t>Less CCR Closure Reg Asset for ECR (Schedule B-1.1)</t>
  </si>
  <si>
    <t>Total</t>
  </si>
  <si>
    <t xml:space="preserve">                 182.27 - Other Reg Assets Def Tax (Liab LT)</t>
  </si>
  <si>
    <t>Deferred Debits</t>
  </si>
  <si>
    <t xml:space="preserve">          184.0 - Clearing accounts</t>
  </si>
  <si>
    <t xml:space="preserve">          184.3 - Clearing Accounts</t>
  </si>
  <si>
    <t xml:space="preserve">          184.4 - Clearing Accounts (O/Cur Liab)</t>
  </si>
  <si>
    <t xml:space="preserve">          184.7 - Clearing Accts (Lease)</t>
  </si>
  <si>
    <t xml:space="preserve">          186.2 - Misc deferred debits (O/Assets 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</si>
</sst>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9" fontId="0" fillId="0" borderId="1" xfId="0" applyNumberFormat="1" applyFont="1" applyBorder="1" applyAlignment="1">
      <alignment horizontal="right" wrapText="1"/>
    </xf>
    <xf numFmtId="49" fontId="4" fillId="0" borderId="1" xfId="3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164" fontId="4" fillId="0" borderId="0" xfId="3" applyNumberFormat="1" applyFont="1" applyFill="1" applyAlignment="1">
      <alignment horizontal="left"/>
    </xf>
    <xf numFmtId="165" fontId="4" fillId="0" borderId="1" xfId="1" applyNumberFormat="1" applyFont="1" applyFill="1" applyBorder="1" applyAlignment="1">
      <alignment horizontal="right"/>
    </xf>
    <xf numFmtId="164" fontId="0" fillId="0" borderId="0" xfId="0" applyNumberFormat="1" applyFill="1"/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zoomScalePageLayoutView="55" workbookViewId="0"/>
  </sheetViews>
  <sheetFormatPr defaultRowHeight="14.4" x14ac:dyDescent="0.3"/>
  <cols>
    <col min="1" max="1" width="78" customWidth="1"/>
    <col min="2" max="2" width="26.6640625" bestFit="1" customWidth="1"/>
    <col min="3" max="4" width="17.109375" bestFit="1" customWidth="1"/>
    <col min="5" max="5" width="17.33203125" bestFit="1" customWidth="1"/>
    <col min="6" max="8" width="17.109375" bestFit="1" customWidth="1"/>
    <col min="9" max="9" width="17.6640625" bestFit="1" customWidth="1"/>
    <col min="10" max="13" width="17.109375" bestFit="1" customWidth="1"/>
    <col min="14" max="14" width="17.109375" customWidth="1"/>
    <col min="15" max="15" width="24.44140625" bestFit="1" customWidth="1"/>
    <col min="16" max="16" width="15" bestFit="1" customWidth="1"/>
    <col min="17" max="17" width="14.33203125" bestFit="1" customWidth="1"/>
  </cols>
  <sheetData>
    <row r="1" spans="1:17" x14ac:dyDescent="0.3">
      <c r="A1" s="1" t="s">
        <v>0</v>
      </c>
    </row>
    <row r="2" spans="1:17" x14ac:dyDescent="0.3">
      <c r="A2" s="1" t="s">
        <v>1</v>
      </c>
      <c r="B2" s="2"/>
      <c r="C2" s="3"/>
    </row>
    <row r="3" spans="1:17" x14ac:dyDescent="0.3">
      <c r="A3" s="1"/>
      <c r="B3" s="2"/>
      <c r="C3" s="3"/>
    </row>
    <row r="4" spans="1:17" x14ac:dyDescent="0.3">
      <c r="B4" s="4"/>
      <c r="C4" s="5"/>
    </row>
    <row r="6" spans="1:17" x14ac:dyDescent="0.3">
      <c r="A6" s="1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8"/>
      <c r="Q6" s="8"/>
    </row>
    <row r="7" spans="1:17" x14ac:dyDescent="0.3">
      <c r="A7" s="9" t="s">
        <v>40</v>
      </c>
      <c r="B7" s="10">
        <v>34404032.888013795</v>
      </c>
      <c r="C7" s="10">
        <v>34404032.888013795</v>
      </c>
      <c r="D7" s="10">
        <v>34240482.2284609</v>
      </c>
      <c r="E7" s="10">
        <v>34240482.2284609</v>
      </c>
      <c r="F7" s="10">
        <v>34240482.2284609</v>
      </c>
      <c r="G7" s="10">
        <v>34032149.310913399</v>
      </c>
      <c r="H7" s="10">
        <v>34032149.310913399</v>
      </c>
      <c r="I7" s="10">
        <v>34032149.310913399</v>
      </c>
      <c r="J7" s="10">
        <v>33823816.393365905</v>
      </c>
      <c r="K7" s="10">
        <v>33823816.393365905</v>
      </c>
      <c r="L7" s="10">
        <v>33823816.393365905</v>
      </c>
      <c r="M7" s="10">
        <v>33614266.970729202</v>
      </c>
      <c r="N7" s="10">
        <v>33561747.968730599</v>
      </c>
      <c r="O7" s="10">
        <f>AVERAGE(B7:N7)</f>
        <v>34021032.654900618</v>
      </c>
      <c r="P7" s="11"/>
      <c r="Q7" s="11"/>
    </row>
    <row r="8" spans="1:17" x14ac:dyDescent="0.3">
      <c r="A8" s="9" t="s">
        <v>19</v>
      </c>
      <c r="B8" s="10">
        <v>35098788.416129</v>
      </c>
      <c r="C8" s="10">
        <v>34895680.156128995</v>
      </c>
      <c r="D8" s="10">
        <v>34699123.775483802</v>
      </c>
      <c r="E8" s="10">
        <v>34496015.515483797</v>
      </c>
      <c r="F8" s="10">
        <v>34292907.255483799</v>
      </c>
      <c r="G8" s="10">
        <v>34096350.874838702</v>
      </c>
      <c r="H8" s="10">
        <v>33893242.614838704</v>
      </c>
      <c r="I8" s="10">
        <v>33696686.234193496</v>
      </c>
      <c r="J8" s="10">
        <v>33493577.974193498</v>
      </c>
      <c r="K8" s="10">
        <v>33290469.714193504</v>
      </c>
      <c r="L8" s="10">
        <v>33100465.212903198</v>
      </c>
      <c r="M8" s="10">
        <v>32897356.952903204</v>
      </c>
      <c r="N8" s="10">
        <v>32700800.572257999</v>
      </c>
      <c r="O8" s="10">
        <f t="shared" ref="O8:O26" si="0">AVERAGE(B8:N8)</f>
        <v>33896266.559156291</v>
      </c>
      <c r="P8" s="11"/>
      <c r="Q8" s="11"/>
    </row>
    <row r="9" spans="1:17" x14ac:dyDescent="0.3">
      <c r="A9" s="9" t="s">
        <v>20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2452608.0206126496</v>
      </c>
      <c r="I9" s="10">
        <v>9555750.7135548703</v>
      </c>
      <c r="J9" s="10">
        <v>9568205.7317207996</v>
      </c>
      <c r="K9" s="10">
        <v>9484667.9009120502</v>
      </c>
      <c r="L9" s="10">
        <v>10551114.067454301</v>
      </c>
      <c r="M9" s="10">
        <v>18407130.621948302</v>
      </c>
      <c r="N9" s="10">
        <v>20411434.120857701</v>
      </c>
      <c r="O9" s="10">
        <f t="shared" si="0"/>
        <v>6186993.1674662065</v>
      </c>
      <c r="P9" s="11"/>
      <c r="Q9" s="11"/>
    </row>
    <row r="10" spans="1:17" x14ac:dyDescent="0.3">
      <c r="A10" s="9" t="s">
        <v>21</v>
      </c>
      <c r="B10" s="10">
        <v>4566577.6680928199</v>
      </c>
      <c r="C10" s="10">
        <v>4513325.9967569103</v>
      </c>
      <c r="D10" s="10">
        <v>4384373.8254209999</v>
      </c>
      <c r="E10" s="10">
        <v>4255421.6540850904</v>
      </c>
      <c r="F10" s="10">
        <v>4126469.4827491702</v>
      </c>
      <c r="G10" s="10">
        <v>3997517.3114132597</v>
      </c>
      <c r="H10" s="10">
        <v>3868565.1400773497</v>
      </c>
      <c r="I10" s="10">
        <v>3739612.9687414402</v>
      </c>
      <c r="J10" s="10">
        <v>3610660.7974055302</v>
      </c>
      <c r="K10" s="10">
        <v>3481708.6260696203</v>
      </c>
      <c r="L10" s="10">
        <v>3352756.4547337</v>
      </c>
      <c r="M10" s="10">
        <v>3223804.28339779</v>
      </c>
      <c r="N10" s="10">
        <v>3094852.1120618796</v>
      </c>
      <c r="O10" s="10">
        <f t="shared" si="0"/>
        <v>3862742.0246927356</v>
      </c>
      <c r="P10" s="11"/>
      <c r="Q10" s="11"/>
    </row>
    <row r="11" spans="1:17" x14ac:dyDescent="0.3">
      <c r="A11" s="9" t="s">
        <v>22</v>
      </c>
      <c r="B11" s="10">
        <v>128049.769999999</v>
      </c>
      <c r="C11" s="10">
        <v>119513.099999999</v>
      </c>
      <c r="D11" s="10">
        <v>110976.429999999</v>
      </c>
      <c r="E11" s="10">
        <v>102439.75999999899</v>
      </c>
      <c r="F11" s="10">
        <v>93903.089999999807</v>
      </c>
      <c r="G11" s="10">
        <v>85366.419999999809</v>
      </c>
      <c r="H11" s="10">
        <v>76829.749999999811</v>
      </c>
      <c r="I11" s="10">
        <v>68293.079999999798</v>
      </c>
      <c r="J11" s="10">
        <v>59756.409999999807</v>
      </c>
      <c r="K11" s="10">
        <v>51219.739999999802</v>
      </c>
      <c r="L11" s="10">
        <v>42683.069999999803</v>
      </c>
      <c r="M11" s="10">
        <v>34146.399999999798</v>
      </c>
      <c r="N11" s="10">
        <v>25609.729999999799</v>
      </c>
      <c r="O11" s="10">
        <f t="shared" si="0"/>
        <v>76829.749999999549</v>
      </c>
      <c r="P11" s="11"/>
      <c r="Q11" s="11"/>
    </row>
    <row r="12" spans="1:17" x14ac:dyDescent="0.3">
      <c r="A12" s="9" t="s">
        <v>23</v>
      </c>
      <c r="B12" s="10">
        <v>1880650</v>
      </c>
      <c r="C12" s="10">
        <v>1828410</v>
      </c>
      <c r="D12" s="10">
        <v>1776170</v>
      </c>
      <c r="E12" s="10">
        <v>1723930</v>
      </c>
      <c r="F12" s="10">
        <v>1671690</v>
      </c>
      <c r="G12" s="10">
        <v>1619450</v>
      </c>
      <c r="H12" s="10">
        <v>1567209</v>
      </c>
      <c r="I12" s="10">
        <v>1514968</v>
      </c>
      <c r="J12" s="10">
        <v>1462727</v>
      </c>
      <c r="K12" s="10">
        <v>1410487</v>
      </c>
      <c r="L12" s="10">
        <v>1358247</v>
      </c>
      <c r="M12" s="10">
        <v>1306007</v>
      </c>
      <c r="N12" s="10">
        <v>1253767</v>
      </c>
      <c r="O12" s="10">
        <f t="shared" si="0"/>
        <v>1567208.6153846155</v>
      </c>
      <c r="P12" s="11"/>
      <c r="Q12" s="11"/>
    </row>
    <row r="13" spans="1:17" x14ac:dyDescent="0.3">
      <c r="A13" s="9" t="s">
        <v>24</v>
      </c>
      <c r="B13" s="10">
        <v>197541.69416666598</v>
      </c>
      <c r="C13" s="10">
        <v>179583.35833333299</v>
      </c>
      <c r="D13" s="10">
        <v>161625.02249999999</v>
      </c>
      <c r="E13" s="10">
        <v>143666.68666666601</v>
      </c>
      <c r="F13" s="10">
        <v>125708.350833333</v>
      </c>
      <c r="G13" s="10">
        <v>107750.015</v>
      </c>
      <c r="H13" s="10">
        <v>89791.679166666901</v>
      </c>
      <c r="I13" s="10">
        <v>71833.3433333336</v>
      </c>
      <c r="J13" s="10">
        <v>53875.007500000298</v>
      </c>
      <c r="K13" s="10">
        <v>35916.671666666996</v>
      </c>
      <c r="L13" s="10">
        <v>17958.335833333698</v>
      </c>
      <c r="M13" s="10">
        <v>3.97903932025656E-10</v>
      </c>
      <c r="N13" s="10">
        <v>3.97903932025656E-10</v>
      </c>
      <c r="O13" s="10">
        <f t="shared" si="0"/>
        <v>91173.089615384641</v>
      </c>
      <c r="P13" s="11"/>
      <c r="Q13" s="11"/>
    </row>
    <row r="14" spans="1:17" x14ac:dyDescent="0.3">
      <c r="A14" s="9" t="s">
        <v>25</v>
      </c>
      <c r="B14" s="10">
        <v>7154595.5199999902</v>
      </c>
      <c r="C14" s="10">
        <v>6879418.7699999902</v>
      </c>
      <c r="D14" s="10">
        <v>6604242.0199999893</v>
      </c>
      <c r="E14" s="10">
        <v>6329065.2699999902</v>
      </c>
      <c r="F14" s="10">
        <v>6053888.5199999902</v>
      </c>
      <c r="G14" s="10">
        <v>5778711.7699999996</v>
      </c>
      <c r="H14" s="10">
        <v>5503535.0200000005</v>
      </c>
      <c r="I14" s="10">
        <v>5228358.2699999996</v>
      </c>
      <c r="J14" s="10">
        <v>4953181.5200000005</v>
      </c>
      <c r="K14" s="10">
        <v>4678004.7699999996</v>
      </c>
      <c r="L14" s="10">
        <v>4402828.0199999996</v>
      </c>
      <c r="M14" s="10">
        <v>4127651.2700000005</v>
      </c>
      <c r="N14" s="10">
        <v>3852474.52</v>
      </c>
      <c r="O14" s="10">
        <f t="shared" si="0"/>
        <v>5503535.0199999958</v>
      </c>
      <c r="P14" s="11"/>
      <c r="Q14" s="11"/>
    </row>
    <row r="15" spans="1:17" x14ac:dyDescent="0.3">
      <c r="A15" s="9" t="s">
        <v>26</v>
      </c>
      <c r="B15" s="10">
        <v>274439.49999999901</v>
      </c>
      <c r="C15" s="10">
        <v>263884.12999999902</v>
      </c>
      <c r="D15" s="10">
        <v>253328.75999999899</v>
      </c>
      <c r="E15" s="10">
        <v>242773.38999999902</v>
      </c>
      <c r="F15" s="10">
        <v>232218.019999999</v>
      </c>
      <c r="G15" s="10">
        <v>221662.649999999</v>
      </c>
      <c r="H15" s="10">
        <v>211107.27999999901</v>
      </c>
      <c r="I15" s="10">
        <v>200551.90999999898</v>
      </c>
      <c r="J15" s="10">
        <v>189996.53999999899</v>
      </c>
      <c r="K15" s="10">
        <v>179441.16999999899</v>
      </c>
      <c r="L15" s="10">
        <v>168885.799999999</v>
      </c>
      <c r="M15" s="10">
        <v>158330.429999999</v>
      </c>
      <c r="N15" s="10">
        <v>147775.05999999901</v>
      </c>
      <c r="O15" s="10">
        <f t="shared" si="0"/>
        <v>211107.27999999901</v>
      </c>
      <c r="P15" s="11"/>
      <c r="Q15" s="11"/>
    </row>
    <row r="16" spans="1:17" x14ac:dyDescent="0.3">
      <c r="A16" s="9" t="s">
        <v>27</v>
      </c>
      <c r="B16" s="10">
        <v>4723274.4000000004</v>
      </c>
      <c r="C16" s="10">
        <v>4644553.16</v>
      </c>
      <c r="D16" s="10">
        <v>4565831.92</v>
      </c>
      <c r="E16" s="10">
        <v>4487110.68</v>
      </c>
      <c r="F16" s="10">
        <v>4408389.4399999995</v>
      </c>
      <c r="G16" s="10">
        <v>4329668.2</v>
      </c>
      <c r="H16" s="10">
        <v>4250946.96</v>
      </c>
      <c r="I16" s="10">
        <v>4172225.72</v>
      </c>
      <c r="J16" s="10">
        <v>4093504.48</v>
      </c>
      <c r="K16" s="10">
        <v>4014783.24</v>
      </c>
      <c r="L16" s="10">
        <v>3936062</v>
      </c>
      <c r="M16" s="10">
        <v>3857340.7600000002</v>
      </c>
      <c r="N16" s="10">
        <v>3778619.52</v>
      </c>
      <c r="O16" s="10">
        <f t="shared" si="0"/>
        <v>4250946.96</v>
      </c>
      <c r="P16" s="11"/>
      <c r="Q16" s="11"/>
    </row>
    <row r="17" spans="1:17" x14ac:dyDescent="0.3">
      <c r="A17" s="9" t="s">
        <v>28</v>
      </c>
      <c r="B17" s="10">
        <v>-1.7763568394002501E-12</v>
      </c>
      <c r="C17" s="10">
        <v>-1.7763568394002501E-12</v>
      </c>
      <c r="D17" s="10">
        <v>-1.7763568394002501E-12</v>
      </c>
      <c r="E17" s="10">
        <v>-1.7763568394002501E-12</v>
      </c>
      <c r="F17" s="10">
        <v>-1.7763568394002501E-12</v>
      </c>
      <c r="G17" s="10">
        <v>-1.7763568394002501E-12</v>
      </c>
      <c r="H17" s="10">
        <v>-1.7763568394002501E-12</v>
      </c>
      <c r="I17" s="10">
        <v>5470.0886049452401</v>
      </c>
      <c r="J17" s="10">
        <v>9146.9745270489002</v>
      </c>
      <c r="K17" s="10">
        <v>-1.7763568394002501E-12</v>
      </c>
      <c r="L17" s="10">
        <v>1554.9964658438601</v>
      </c>
      <c r="M17" s="10">
        <v>10391.392034598801</v>
      </c>
      <c r="N17" s="10">
        <v>-1.7763568394002501E-12</v>
      </c>
      <c r="O17" s="10">
        <f t="shared" si="0"/>
        <v>2043.3424332643683</v>
      </c>
      <c r="P17" s="11"/>
      <c r="Q17" s="11"/>
    </row>
    <row r="18" spans="1:17" x14ac:dyDescent="0.3">
      <c r="A18" s="9" t="s">
        <v>29</v>
      </c>
      <c r="B18" s="10">
        <v>26175995.180000003</v>
      </c>
      <c r="C18" s="10">
        <v>26807879.93</v>
      </c>
      <c r="D18" s="10">
        <v>27440436.91</v>
      </c>
      <c r="E18" s="10">
        <v>28073668.760000002</v>
      </c>
      <c r="F18" s="10">
        <v>28707578.170000002</v>
      </c>
      <c r="G18" s="10">
        <v>29342167.77</v>
      </c>
      <c r="H18" s="10">
        <v>29977440.310000002</v>
      </c>
      <c r="I18" s="10">
        <v>30613398.43</v>
      </c>
      <c r="J18" s="10">
        <v>31250044.960000001</v>
      </c>
      <c r="K18" s="10">
        <v>31417595.270000003</v>
      </c>
      <c r="L18" s="10">
        <v>31585562.649999999</v>
      </c>
      <c r="M18" s="10">
        <v>31753948.779999997</v>
      </c>
      <c r="N18" s="10">
        <v>31922755.300000001</v>
      </c>
      <c r="O18" s="10">
        <f t="shared" si="0"/>
        <v>29620651.72461538</v>
      </c>
      <c r="P18" s="11"/>
      <c r="Q18" s="11"/>
    </row>
    <row r="19" spans="1:17" x14ac:dyDescent="0.3">
      <c r="A19" s="9" t="s">
        <v>30</v>
      </c>
      <c r="B19" s="10">
        <v>-2004356.3355356201</v>
      </c>
      <c r="C19" s="10">
        <v>-2161569.2668641498</v>
      </c>
      <c r="D19" s="10">
        <v>-2336454.3927029697</v>
      </c>
      <c r="E19" s="10">
        <v>-2529536.7321050898</v>
      </c>
      <c r="F19" s="10">
        <v>-2741571.0729201399</v>
      </c>
      <c r="G19" s="10">
        <v>-2968352.0493208696</v>
      </c>
      <c r="H19" s="10">
        <v>-3208101.4012680296</v>
      </c>
      <c r="I19" s="10">
        <v>-3458260.3039729702</v>
      </c>
      <c r="J19" s="10">
        <v>-3717238.6005795002</v>
      </c>
      <c r="K19" s="10">
        <v>-3985226.5505925501</v>
      </c>
      <c r="L19" s="10">
        <v>-4263313.2084662002</v>
      </c>
      <c r="M19" s="10">
        <v>-4553085.4849437503</v>
      </c>
      <c r="N19" s="10">
        <v>-4862494.1337127099</v>
      </c>
      <c r="O19" s="10">
        <f t="shared" si="0"/>
        <v>-3291504.5794603499</v>
      </c>
      <c r="P19" s="11"/>
      <c r="Q19" s="11"/>
    </row>
    <row r="20" spans="1:17" x14ac:dyDescent="0.3">
      <c r="A20" s="9" t="s">
        <v>31</v>
      </c>
      <c r="B20" s="10">
        <v>-400590.52</v>
      </c>
      <c r="C20" s="10">
        <v>-437007.83999999997</v>
      </c>
      <c r="D20" s="10">
        <v>-473425.16000000003</v>
      </c>
      <c r="E20" s="10">
        <v>-509842.48000000004</v>
      </c>
      <c r="F20" s="10">
        <v>-546259.80000000005</v>
      </c>
      <c r="G20" s="10">
        <v>-582677.12</v>
      </c>
      <c r="H20" s="10">
        <v>-619094.43999999994</v>
      </c>
      <c r="I20" s="10">
        <v>-655511.76</v>
      </c>
      <c r="J20" s="10">
        <v>-691929.08</v>
      </c>
      <c r="K20" s="10">
        <v>-728346.4</v>
      </c>
      <c r="L20" s="10">
        <v>-764763.72000000009</v>
      </c>
      <c r="M20" s="10">
        <v>-801181.04</v>
      </c>
      <c r="N20" s="10">
        <v>-837598.36</v>
      </c>
      <c r="O20" s="10">
        <f t="shared" si="0"/>
        <v>-619094.44000000006</v>
      </c>
      <c r="P20" s="11"/>
      <c r="Q20" s="11"/>
    </row>
    <row r="21" spans="1:17" x14ac:dyDescent="0.3">
      <c r="A21" s="9" t="s">
        <v>32</v>
      </c>
      <c r="B21" s="10">
        <v>-115304.50743312901</v>
      </c>
      <c r="C21" s="10">
        <v>-115304.50743312901</v>
      </c>
      <c r="D21" s="10">
        <v>-115304.50743312901</v>
      </c>
      <c r="E21" s="10">
        <v>-115304.50743312901</v>
      </c>
      <c r="F21" s="10">
        <v>-115304.50743312901</v>
      </c>
      <c r="G21" s="10">
        <v>-115304.50743312901</v>
      </c>
      <c r="H21" s="10">
        <v>-115304.50743312901</v>
      </c>
      <c r="I21" s="10">
        <v>-115304.50743312901</v>
      </c>
      <c r="J21" s="10">
        <v>-115304.50743312901</v>
      </c>
      <c r="K21" s="10">
        <v>-115304.50743312901</v>
      </c>
      <c r="L21" s="10">
        <v>-115304.50743312901</v>
      </c>
      <c r="M21" s="10">
        <v>-115304.50743312901</v>
      </c>
      <c r="N21" s="10">
        <v>-115304.50743312901</v>
      </c>
      <c r="O21" s="10">
        <f t="shared" si="0"/>
        <v>-115304.50743312901</v>
      </c>
      <c r="P21" s="11"/>
      <c r="Q21" s="11"/>
    </row>
    <row r="22" spans="1:17" x14ac:dyDescent="0.3">
      <c r="A22" s="9" t="s">
        <v>33</v>
      </c>
      <c r="B22" s="10">
        <v>-4602642.0195583999</v>
      </c>
      <c r="C22" s="10">
        <v>-5051155.6397706904</v>
      </c>
      <c r="D22" s="10">
        <v>-5509166.64826445</v>
      </c>
      <c r="E22" s="10">
        <v>-5968708.2346549798</v>
      </c>
      <c r="F22" s="10">
        <v>-6428701.5865701195</v>
      </c>
      <c r="G22" s="10">
        <v>-6888706.9991093706</v>
      </c>
      <c r="H22" s="10">
        <v>-7347619.2722509708</v>
      </c>
      <c r="I22" s="10">
        <v>-7806883.28607844</v>
      </c>
      <c r="J22" s="10">
        <v>-8293755.7913208492</v>
      </c>
      <c r="K22" s="10">
        <v>-8779097.8043243699</v>
      </c>
      <c r="L22" s="10">
        <v>-9264853.3233452905</v>
      </c>
      <c r="M22" s="10">
        <v>-9750529.2017970905</v>
      </c>
      <c r="N22" s="10">
        <v>-10238477.5366953</v>
      </c>
      <c r="O22" s="10">
        <f t="shared" si="0"/>
        <v>-7379253.6418261779</v>
      </c>
      <c r="P22" s="11"/>
      <c r="Q22" s="11"/>
    </row>
    <row r="23" spans="1:17" x14ac:dyDescent="0.3">
      <c r="A23" s="9" t="s">
        <v>34</v>
      </c>
      <c r="B23" s="10">
        <v>-638278.62999999896</v>
      </c>
      <c r="C23" s="10">
        <v>-696303.95999999903</v>
      </c>
      <c r="D23" s="10">
        <v>-754329.28999999899</v>
      </c>
      <c r="E23" s="10">
        <v>-812354.61999999906</v>
      </c>
      <c r="F23" s="10">
        <v>-870379.94999999902</v>
      </c>
      <c r="G23" s="10">
        <v>-928405.2799999991</v>
      </c>
      <c r="H23" s="10">
        <v>-986430.60999999894</v>
      </c>
      <c r="I23" s="10">
        <v>-1044455.93999999</v>
      </c>
      <c r="J23" s="10">
        <v>-1102481.26999999</v>
      </c>
      <c r="K23" s="10">
        <v>-1160506.5999999898</v>
      </c>
      <c r="L23" s="10">
        <v>-1218531.9299999902</v>
      </c>
      <c r="M23" s="10">
        <v>-1276557.25999999</v>
      </c>
      <c r="N23" s="10">
        <v>-1334582.5899999901</v>
      </c>
      <c r="O23" s="10">
        <f t="shared" si="0"/>
        <v>-986430.6099999951</v>
      </c>
      <c r="P23" s="11"/>
      <c r="Q23" s="11"/>
    </row>
    <row r="24" spans="1:17" x14ac:dyDescent="0.3">
      <c r="A24" s="9" t="s">
        <v>35</v>
      </c>
      <c r="B24" s="10">
        <v>-2357705.5654933401</v>
      </c>
      <c r="C24" s="10">
        <v>-2357705.5654933401</v>
      </c>
      <c r="D24" s="10">
        <v>-2357705.5654933401</v>
      </c>
      <c r="E24" s="10">
        <v>-2357705.5654933401</v>
      </c>
      <c r="F24" s="10">
        <v>-2357705.5654933401</v>
      </c>
      <c r="G24" s="10">
        <v>-2357705.5654933401</v>
      </c>
      <c r="H24" s="10">
        <v>-2357705.5654933401</v>
      </c>
      <c r="I24" s="10">
        <v>-2357705.5654933401</v>
      </c>
      <c r="J24" s="10">
        <v>-2357705.5654933401</v>
      </c>
      <c r="K24" s="10">
        <v>-2357705.5654933401</v>
      </c>
      <c r="L24" s="10">
        <v>-2357705.5654933401</v>
      </c>
      <c r="M24" s="10">
        <v>-2357705.5654933401</v>
      </c>
      <c r="N24" s="10">
        <v>-2357705.5654933401</v>
      </c>
      <c r="O24" s="10">
        <f t="shared" si="0"/>
        <v>-2357705.5654933406</v>
      </c>
      <c r="P24" s="11"/>
      <c r="Q24" s="11"/>
    </row>
    <row r="25" spans="1:17" x14ac:dyDescent="0.3">
      <c r="A25" s="9" t="s">
        <v>36</v>
      </c>
      <c r="B25" s="10">
        <v>190153950.13000003</v>
      </c>
      <c r="C25" s="10">
        <v>191914993.32999998</v>
      </c>
      <c r="D25" s="10">
        <v>193679040.03</v>
      </c>
      <c r="E25" s="10">
        <v>195446103.03999999</v>
      </c>
      <c r="F25" s="10">
        <v>197216195.22</v>
      </c>
      <c r="G25" s="10">
        <v>198989329.49000001</v>
      </c>
      <c r="H25" s="10">
        <v>200765518.81</v>
      </c>
      <c r="I25" s="10">
        <v>202544776.25</v>
      </c>
      <c r="J25" s="10">
        <v>204327114.87</v>
      </c>
      <c r="K25" s="10">
        <v>205826534.75</v>
      </c>
      <c r="L25" s="10">
        <v>207328274.49000001</v>
      </c>
      <c r="M25" s="10">
        <v>208832344.13000003</v>
      </c>
      <c r="N25" s="10">
        <v>210338753.77000001</v>
      </c>
      <c r="O25" s="10">
        <f t="shared" si="0"/>
        <v>200566379.10076922</v>
      </c>
      <c r="P25" s="11"/>
      <c r="Q25" s="11"/>
    </row>
    <row r="26" spans="1:17" x14ac:dyDescent="0.3">
      <c r="A26" s="9" t="s">
        <v>37</v>
      </c>
      <c r="B26" s="10">
        <v>-5289.85</v>
      </c>
      <c r="C26" s="10">
        <v>-5289.85</v>
      </c>
      <c r="D26" s="10">
        <v>-5289.85</v>
      </c>
      <c r="E26" s="10">
        <v>-5289.85</v>
      </c>
      <c r="F26" s="10">
        <v>-5289.85</v>
      </c>
      <c r="G26" s="10">
        <v>-5289.85</v>
      </c>
      <c r="H26" s="10">
        <v>-5289.85</v>
      </c>
      <c r="I26" s="10">
        <v>-5289.85</v>
      </c>
      <c r="J26" s="10">
        <v>-5289.85</v>
      </c>
      <c r="K26" s="10">
        <v>-5289.85</v>
      </c>
      <c r="L26" s="10">
        <v>-5289.85</v>
      </c>
      <c r="M26" s="10">
        <v>-5289.85</v>
      </c>
      <c r="N26" s="10">
        <v>-5289.85</v>
      </c>
      <c r="O26" s="10">
        <f t="shared" si="0"/>
        <v>-5289.8499999999995</v>
      </c>
      <c r="P26" s="11"/>
      <c r="Q26" s="11"/>
    </row>
    <row r="27" spans="1:17" x14ac:dyDescent="0.3">
      <c r="A27" s="9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2">
        <v>-101937692.828868</v>
      </c>
      <c r="P27" s="11"/>
      <c r="Q27" s="11"/>
    </row>
    <row r="28" spans="1:17" x14ac:dyDescent="0.3">
      <c r="A28" s="1" t="s">
        <v>39</v>
      </c>
      <c r="O28" s="13">
        <f>SUM(O7:O27)</f>
        <v>203164633.26595268</v>
      </c>
      <c r="P28" s="14"/>
      <c r="Q28" s="14"/>
    </row>
    <row r="29" spans="1:17" ht="28.8" x14ac:dyDescent="0.3">
      <c r="A29" s="1"/>
      <c r="M29" s="2" t="s">
        <v>2</v>
      </c>
      <c r="N29" s="3">
        <v>0.93769999999999998</v>
      </c>
      <c r="O29" s="13">
        <f>O28*N29</f>
        <v>190507476.61348382</v>
      </c>
      <c r="P29" s="14"/>
      <c r="Q29" s="14"/>
    </row>
    <row r="30" spans="1:17" x14ac:dyDescent="0.3">
      <c r="A30" s="1"/>
      <c r="M30" s="4" t="s">
        <v>3</v>
      </c>
      <c r="N30" s="5">
        <f>1-N29</f>
        <v>6.2300000000000022E-2</v>
      </c>
      <c r="O30" s="13">
        <f>O28*N30</f>
        <v>12657156.652468856</v>
      </c>
      <c r="P30" s="14"/>
      <c r="Q30" s="14"/>
    </row>
    <row r="31" spans="1:17" x14ac:dyDescent="0.3">
      <c r="A31" s="1"/>
      <c r="O31" s="13"/>
      <c r="P31" s="14"/>
      <c r="Q31" s="14"/>
    </row>
  </sheetData>
  <pageMargins left="0.7" right="0.7" top="0.75" bottom="0.75" header="0.3" footer="0.3"/>
  <pageSetup scale="36" fitToHeight="0" orientation="landscape" horizontalDpi="1200" verticalDpi="1200" r:id="rId1"/>
  <headerFooter>
    <oddFooter xml:space="preserve">&amp;R&amp;"Times New Roman,Bold"&amp;12Case No. 2018-00294
Attachment to Response to KIUC-2 Question No. 21
Page 1 of 2
Arbough/Garrett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5" zoomScaleNormal="85" zoomScalePageLayoutView="85" workbookViewId="0">
      <selection activeCell="B3" sqref="B3:C4"/>
    </sheetView>
  </sheetViews>
  <sheetFormatPr defaultRowHeight="14.4" x14ac:dyDescent="0.3"/>
  <cols>
    <col min="1" max="1" width="45.109375" bestFit="1" customWidth="1"/>
    <col min="2" max="15" width="14.33203125" bestFit="1" customWidth="1"/>
  </cols>
  <sheetData>
    <row r="1" spans="1:15" x14ac:dyDescent="0.3">
      <c r="A1" s="1" t="s">
        <v>41</v>
      </c>
    </row>
    <row r="2" spans="1:15" x14ac:dyDescent="0.3">
      <c r="A2" s="1" t="s">
        <v>1</v>
      </c>
      <c r="B2" s="2"/>
      <c r="C2" s="3"/>
    </row>
    <row r="3" spans="1:15" x14ac:dyDescent="0.3">
      <c r="A3" s="1"/>
      <c r="B3" s="2"/>
      <c r="C3" s="3"/>
    </row>
    <row r="4" spans="1:15" x14ac:dyDescent="0.3">
      <c r="B4" s="4"/>
      <c r="C4" s="5"/>
    </row>
    <row r="6" spans="1:15" ht="28.8" x14ac:dyDescent="0.3">
      <c r="A6" s="1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6" t="s">
        <v>18</v>
      </c>
    </row>
    <row r="7" spans="1:15" x14ac:dyDescent="0.3">
      <c r="A7" s="17" t="s">
        <v>42</v>
      </c>
      <c r="B7" s="10">
        <v>223454.11</v>
      </c>
      <c r="C7" s="10">
        <v>223454.11</v>
      </c>
      <c r="D7" s="10">
        <v>223454.11</v>
      </c>
      <c r="E7" s="10">
        <v>223454.11</v>
      </c>
      <c r="F7" s="10">
        <v>223454.11</v>
      </c>
      <c r="G7" s="10">
        <v>223454.11</v>
      </c>
      <c r="H7" s="10">
        <v>223454.11</v>
      </c>
      <c r="I7" s="10">
        <v>223454.11</v>
      </c>
      <c r="J7" s="10">
        <v>223454.11</v>
      </c>
      <c r="K7" s="10">
        <v>223454.11</v>
      </c>
      <c r="L7" s="10">
        <v>223454.11</v>
      </c>
      <c r="M7" s="10">
        <v>223454.11</v>
      </c>
      <c r="N7" s="10">
        <v>223454.11</v>
      </c>
      <c r="O7" s="18">
        <f>AVERAGE(B7:N7)</f>
        <v>223454.1099999999</v>
      </c>
    </row>
    <row r="8" spans="1:15" x14ac:dyDescent="0.3">
      <c r="A8" s="17" t="s">
        <v>43</v>
      </c>
      <c r="B8" s="10">
        <v>-304021.73999997898</v>
      </c>
      <c r="C8" s="10">
        <v>-304021.73999997898</v>
      </c>
      <c r="D8" s="10">
        <v>-304021.73999997898</v>
      </c>
      <c r="E8" s="10">
        <v>-304021.73999997898</v>
      </c>
      <c r="F8" s="10">
        <v>-304021.73999997898</v>
      </c>
      <c r="G8" s="10">
        <v>-304021.73999997898</v>
      </c>
      <c r="H8" s="10">
        <v>-304021.73999997898</v>
      </c>
      <c r="I8" s="10">
        <v>-304021.73999997898</v>
      </c>
      <c r="J8" s="10">
        <v>-304021.73999997898</v>
      </c>
      <c r="K8" s="10">
        <v>-304021.73999997898</v>
      </c>
      <c r="L8" s="10">
        <v>-304021.73999997898</v>
      </c>
      <c r="M8" s="10">
        <v>-304021.73999997898</v>
      </c>
      <c r="N8" s="10">
        <v>-304021.73999997898</v>
      </c>
      <c r="O8" s="18">
        <f t="shared" ref="O8:O11" si="0">AVERAGE(B8:N8)</f>
        <v>-304021.73999997892</v>
      </c>
    </row>
    <row r="9" spans="1:15" x14ac:dyDescent="0.3">
      <c r="A9" s="19" t="s">
        <v>44</v>
      </c>
      <c r="B9" s="10">
        <v>371632.67000000004</v>
      </c>
      <c r="C9" s="10">
        <v>371632.67000000004</v>
      </c>
      <c r="D9" s="10">
        <v>371632.67000000004</v>
      </c>
      <c r="E9" s="10">
        <v>371632.67000000004</v>
      </c>
      <c r="F9" s="10">
        <v>371632.67000000004</v>
      </c>
      <c r="G9" s="10">
        <v>371632.67000000004</v>
      </c>
      <c r="H9" s="10">
        <v>371632.67000000004</v>
      </c>
      <c r="I9" s="10">
        <v>371632.67000000004</v>
      </c>
      <c r="J9" s="10">
        <v>371632.67000000004</v>
      </c>
      <c r="K9" s="10">
        <v>371632.67000000004</v>
      </c>
      <c r="L9" s="10">
        <v>371632.67000000004</v>
      </c>
      <c r="M9" s="10">
        <v>371632.67000000004</v>
      </c>
      <c r="N9" s="10">
        <v>371632.67000000004</v>
      </c>
      <c r="O9" s="18">
        <f t="shared" si="0"/>
        <v>371632.67</v>
      </c>
    </row>
    <row r="10" spans="1:15" x14ac:dyDescent="0.3">
      <c r="A10" s="17" t="s">
        <v>45</v>
      </c>
      <c r="B10" s="10">
        <v>-26234.860000003599</v>
      </c>
      <c r="C10" s="10">
        <v>-5372.1000000051599</v>
      </c>
      <c r="D10" s="10">
        <v>-5734.8800000031997</v>
      </c>
      <c r="E10" s="10">
        <v>15244.2999999966</v>
      </c>
      <c r="F10" s="10">
        <v>36223.479999996198</v>
      </c>
      <c r="G10" s="10">
        <v>57202.659999994001</v>
      </c>
      <c r="H10" s="10">
        <v>78147.0399999949</v>
      </c>
      <c r="I10" s="10">
        <v>96993.599999993909</v>
      </c>
      <c r="J10" s="10">
        <v>115536.939999996</v>
      </c>
      <c r="K10" s="10">
        <v>132174.14999999598</v>
      </c>
      <c r="L10" s="10">
        <v>145876.17999999502</v>
      </c>
      <c r="M10" s="10">
        <v>163122.189999995</v>
      </c>
      <c r="N10" s="10">
        <v>70797.95999999599</v>
      </c>
      <c r="O10" s="18">
        <f t="shared" si="0"/>
        <v>67228.973846149369</v>
      </c>
    </row>
    <row r="11" spans="1:15" x14ac:dyDescent="0.3">
      <c r="A11" s="19" t="s">
        <v>46</v>
      </c>
      <c r="B11" s="10">
        <v>34969945.119999997</v>
      </c>
      <c r="C11" s="10">
        <v>35112782.630000003</v>
      </c>
      <c r="D11" s="10">
        <v>35255620.140000001</v>
      </c>
      <c r="E11" s="10">
        <v>35398457.649999999</v>
      </c>
      <c r="F11" s="10">
        <v>35541295.160000004</v>
      </c>
      <c r="G11" s="10">
        <v>35684132.670000002</v>
      </c>
      <c r="H11" s="10">
        <v>35826970.18</v>
      </c>
      <c r="I11" s="10">
        <v>35969807.689999901</v>
      </c>
      <c r="J11" s="10">
        <v>36112645.199999899</v>
      </c>
      <c r="K11" s="10">
        <v>36258339.459999904</v>
      </c>
      <c r="L11" s="10">
        <v>36404033.719999894</v>
      </c>
      <c r="M11" s="10">
        <v>36549727.9799999</v>
      </c>
      <c r="N11" s="10">
        <v>36695422.239999898</v>
      </c>
      <c r="O11" s="20">
        <f t="shared" si="0"/>
        <v>35829167.679999955</v>
      </c>
    </row>
    <row r="12" spans="1:15" x14ac:dyDescent="0.3">
      <c r="A12" s="1" t="s">
        <v>39</v>
      </c>
      <c r="O12" s="21">
        <f>SUM(O7:O11)</f>
        <v>36187461.693846129</v>
      </c>
    </row>
    <row r="13" spans="1:15" ht="28.8" x14ac:dyDescent="0.3">
      <c r="A13" s="1"/>
      <c r="M13" s="2" t="s">
        <v>2</v>
      </c>
      <c r="N13" s="3">
        <v>0.93769999999999998</v>
      </c>
      <c r="O13" s="21">
        <f>O12*N13</f>
        <v>33932982.830319516</v>
      </c>
    </row>
    <row r="14" spans="1:15" x14ac:dyDescent="0.3">
      <c r="A14" s="1"/>
      <c r="M14" s="4" t="s">
        <v>3</v>
      </c>
      <c r="N14" s="5">
        <f>1-N13</f>
        <v>6.2300000000000022E-2</v>
      </c>
      <c r="O14" s="21">
        <f>O12*N14</f>
        <v>2254478.8635266148</v>
      </c>
    </row>
  </sheetData>
  <pageMargins left="0.7" right="0.7" top="0.75" bottom="0.75" header="0.3" footer="0.3"/>
  <pageSetup scale="50" fitToHeight="0" orientation="landscape" horizontalDpi="1200" verticalDpi="1200" r:id="rId1"/>
  <headerFooter>
    <oddFooter>&amp;R&amp;"Times New Roman,Bold"&amp;12
Case No. 2018-00294
Attachment to Response to KIUC-2 Question No. 21
Page 2 of 2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0AB12-5586-49B7-B623-709266297AC2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4fcda00-7b58-44a7-b108-8bd10a8a08ba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1FED03-1401-488A-89D6-CB21F0FB9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88CC6-77C3-4BAC-BD2A-B91E7A257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Regulatory Assets</vt:lpstr>
      <vt:lpstr>Deferred Debits</vt:lpstr>
      <vt:lpstr>'Deferred Debits'!Print_Area</vt:lpstr>
      <vt:lpstr>'Regulatory Assets'!Print_Area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Garrett, Chris</cp:lastModifiedBy>
  <cp:lastPrinted>2018-12-21T20:48:21Z</cp:lastPrinted>
  <dcterms:created xsi:type="dcterms:W3CDTF">2018-12-17T21:50:40Z</dcterms:created>
  <dcterms:modified xsi:type="dcterms:W3CDTF">2018-12-21T20:48:30Z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