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ate Case 2018\Revenue Requirements\PSC-2 KU Q65 LGE Q75 - Slippage\"/>
    </mc:Choice>
  </mc:AlternateContent>
  <bookViews>
    <workbookView xWindow="0" yWindow="0" windowWidth="24000" windowHeight="8775"/>
  </bookViews>
  <sheets>
    <sheet name="KU by Category" sheetId="2" r:id="rId1"/>
  </sheets>
  <definedNames>
    <definedName name="_xlnm.Print_Titles" localSheetId="0">'KU by Category'!$A:$A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" i="2" l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W15" i="2"/>
  <c r="V15" i="2"/>
  <c r="U15" i="2"/>
  <c r="U17" i="2" s="1"/>
  <c r="T15" i="2"/>
  <c r="T17" i="2" s="1"/>
  <c r="S15" i="2"/>
  <c r="R15" i="2"/>
  <c r="Q15" i="2"/>
  <c r="Q17" i="2" s="1"/>
  <c r="P15" i="2"/>
  <c r="P17" i="2" s="1"/>
  <c r="O15" i="2"/>
  <c r="N15" i="2"/>
  <c r="M15" i="2"/>
  <c r="M17" i="2" s="1"/>
  <c r="L15" i="2"/>
  <c r="L17" i="2" s="1"/>
  <c r="K15" i="2"/>
  <c r="J15" i="2"/>
  <c r="I15" i="2"/>
  <c r="I17" i="2" s="1"/>
  <c r="H15" i="2"/>
  <c r="H17" i="2" s="1"/>
  <c r="G15" i="2"/>
  <c r="F15" i="2"/>
  <c r="E15" i="2"/>
  <c r="E17" i="2" s="1"/>
  <c r="D15" i="2"/>
  <c r="D17" i="2" s="1"/>
  <c r="C15" i="2"/>
  <c r="B15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B17" i="2" l="1"/>
  <c r="F17" i="2"/>
  <c r="J17" i="2"/>
  <c r="N17" i="2"/>
  <c r="R17" i="2"/>
  <c r="V17" i="2"/>
  <c r="C17" i="2"/>
  <c r="G17" i="2"/>
  <c r="K17" i="2"/>
  <c r="O17" i="2"/>
  <c r="S17" i="2"/>
  <c r="W17" i="2"/>
</calcChain>
</file>

<file path=xl/sharedStrings.xml><?xml version="1.0" encoding="utf-8"?>
<sst xmlns="http://schemas.openxmlformats.org/spreadsheetml/2006/main" count="14" uniqueCount="10">
  <si>
    <t>Description ($)</t>
  </si>
  <si>
    <t>Capital Expenditure before Slippage</t>
  </si>
  <si>
    <t>Capital ECR, DSM, GLT</t>
  </si>
  <si>
    <t>Capital Rate Base</t>
  </si>
  <si>
    <t>Total Capex before Slippage</t>
  </si>
  <si>
    <t>Capital Expenditure after Slippage</t>
  </si>
  <si>
    <t>Total Capex after Slippage</t>
  </si>
  <si>
    <t>Capital Expenditure Slippage</t>
  </si>
  <si>
    <t>Total Slippage</t>
  </si>
  <si>
    <t>Slippage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</si>
</sst>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Font="1" applyBorder="1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 applyAlignment="1">
      <alignment horizontal="left"/>
    </xf>
    <xf numFmtId="164" fontId="0" fillId="0" borderId="2" xfId="1" applyNumberFormat="1" applyFont="1" applyBorder="1"/>
    <xf numFmtId="41" fontId="0" fillId="0" borderId="0" xfId="0" applyNumberFormat="1"/>
    <xf numFmtId="41" fontId="0" fillId="0" borderId="2" xfId="0" applyNumberFormat="1" applyBorder="1"/>
    <xf numFmtId="0" fontId="6" fillId="0" borderId="0" xfId="0" applyFont="1"/>
    <xf numFmtId="165" fontId="0" fillId="0" borderId="0" xfId="2" applyNumberFormat="1" applyFont="1"/>
  </cellXfs>
  <cellStyles count="59">
    <cellStyle name="20% - Accent1" xfId="20" builtinId="30" customBuiltin="1"/>
    <cellStyle name="20% - Accent1 2" xfId="47"/>
    <cellStyle name="20% - Accent2" xfId="24" builtinId="34" customBuiltin="1"/>
    <cellStyle name="20% - Accent2 2" xfId="49"/>
    <cellStyle name="20% - Accent3" xfId="28" builtinId="38" customBuiltin="1"/>
    <cellStyle name="20% - Accent3 2" xfId="51"/>
    <cellStyle name="20% - Accent4" xfId="32" builtinId="42" customBuiltin="1"/>
    <cellStyle name="20% - Accent4 2" xfId="53"/>
    <cellStyle name="20% - Accent5" xfId="36" builtinId="46" customBuiltin="1"/>
    <cellStyle name="20% - Accent5 2" xfId="55"/>
    <cellStyle name="20% - Accent6" xfId="40" builtinId="50" customBuiltin="1"/>
    <cellStyle name="20% - Accent6 2" xfId="57"/>
    <cellStyle name="40% - Accent1" xfId="21" builtinId="31" customBuiltin="1"/>
    <cellStyle name="40% - Accent1 2" xfId="48"/>
    <cellStyle name="40% - Accent2" xfId="25" builtinId="35" customBuiltin="1"/>
    <cellStyle name="40% - Accent2 2" xfId="50"/>
    <cellStyle name="40% - Accent3" xfId="29" builtinId="39" customBuiltin="1"/>
    <cellStyle name="40% - Accent3 2" xfId="52"/>
    <cellStyle name="40% - Accent4" xfId="33" builtinId="43" customBuiltin="1"/>
    <cellStyle name="40% - Accent4 2" xfId="54"/>
    <cellStyle name="40% - Accent5" xfId="37" builtinId="47" customBuiltin="1"/>
    <cellStyle name="40% - Accent5 2" xfId="56"/>
    <cellStyle name="40% - Accent6" xfId="41" builtinId="51" customBuiltin="1"/>
    <cellStyle name="40% - Accent6 2" xfId="58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5"/>
    <cellStyle name="Note 2" xfId="44"/>
    <cellStyle name="Note 3" xfId="46"/>
    <cellStyle name="Output" xfId="12" builtinId="21" customBuiltin="1"/>
    <cellStyle name="Percent" xfId="2" builtinId="5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18"/>
  <sheetViews>
    <sheetView tabSelected="1" zoomScale="70" zoomScaleNormal="70" workbookViewId="0">
      <selection activeCell="A25" sqref="A25"/>
    </sheetView>
  </sheetViews>
  <sheetFormatPr defaultRowHeight="12.75" x14ac:dyDescent="0.2"/>
  <cols>
    <col min="1" max="1" width="33.5703125" bestFit="1" customWidth="1"/>
    <col min="2" max="23" width="13" customWidth="1"/>
  </cols>
  <sheetData>
    <row r="1" spans="1:23" x14ac:dyDescent="0.2">
      <c r="A1" s="1" t="s">
        <v>0</v>
      </c>
      <c r="B1" s="2">
        <v>43312</v>
      </c>
      <c r="C1" s="2">
        <v>43343</v>
      </c>
      <c r="D1" s="2">
        <v>43373</v>
      </c>
      <c r="E1" s="2">
        <v>43404</v>
      </c>
      <c r="F1" s="2">
        <v>43434</v>
      </c>
      <c r="G1" s="2">
        <v>43465</v>
      </c>
      <c r="H1" s="2">
        <v>43496</v>
      </c>
      <c r="I1" s="2">
        <v>43524</v>
      </c>
      <c r="J1" s="2">
        <v>43555</v>
      </c>
      <c r="K1" s="2">
        <v>43585</v>
      </c>
      <c r="L1" s="2">
        <v>43616</v>
      </c>
      <c r="M1" s="2">
        <v>43646</v>
      </c>
      <c r="N1" s="2">
        <v>43677</v>
      </c>
      <c r="O1" s="2">
        <v>43708</v>
      </c>
      <c r="P1" s="2">
        <v>43738</v>
      </c>
      <c r="Q1" s="2">
        <v>43769</v>
      </c>
      <c r="R1" s="2">
        <v>43799</v>
      </c>
      <c r="S1" s="2">
        <v>43830</v>
      </c>
      <c r="T1" s="2">
        <v>43861</v>
      </c>
      <c r="U1" s="2">
        <v>43890</v>
      </c>
      <c r="V1" s="2">
        <v>43921</v>
      </c>
      <c r="W1" s="2">
        <v>43951</v>
      </c>
    </row>
    <row r="2" spans="1:23" ht="1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">
      <c r="A3" s="5" t="s">
        <v>2</v>
      </c>
      <c r="B3" s="6">
        <v>26819497.309999999</v>
      </c>
      <c r="C3" s="6">
        <v>18623330.539999999</v>
      </c>
      <c r="D3" s="6">
        <v>19356050.419999901</v>
      </c>
      <c r="E3" s="6">
        <v>24366315.330000002</v>
      </c>
      <c r="F3" s="6">
        <v>14828098.26</v>
      </c>
      <c r="G3" s="6">
        <v>27780353.769999996</v>
      </c>
      <c r="H3" s="6">
        <v>8195837.1000000006</v>
      </c>
      <c r="I3" s="6">
        <v>9920754.9299999997</v>
      </c>
      <c r="J3" s="6">
        <v>10934174.109999999</v>
      </c>
      <c r="K3" s="6">
        <v>11014196.23</v>
      </c>
      <c r="L3" s="6">
        <v>8703288.5800000001</v>
      </c>
      <c r="M3" s="6">
        <v>10935906.129999999</v>
      </c>
      <c r="N3" s="6">
        <v>12640710.35999999</v>
      </c>
      <c r="O3" s="6">
        <v>13402500.589999991</v>
      </c>
      <c r="P3" s="6">
        <v>11289281.26999999</v>
      </c>
      <c r="Q3" s="6">
        <v>11520067.370000001</v>
      </c>
      <c r="R3" s="6">
        <v>9505906.2299999893</v>
      </c>
      <c r="S3" s="6">
        <v>9970831.9600000009</v>
      </c>
      <c r="T3" s="6">
        <v>3455140.5999999987</v>
      </c>
      <c r="U3" s="6">
        <v>4550421.12</v>
      </c>
      <c r="V3" s="6">
        <v>5334233.4000000004</v>
      </c>
      <c r="W3" s="6">
        <v>5822900.8399999999</v>
      </c>
    </row>
    <row r="4" spans="1:23" x14ac:dyDescent="0.2">
      <c r="A4" s="5" t="s">
        <v>3</v>
      </c>
      <c r="B4" s="6">
        <v>29154877.27</v>
      </c>
      <c r="C4" s="6">
        <v>45463977.219999999</v>
      </c>
      <c r="D4" s="6">
        <v>46585997.119999997</v>
      </c>
      <c r="E4" s="6">
        <v>52860432.069999903</v>
      </c>
      <c r="F4" s="6">
        <v>42796916</v>
      </c>
      <c r="G4" s="6">
        <v>33064569.859999899</v>
      </c>
      <c r="H4" s="6">
        <v>30320027.5499999</v>
      </c>
      <c r="I4" s="6">
        <v>33083787.82</v>
      </c>
      <c r="J4" s="6">
        <v>50654488.119999997</v>
      </c>
      <c r="K4" s="6">
        <v>51697967.140000001</v>
      </c>
      <c r="L4" s="6">
        <v>39662630.740000002</v>
      </c>
      <c r="M4" s="6">
        <v>43158454.43</v>
      </c>
      <c r="N4" s="6">
        <v>39317688.379999898</v>
      </c>
      <c r="O4" s="6">
        <v>35164655.929999903</v>
      </c>
      <c r="P4" s="6">
        <v>35353914.689999998</v>
      </c>
      <c r="Q4" s="6">
        <v>48132640.210000001</v>
      </c>
      <c r="R4" s="6">
        <v>43081655.829999998</v>
      </c>
      <c r="S4" s="6">
        <v>32530476.399999999</v>
      </c>
      <c r="T4" s="6">
        <v>23406722.279999901</v>
      </c>
      <c r="U4" s="6">
        <v>30886415.559999902</v>
      </c>
      <c r="V4" s="6">
        <v>68590075.780000001</v>
      </c>
      <c r="W4" s="6">
        <v>55667882.380000003</v>
      </c>
    </row>
    <row r="5" spans="1:23" ht="15" x14ac:dyDescent="0.25">
      <c r="A5" s="7" t="s">
        <v>4</v>
      </c>
      <c r="B5" s="8">
        <f t="shared" ref="B5:W5" si="0">SUM(B3:B4)</f>
        <v>55974374.579999998</v>
      </c>
      <c r="C5" s="8">
        <f t="shared" si="0"/>
        <v>64087307.759999998</v>
      </c>
      <c r="D5" s="8">
        <f t="shared" si="0"/>
        <v>65942047.539999902</v>
      </c>
      <c r="E5" s="8">
        <f t="shared" si="0"/>
        <v>77226747.399999902</v>
      </c>
      <c r="F5" s="8">
        <f t="shared" si="0"/>
        <v>57625014.259999998</v>
      </c>
      <c r="G5" s="8">
        <f t="shared" si="0"/>
        <v>60844923.629999891</v>
      </c>
      <c r="H5" s="8">
        <f t="shared" si="0"/>
        <v>38515864.649999902</v>
      </c>
      <c r="I5" s="8">
        <f t="shared" si="0"/>
        <v>43004542.75</v>
      </c>
      <c r="J5" s="8">
        <f t="shared" si="0"/>
        <v>61588662.229999997</v>
      </c>
      <c r="K5" s="8">
        <f t="shared" si="0"/>
        <v>62712163.370000005</v>
      </c>
      <c r="L5" s="8">
        <f t="shared" si="0"/>
        <v>48365919.32</v>
      </c>
      <c r="M5" s="8">
        <f t="shared" si="0"/>
        <v>54094360.560000002</v>
      </c>
      <c r="N5" s="8">
        <f t="shared" si="0"/>
        <v>51958398.73999989</v>
      </c>
      <c r="O5" s="8">
        <f t="shared" si="0"/>
        <v>48567156.519999892</v>
      </c>
      <c r="P5" s="8">
        <f t="shared" si="0"/>
        <v>46643195.959999986</v>
      </c>
      <c r="Q5" s="8">
        <f t="shared" si="0"/>
        <v>59652707.579999998</v>
      </c>
      <c r="R5" s="8">
        <f t="shared" si="0"/>
        <v>52587562.059999987</v>
      </c>
      <c r="S5" s="8">
        <f t="shared" si="0"/>
        <v>42501308.359999999</v>
      </c>
      <c r="T5" s="8">
        <f t="shared" si="0"/>
        <v>26861862.879999898</v>
      </c>
      <c r="U5" s="8">
        <f t="shared" si="0"/>
        <v>35436836.679999903</v>
      </c>
      <c r="V5" s="8">
        <f t="shared" si="0"/>
        <v>73924309.180000007</v>
      </c>
      <c r="W5" s="8">
        <f t="shared" si="0"/>
        <v>61490783.219999999</v>
      </c>
    </row>
    <row r="6" spans="1:23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B7" s="2">
        <v>43312</v>
      </c>
      <c r="C7" s="2">
        <v>43343</v>
      </c>
      <c r="D7" s="2">
        <v>43373</v>
      </c>
      <c r="E7" s="2">
        <v>43404</v>
      </c>
      <c r="F7" s="2">
        <v>43434</v>
      </c>
      <c r="G7" s="2">
        <v>43465</v>
      </c>
      <c r="H7" s="2">
        <v>43496</v>
      </c>
      <c r="I7" s="2">
        <v>43524</v>
      </c>
      <c r="J7" s="2">
        <v>43555</v>
      </c>
      <c r="K7" s="2">
        <v>43585</v>
      </c>
      <c r="L7" s="2">
        <v>43616</v>
      </c>
      <c r="M7" s="2">
        <v>43646</v>
      </c>
      <c r="N7" s="2">
        <v>43677</v>
      </c>
      <c r="O7" s="2">
        <v>43708</v>
      </c>
      <c r="P7" s="2">
        <v>43738</v>
      </c>
      <c r="Q7" s="2">
        <v>43769</v>
      </c>
      <c r="R7" s="2">
        <v>43799</v>
      </c>
      <c r="S7" s="2">
        <v>43830</v>
      </c>
      <c r="T7" s="2">
        <v>43861</v>
      </c>
      <c r="U7" s="2">
        <v>43890</v>
      </c>
      <c r="V7" s="2">
        <v>43921</v>
      </c>
      <c r="W7" s="2">
        <v>43951</v>
      </c>
    </row>
    <row r="8" spans="1:23" ht="15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">
      <c r="A9" s="5" t="s">
        <v>2</v>
      </c>
      <c r="B9" s="6">
        <v>26819497.309999999</v>
      </c>
      <c r="C9" s="6">
        <v>18623330.539999999</v>
      </c>
      <c r="D9" s="6">
        <v>19356050.419999901</v>
      </c>
      <c r="E9" s="6">
        <v>24366315.330000002</v>
      </c>
      <c r="F9" s="6">
        <v>14828098.26</v>
      </c>
      <c r="G9" s="6">
        <v>27780353.769999996</v>
      </c>
      <c r="H9" s="6">
        <v>8195837.1000000006</v>
      </c>
      <c r="I9" s="6">
        <v>9920754.9299999997</v>
      </c>
      <c r="J9" s="6">
        <v>10934174.109999999</v>
      </c>
      <c r="K9" s="6">
        <v>11014196.23</v>
      </c>
      <c r="L9" s="6">
        <v>8703288.5800000001</v>
      </c>
      <c r="M9" s="6">
        <v>10935906.129999999</v>
      </c>
      <c r="N9" s="6">
        <v>12640710.35999999</v>
      </c>
      <c r="O9" s="6">
        <v>13402500.589999991</v>
      </c>
      <c r="P9" s="6">
        <v>11289281.26999999</v>
      </c>
      <c r="Q9" s="6">
        <v>11520067.370000001</v>
      </c>
      <c r="R9" s="6">
        <v>9505906.2299999893</v>
      </c>
      <c r="S9" s="6">
        <v>9970831.9600000009</v>
      </c>
      <c r="T9" s="6">
        <v>3455140.5999999987</v>
      </c>
      <c r="U9" s="6">
        <v>4550421.12</v>
      </c>
      <c r="V9" s="6">
        <v>5334233.4000000004</v>
      </c>
      <c r="W9" s="6">
        <v>5822900.8399999999</v>
      </c>
    </row>
    <row r="10" spans="1:23" x14ac:dyDescent="0.2">
      <c r="A10" s="5" t="s">
        <v>3</v>
      </c>
      <c r="B10" s="6">
        <v>27996553.996062901</v>
      </c>
      <c r="C10" s="6">
        <v>43657693.405049399</v>
      </c>
      <c r="D10" s="6">
        <v>44735135.454422399</v>
      </c>
      <c r="E10" s="6">
        <v>50760287.103858903</v>
      </c>
      <c r="F10" s="6">
        <v>41096594.527319998</v>
      </c>
      <c r="G10" s="6">
        <v>31750914.499462102</v>
      </c>
      <c r="H10" s="6">
        <v>29115412.855438501</v>
      </c>
      <c r="I10" s="6">
        <v>31769368.929911401</v>
      </c>
      <c r="J10" s="6">
        <v>48641985.306992397</v>
      </c>
      <c r="K10" s="6">
        <v>49644006.9055278</v>
      </c>
      <c r="L10" s="6">
        <v>38086834.420699701</v>
      </c>
      <c r="M10" s="6">
        <v>41443769.035495996</v>
      </c>
      <c r="N10" s="6">
        <v>37755596.6206626</v>
      </c>
      <c r="O10" s="6">
        <v>33767564.149901003</v>
      </c>
      <c r="P10" s="6">
        <v>33949303.659366198</v>
      </c>
      <c r="Q10" s="6">
        <v>46220330.414456598</v>
      </c>
      <c r="R10" s="6">
        <v>41370021.643873997</v>
      </c>
      <c r="S10" s="6">
        <v>31238040.572627898</v>
      </c>
      <c r="T10" s="6">
        <v>22476773.203815501</v>
      </c>
      <c r="U10" s="6">
        <v>29659298.269801199</v>
      </c>
      <c r="V10" s="6">
        <v>65864992.069260597</v>
      </c>
      <c r="W10" s="6">
        <v>53456197.413042597</v>
      </c>
    </row>
    <row r="11" spans="1:23" ht="15" x14ac:dyDescent="0.25">
      <c r="A11" s="7" t="s">
        <v>6</v>
      </c>
      <c r="B11" s="8">
        <f>SUM(B9:B10)</f>
        <v>54816051.3060629</v>
      </c>
      <c r="C11" s="8">
        <f t="shared" ref="C11:W11" si="1">SUM(C9:C10)</f>
        <v>62281023.945049398</v>
      </c>
      <c r="D11" s="8">
        <f t="shared" si="1"/>
        <v>64091185.874422297</v>
      </c>
      <c r="E11" s="8">
        <f t="shared" si="1"/>
        <v>75126602.433858901</v>
      </c>
      <c r="F11" s="8">
        <f t="shared" si="1"/>
        <v>55924692.787319995</v>
      </c>
      <c r="G11" s="8">
        <f t="shared" si="1"/>
        <v>59531268.269462094</v>
      </c>
      <c r="H11" s="8">
        <f t="shared" si="1"/>
        <v>37311249.955438502</v>
      </c>
      <c r="I11" s="8">
        <f t="shared" si="1"/>
        <v>41690123.859911397</v>
      </c>
      <c r="J11" s="8">
        <f t="shared" si="1"/>
        <v>59576159.416992396</v>
      </c>
      <c r="K11" s="8">
        <f t="shared" si="1"/>
        <v>60658203.135527804</v>
      </c>
      <c r="L11" s="8">
        <f t="shared" si="1"/>
        <v>46790123.000699699</v>
      </c>
      <c r="M11" s="8">
        <f t="shared" si="1"/>
        <v>52379675.165495992</v>
      </c>
      <c r="N11" s="8">
        <f t="shared" si="1"/>
        <v>50396306.980662592</v>
      </c>
      <c r="O11" s="8">
        <f t="shared" si="1"/>
        <v>47170064.739900991</v>
      </c>
      <c r="P11" s="8">
        <f t="shared" si="1"/>
        <v>45238584.929366186</v>
      </c>
      <c r="Q11" s="8">
        <f t="shared" si="1"/>
        <v>57740397.784456596</v>
      </c>
      <c r="R11" s="8">
        <f t="shared" si="1"/>
        <v>50875927.873873986</v>
      </c>
      <c r="S11" s="8">
        <f t="shared" si="1"/>
        <v>41208872.532627895</v>
      </c>
      <c r="T11" s="8">
        <f t="shared" si="1"/>
        <v>25931913.803815499</v>
      </c>
      <c r="U11" s="8">
        <f t="shared" si="1"/>
        <v>34209719.389801197</v>
      </c>
      <c r="V11" s="8">
        <f t="shared" si="1"/>
        <v>71199225.469260603</v>
      </c>
      <c r="W11" s="8">
        <f t="shared" si="1"/>
        <v>59279098.253042594</v>
      </c>
    </row>
    <row r="12" spans="1:23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4" spans="1:23" ht="15" x14ac:dyDescent="0.25">
      <c r="A14" s="3" t="s">
        <v>7</v>
      </c>
    </row>
    <row r="15" spans="1:23" x14ac:dyDescent="0.2">
      <c r="A15" s="5" t="s">
        <v>2</v>
      </c>
      <c r="B15" s="9">
        <f>B3-B9</f>
        <v>0</v>
      </c>
      <c r="C15" s="9">
        <f t="shared" ref="C15:W16" si="2">C3-C9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S15" s="9">
        <f t="shared" si="2"/>
        <v>0</v>
      </c>
      <c r="T15" s="9">
        <f t="shared" si="2"/>
        <v>0</v>
      </c>
      <c r="U15" s="9">
        <f t="shared" si="2"/>
        <v>0</v>
      </c>
      <c r="V15" s="9">
        <f t="shared" si="2"/>
        <v>0</v>
      </c>
      <c r="W15" s="9">
        <f t="shared" si="2"/>
        <v>0</v>
      </c>
    </row>
    <row r="16" spans="1:23" x14ac:dyDescent="0.2">
      <c r="A16" s="5" t="s">
        <v>3</v>
      </c>
      <c r="B16" s="9">
        <f>B4-B10</f>
        <v>1158323.2739370987</v>
      </c>
      <c r="C16" s="9">
        <f t="shared" si="2"/>
        <v>1806283.8149506003</v>
      </c>
      <c r="D16" s="9">
        <f t="shared" si="2"/>
        <v>1850861.6655775979</v>
      </c>
      <c r="E16" s="9">
        <f t="shared" si="2"/>
        <v>2100144.9661410004</v>
      </c>
      <c r="F16" s="9">
        <f t="shared" si="2"/>
        <v>1700321.4726800025</v>
      </c>
      <c r="G16" s="9">
        <f t="shared" si="2"/>
        <v>1313655.3605377972</v>
      </c>
      <c r="H16" s="9">
        <f t="shared" si="2"/>
        <v>1204614.6945613995</v>
      </c>
      <c r="I16" s="9">
        <f t="shared" si="2"/>
        <v>1314418.8900885992</v>
      </c>
      <c r="J16" s="9">
        <f t="shared" si="2"/>
        <v>2012502.8130076006</v>
      </c>
      <c r="K16" s="9">
        <f t="shared" si="2"/>
        <v>2053960.2344722003</v>
      </c>
      <c r="L16" s="9">
        <f t="shared" si="2"/>
        <v>1575796.3193003014</v>
      </c>
      <c r="M16" s="9">
        <f t="shared" si="2"/>
        <v>1714685.3945040032</v>
      </c>
      <c r="N16" s="9">
        <f t="shared" si="2"/>
        <v>1562091.7593372986</v>
      </c>
      <c r="O16" s="9">
        <f t="shared" si="2"/>
        <v>1397091.7800989002</v>
      </c>
      <c r="P16" s="9">
        <f t="shared" si="2"/>
        <v>1404611.0306337997</v>
      </c>
      <c r="Q16" s="9">
        <f t="shared" si="2"/>
        <v>1912309.7955434024</v>
      </c>
      <c r="R16" s="9">
        <f t="shared" si="2"/>
        <v>1711634.1861260012</v>
      </c>
      <c r="S16" s="9">
        <f t="shared" si="2"/>
        <v>1292435.8273721002</v>
      </c>
      <c r="T16" s="9">
        <f t="shared" si="2"/>
        <v>929949.07618439943</v>
      </c>
      <c r="U16" s="9">
        <f t="shared" si="2"/>
        <v>1227117.2901987024</v>
      </c>
      <c r="V16" s="9">
        <f t="shared" si="2"/>
        <v>2725083.710739404</v>
      </c>
      <c r="W16" s="9">
        <f t="shared" si="2"/>
        <v>2211684.9669574052</v>
      </c>
    </row>
    <row r="17" spans="1:23" ht="15" x14ac:dyDescent="0.25">
      <c r="A17" s="7" t="s">
        <v>8</v>
      </c>
      <c r="B17" s="10">
        <f>SUM(B15:B16)</f>
        <v>1158323.2739370987</v>
      </c>
      <c r="C17" s="10">
        <f t="shared" ref="C17:W17" si="3">SUM(C15:C16)</f>
        <v>1806283.8149506003</v>
      </c>
      <c r="D17" s="10">
        <f t="shared" si="3"/>
        <v>1850861.6655775979</v>
      </c>
      <c r="E17" s="10">
        <f t="shared" si="3"/>
        <v>2100144.9661410004</v>
      </c>
      <c r="F17" s="10">
        <f t="shared" si="3"/>
        <v>1700321.4726800025</v>
      </c>
      <c r="G17" s="10">
        <f t="shared" si="3"/>
        <v>1313655.3605377972</v>
      </c>
      <c r="H17" s="10">
        <f t="shared" si="3"/>
        <v>1204614.6945613995</v>
      </c>
      <c r="I17" s="10">
        <f t="shared" si="3"/>
        <v>1314418.8900885992</v>
      </c>
      <c r="J17" s="10">
        <f t="shared" si="3"/>
        <v>2012502.8130076006</v>
      </c>
      <c r="K17" s="10">
        <f t="shared" si="3"/>
        <v>2053960.2344722003</v>
      </c>
      <c r="L17" s="10">
        <f t="shared" si="3"/>
        <v>1575796.3193003014</v>
      </c>
      <c r="M17" s="10">
        <f t="shared" si="3"/>
        <v>1714685.3945040032</v>
      </c>
      <c r="N17" s="10">
        <f t="shared" si="3"/>
        <v>1562091.7593372986</v>
      </c>
      <c r="O17" s="10">
        <f t="shared" si="3"/>
        <v>1397091.7800989002</v>
      </c>
      <c r="P17" s="10">
        <f t="shared" si="3"/>
        <v>1404611.0306337997</v>
      </c>
      <c r="Q17" s="10">
        <f t="shared" si="3"/>
        <v>1912309.7955434024</v>
      </c>
      <c r="R17" s="10">
        <f t="shared" si="3"/>
        <v>1711634.1861260012</v>
      </c>
      <c r="S17" s="10">
        <f t="shared" si="3"/>
        <v>1292435.8273721002</v>
      </c>
      <c r="T17" s="10">
        <f t="shared" si="3"/>
        <v>929949.07618439943</v>
      </c>
      <c r="U17" s="10">
        <f t="shared" si="3"/>
        <v>1227117.2901987024</v>
      </c>
      <c r="V17" s="10">
        <f t="shared" si="3"/>
        <v>2725083.710739404</v>
      </c>
      <c r="W17" s="10">
        <f t="shared" si="3"/>
        <v>2211684.9669574052</v>
      </c>
    </row>
    <row r="18" spans="1:23" x14ac:dyDescent="0.2">
      <c r="A18" s="11" t="s">
        <v>9</v>
      </c>
      <c r="B18" s="12">
        <f>B10/B4</f>
        <v>0.96027000000000007</v>
      </c>
      <c r="C18" s="12">
        <f t="shared" ref="C18:W18" si="4">C10/C4</f>
        <v>0.96026999999999996</v>
      </c>
      <c r="D18" s="12">
        <f t="shared" si="4"/>
        <v>0.96027000000000007</v>
      </c>
      <c r="E18" s="12">
        <f t="shared" si="4"/>
        <v>0.96027000000000184</v>
      </c>
      <c r="F18" s="12">
        <f t="shared" si="4"/>
        <v>0.96026999999999996</v>
      </c>
      <c r="G18" s="12">
        <f t="shared" si="4"/>
        <v>0.96026999999999996</v>
      </c>
      <c r="H18" s="12">
        <f t="shared" si="4"/>
        <v>0.96027000000000318</v>
      </c>
      <c r="I18" s="12">
        <f t="shared" si="4"/>
        <v>0.96027000000000007</v>
      </c>
      <c r="J18" s="12">
        <f t="shared" si="4"/>
        <v>0.96026999999999996</v>
      </c>
      <c r="K18" s="12">
        <f t="shared" si="4"/>
        <v>0.96026999999999996</v>
      </c>
      <c r="L18" s="12">
        <f t="shared" si="4"/>
        <v>0.9602699999999974</v>
      </c>
      <c r="M18" s="12">
        <f t="shared" si="4"/>
        <v>0.96026999999999763</v>
      </c>
      <c r="N18" s="12">
        <f t="shared" si="4"/>
        <v>0.96027000000000251</v>
      </c>
      <c r="O18" s="12">
        <f t="shared" si="4"/>
        <v>0.96026999999999985</v>
      </c>
      <c r="P18" s="12">
        <f t="shared" si="4"/>
        <v>0.96026999999999718</v>
      </c>
      <c r="Q18" s="12">
        <f t="shared" si="4"/>
        <v>0.96026999999999785</v>
      </c>
      <c r="R18" s="12">
        <f t="shared" si="4"/>
        <v>0.96026999999999763</v>
      </c>
      <c r="S18" s="12">
        <f t="shared" si="4"/>
        <v>0.96026999999999696</v>
      </c>
      <c r="T18" s="12">
        <f t="shared" si="4"/>
        <v>0.96026999999999985</v>
      </c>
      <c r="U18" s="12">
        <f t="shared" si="4"/>
        <v>0.96027000000000307</v>
      </c>
      <c r="V18" s="12">
        <f t="shared" si="4"/>
        <v>0.96026999999999996</v>
      </c>
      <c r="W18" s="12">
        <f t="shared" si="4"/>
        <v>0.96026999999999996</v>
      </c>
    </row>
  </sheetData>
  <printOptions horizontalCentered="1"/>
  <pageMargins left="0.45" right="0.45" top="0.75" bottom="0.75" header="0.3" footer="0.3"/>
  <pageSetup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065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Garrett, Christopher M.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EA4472-49B5-4313-ACCB-6BB5FA742B5A}"/>
</file>

<file path=customXml/itemProps2.xml><?xml version="1.0" encoding="utf-8"?>
<ds:datastoreItem xmlns:ds="http://schemas.openxmlformats.org/officeDocument/2006/customXml" ds:itemID="{60A9E119-B42F-410F-B1DD-5D11A3D3848C}">
  <ds:schemaRefs>
    <ds:schemaRef ds:uri="http://schemas.microsoft.com/office/2006/metadata/properties"/>
    <ds:schemaRef ds:uri="http://purl.org/dc/terms/"/>
    <ds:schemaRef ds:uri="http://purl.org/dc/elements/1.1/"/>
    <ds:schemaRef ds:uri="b368e7c8-2de1-4fdc-90a9-bf3507435312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199C0C-661B-42AA-BE22-B6F7843701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 by Category</vt:lpstr>
      <vt:lpstr>'KU by Category'!Print_Titles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Byrd, Jonathan</dc:creator>
  <cp:lastModifiedBy>Leichty, Doug</cp:lastModifiedBy>
  <cp:lastPrinted>2018-11-19T20:16:59Z</cp:lastPrinted>
  <dcterms:created xsi:type="dcterms:W3CDTF">2017-01-11T17:19:47Z</dcterms:created>
  <dcterms:modified xsi:type="dcterms:W3CDTF">2018-11-19T20:18:12Z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