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45" windowWidth="11340" windowHeight="5265"/>
  </bookViews>
  <sheets>
    <sheet name="WSS-18 p1 Summary" sheetId="1" r:id="rId1"/>
    <sheet name="WSS-18 p2" sheetId="37" r:id="rId2"/>
    <sheet name="WSS-18 p3" sheetId="36" r:id="rId3"/>
  </sheets>
  <definedNames>
    <definedName name="_xlnm.Print_Area" localSheetId="1">'WSS-18 p2'!$A$1:$F$23</definedName>
    <definedName name="_xlnm.Print_Area" localSheetId="2">'WSS-18 p3'!$A$1:$H$33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37" l="1"/>
  <c r="C16" i="37"/>
  <c r="B16" i="37"/>
  <c r="G18" i="36" l="1"/>
  <c r="G22" i="36" s="1"/>
  <c r="F22" i="36"/>
  <c r="G24" i="36" l="1"/>
  <c r="F31" i="36" l="1"/>
  <c r="G27" i="36"/>
  <c r="G31" i="36" s="1"/>
  <c r="G33" i="36" l="1"/>
  <c r="B20" i="37"/>
  <c r="C20" i="37"/>
  <c r="D18" i="37" l="1"/>
  <c r="D20" i="37" s="1"/>
  <c r="F34" i="1" l="1"/>
  <c r="H33" i="1" s="1"/>
  <c r="G19" i="1" l="1"/>
  <c r="H32" i="1"/>
  <c r="H34" i="1" l="1"/>
  <c r="G15" i="1"/>
  <c r="E23" i="1" l="1"/>
  <c r="G17" i="1"/>
  <c r="G16" i="1" l="1"/>
  <c r="G18" i="1" l="1"/>
  <c r="H23" i="1" l="1"/>
  <c r="F23" i="1" l="1"/>
  <c r="G23" i="1" s="1"/>
</calcChain>
</file>

<file path=xl/sharedStrings.xml><?xml version="1.0" encoding="utf-8"?>
<sst xmlns="http://schemas.openxmlformats.org/spreadsheetml/2006/main" count="62" uniqueCount="46">
  <si>
    <t>Disconnect/Reconnect Charge</t>
  </si>
  <si>
    <t>KU</t>
  </si>
  <si>
    <t>LG&amp;E - Electric</t>
  </si>
  <si>
    <t>LG&amp;E - Gas</t>
  </si>
  <si>
    <t>Total</t>
  </si>
  <si>
    <t>Miscellaneous Charge</t>
  </si>
  <si>
    <t>Meter-Test Charge</t>
  </si>
  <si>
    <t>Third-Trip Inspection Charge</t>
  </si>
  <si>
    <t>Description</t>
  </si>
  <si>
    <t>Current</t>
  </si>
  <si>
    <t>Proposed</t>
  </si>
  <si>
    <t>Increase</t>
  </si>
  <si>
    <t>LGE</t>
  </si>
  <si>
    <t>Proposed Fee</t>
  </si>
  <si>
    <t>Current Fee</t>
  </si>
  <si>
    <t>Difference</t>
  </si>
  <si>
    <t>Quantity</t>
  </si>
  <si>
    <t>Louisville Gas and Electric Company</t>
  </si>
  <si>
    <t>Meter Pulse Relaying</t>
  </si>
  <si>
    <t>Meter Pulse Relays During Test-Year</t>
  </si>
  <si>
    <t>Meter Pulse Relay Charge</t>
  </si>
  <si>
    <t xml:space="preserve">   Total Electric Revenue - Ultimate Consumers</t>
  </si>
  <si>
    <t>Total Ultimate Consumers</t>
  </si>
  <si>
    <t xml:space="preserve">   Total Gas Revenue - Ultimate Consumers</t>
  </si>
  <si>
    <t>Returned Check Fee*</t>
  </si>
  <si>
    <t>Amount</t>
  </si>
  <si>
    <t>%</t>
  </si>
  <si>
    <t>Return Check Fees</t>
  </si>
  <si>
    <t>Total Increase/(Decrease) Current to Proposed</t>
  </si>
  <si>
    <t>Additional Trip Charge</t>
  </si>
  <si>
    <t>LG&amp;E</t>
  </si>
  <si>
    <t>Meter Pulse Relaying Non-FT Non-TS2</t>
  </si>
  <si>
    <t>Meter Pulse Relaying - FT/TS2</t>
  </si>
  <si>
    <t>*Returned check fees split between Electric/Gas based on Electric and Gas Ultimate Consumer</t>
  </si>
  <si>
    <t xml:space="preserve">  Revenues as a % of total Ultimate Consumer Revenues:</t>
  </si>
  <si>
    <t>Summary of Increases (Decreases) to Miscellaneous Charges - Current vs. Proposed</t>
  </si>
  <si>
    <t>Based on the 12 Months Ended December 31, 2017</t>
  </si>
  <si>
    <t>LG&amp;E Revenues for the 12 Months Ended December 31, 2017</t>
  </si>
  <si>
    <t>Weighted</t>
  </si>
  <si>
    <t>*Proposed Fee is equal to Actual Fee rounded to the nearest whole dollar.</t>
  </si>
  <si>
    <t>Kentucky Utilities Company</t>
  </si>
  <si>
    <t>WSS-18</t>
  </si>
  <si>
    <t>Page 1 of 3</t>
  </si>
  <si>
    <t>Page 2 of 3</t>
  </si>
  <si>
    <t>Page 3 of 3</t>
  </si>
  <si>
    <t>LG&amp;E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</si>
</sst>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</font>
    <font>
      <sz val="12"/>
      <name val="Times New Roman"/>
      <family val="1"/>
    </font>
    <font>
      <sz val="12"/>
      <name val="Helv"/>
    </font>
    <font>
      <b/>
      <u val="singleAccounting"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" borderId="0"/>
    <xf numFmtId="0" fontId="12" fillId="0" borderId="0"/>
    <xf numFmtId="0" fontId="1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39" fontId="15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7" fillId="0" borderId="2" xfId="0" applyFont="1" applyBorder="1"/>
    <xf numFmtId="0" fontId="0" fillId="0" borderId="2" xfId="0" applyBorder="1"/>
    <xf numFmtId="0" fontId="7" fillId="0" borderId="2" xfId="0" applyFont="1" applyBorder="1" applyAlignment="1">
      <alignment horizontal="right"/>
    </xf>
    <xf numFmtId="44" fontId="0" fillId="0" borderId="0" xfId="0" applyNumberFormat="1" applyBorder="1"/>
    <xf numFmtId="0" fontId="8" fillId="0" borderId="0" xfId="0" applyFont="1"/>
    <xf numFmtId="44" fontId="6" fillId="0" borderId="3" xfId="2" applyBorder="1"/>
    <xf numFmtId="0" fontId="0" fillId="0" borderId="0" xfId="0" quotePrefix="1" applyAlignment="1">
      <alignment horizontal="left"/>
    </xf>
    <xf numFmtId="164" fontId="0" fillId="0" borderId="0" xfId="0" applyNumberFormat="1" applyFill="1"/>
    <xf numFmtId="44" fontId="6" fillId="0" borderId="0" xfId="2" applyFill="1"/>
    <xf numFmtId="43" fontId="10" fillId="0" borderId="0" xfId="1" applyFont="1" applyAlignment="1">
      <alignment horizontal="center"/>
    </xf>
    <xf numFmtId="165" fontId="0" fillId="0" borderId="0" xfId="0" applyNumberFormat="1"/>
    <xf numFmtId="10" fontId="0" fillId="0" borderId="0" xfId="3" applyNumberFormat="1" applyFont="1"/>
    <xf numFmtId="10" fontId="0" fillId="0" borderId="6" xfId="3" applyNumberFormat="1" applyFont="1" applyBorder="1"/>
    <xf numFmtId="0" fontId="0" fillId="0" borderId="0" xfId="0" applyFill="1"/>
    <xf numFmtId="164" fontId="6" fillId="0" borderId="0" xfId="1" applyNumberFormat="1" applyFill="1" applyBorder="1"/>
    <xf numFmtId="0" fontId="9" fillId="0" borderId="0" xfId="0" applyFont="1"/>
    <xf numFmtId="0" fontId="7" fillId="0" borderId="2" xfId="0" applyFont="1" applyBorder="1" applyAlignment="1">
      <alignment horizontal="center"/>
    </xf>
    <xf numFmtId="44" fontId="7" fillId="0" borderId="0" xfId="0" applyNumberFormat="1" applyFont="1" applyBorder="1"/>
    <xf numFmtId="0" fontId="6" fillId="0" borderId="0" xfId="0" applyFont="1"/>
    <xf numFmtId="164" fontId="6" fillId="0" borderId="0" xfId="1" applyNumberFormat="1" applyFill="1"/>
    <xf numFmtId="0" fontId="6" fillId="0" borderId="0" xfId="4" applyFont="1"/>
    <xf numFmtId="0" fontId="6" fillId="0" borderId="0" xfId="0" applyFont="1" applyFill="1" applyAlignment="1">
      <alignment horizontal="left"/>
    </xf>
    <xf numFmtId="0" fontId="6" fillId="0" borderId="0" xfId="0" quotePrefix="1" applyFont="1" applyAlignment="1">
      <alignment horizontal="left"/>
    </xf>
    <xf numFmtId="43" fontId="10" fillId="0" borderId="0" xfId="1" applyFont="1" applyFill="1" applyAlignment="1">
      <alignment horizontal="center"/>
    </xf>
    <xf numFmtId="164" fontId="0" fillId="0" borderId="0" xfId="1" applyNumberFormat="1" applyFont="1" applyFill="1"/>
    <xf numFmtId="164" fontId="0" fillId="0" borderId="6" xfId="0" applyNumberFormat="1" applyFill="1" applyBorder="1"/>
    <xf numFmtId="44" fontId="0" fillId="0" borderId="0" xfId="2" applyFont="1" applyBorder="1"/>
    <xf numFmtId="0" fontId="16" fillId="0" borderId="0" xfId="0" applyFont="1" applyAlignment="1">
      <alignment horizontal="center"/>
    </xf>
    <xf numFmtId="0" fontId="9" fillId="0" borderId="0" xfId="0" applyFont="1" applyFill="1"/>
    <xf numFmtId="44" fontId="6" fillId="0" borderId="4" xfId="2" applyFill="1" applyBorder="1"/>
    <xf numFmtId="0" fontId="17" fillId="0" borderId="0" xfId="0" quotePrefix="1" applyFont="1" applyAlignment="1">
      <alignment horizontal="left"/>
    </xf>
    <xf numFmtId="165" fontId="0" fillId="0" borderId="0" xfId="2" applyNumberFormat="1" applyFont="1" applyBorder="1"/>
    <xf numFmtId="165" fontId="0" fillId="0" borderId="0" xfId="2" applyNumberFormat="1" applyFont="1"/>
    <xf numFmtId="165" fontId="0" fillId="0" borderId="1" xfId="2" applyNumberFormat="1" applyFont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7" fillId="0" borderId="5" xfId="0" applyNumberFormat="1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Border="1"/>
  </cellXfs>
  <cellStyles count="30">
    <cellStyle name="Comma" xfId="1" builtinId="3"/>
    <cellStyle name="Comma 10 2" xfId="26"/>
    <cellStyle name="Comma 10 2 3" xfId="29"/>
    <cellStyle name="Comma 2" xfId="10"/>
    <cellStyle name="Comma 2 2" xfId="17"/>
    <cellStyle name="Comma 3" xfId="14"/>
    <cellStyle name="Comma 67" xfId="22"/>
    <cellStyle name="Comma 7" xfId="28"/>
    <cellStyle name="Comma 7 11" xfId="20"/>
    <cellStyle name="Comma 7 9" xfId="21"/>
    <cellStyle name="Currency" xfId="2" builtinId="4"/>
    <cellStyle name="Currency 11 2" xfId="27"/>
    <cellStyle name="Currency 2" xfId="9"/>
    <cellStyle name="Currency 2 2" xfId="19"/>
    <cellStyle name="Currency 2 3" xfId="15"/>
    <cellStyle name="Currency 3" xfId="25"/>
    <cellStyle name="headerStyle" xfId="11"/>
    <cellStyle name="Normal" xfId="0" builtinId="0"/>
    <cellStyle name="Normal 2" xfId="4"/>
    <cellStyle name="Normal 2 2" xfId="12"/>
    <cellStyle name="Normal 3" xfId="5"/>
    <cellStyle name="Normal 3 19" xfId="18"/>
    <cellStyle name="Normal 3 2" xfId="16"/>
    <cellStyle name="Normal 4" xfId="6"/>
    <cellStyle name="Normal 4 2" xfId="24"/>
    <cellStyle name="Normal 45" xfId="23"/>
    <cellStyle name="Normal 5" xfId="7"/>
    <cellStyle name="Normal 6" xfId="8"/>
    <cellStyle name="Normal 7" xfId="13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2.75" x14ac:dyDescent="0.2"/>
  <cols>
    <col min="1" max="1" width="9.140625" customWidth="1"/>
    <col min="5" max="8" width="16.28515625" customWidth="1"/>
    <col min="10" max="10" width="10.28515625" bestFit="1" customWidth="1"/>
  </cols>
  <sheetData>
    <row r="1" spans="1:10" ht="15.75" x14ac:dyDescent="0.25">
      <c r="J1" s="36" t="s">
        <v>41</v>
      </c>
    </row>
    <row r="2" spans="1:10" ht="15.75" x14ac:dyDescent="0.25">
      <c r="J2" s="36" t="s">
        <v>42</v>
      </c>
    </row>
    <row r="3" spans="1:10" ht="15.75" x14ac:dyDescent="0.25">
      <c r="A3" s="6" t="s">
        <v>40</v>
      </c>
    </row>
    <row r="4" spans="1:10" ht="15.75" x14ac:dyDescent="0.25">
      <c r="A4" s="6" t="s">
        <v>17</v>
      </c>
    </row>
    <row r="6" spans="1:10" x14ac:dyDescent="0.2">
      <c r="A6" s="1" t="s">
        <v>35</v>
      </c>
      <c r="H6" s="20"/>
    </row>
    <row r="7" spans="1:10" x14ac:dyDescent="0.2">
      <c r="A7" s="24" t="s">
        <v>36</v>
      </c>
    </row>
    <row r="12" spans="1:10" ht="13.5" thickBot="1" x14ac:dyDescent="0.25">
      <c r="A12" s="2" t="s">
        <v>5</v>
      </c>
      <c r="B12" s="3"/>
      <c r="C12" s="3"/>
      <c r="D12" s="3"/>
      <c r="E12" s="18" t="s">
        <v>2</v>
      </c>
      <c r="F12" s="18" t="s">
        <v>3</v>
      </c>
      <c r="G12" s="18" t="s">
        <v>45</v>
      </c>
      <c r="H12" s="18" t="s">
        <v>1</v>
      </c>
    </row>
    <row r="14" spans="1:10" hidden="1" x14ac:dyDescent="0.2">
      <c r="A14" t="s">
        <v>0</v>
      </c>
      <c r="E14" s="28">
        <v>0</v>
      </c>
      <c r="F14" s="28">
        <v>0</v>
      </c>
      <c r="G14" s="28"/>
      <c r="H14" s="28">
        <v>0</v>
      </c>
      <c r="I14" s="17"/>
    </row>
    <row r="15" spans="1:10" x14ac:dyDescent="0.2">
      <c r="A15" s="8" t="s">
        <v>24</v>
      </c>
      <c r="E15" s="33">
        <v>-73551.009516134742</v>
      </c>
      <c r="F15" s="33">
        <v>-20143.990483865251</v>
      </c>
      <c r="G15" s="33">
        <f>E15+F15</f>
        <v>-93695</v>
      </c>
      <c r="H15" s="33">
        <v>-86814</v>
      </c>
      <c r="I15" s="17"/>
      <c r="J15" s="12"/>
    </row>
    <row r="16" spans="1:10" hidden="1" x14ac:dyDescent="0.2">
      <c r="A16" t="s">
        <v>6</v>
      </c>
      <c r="E16" s="33">
        <v>0</v>
      </c>
      <c r="F16" s="33">
        <v>0</v>
      </c>
      <c r="G16" s="33">
        <f t="shared" ref="G16:G19" si="0">E16+F16</f>
        <v>0</v>
      </c>
      <c r="H16" s="33">
        <v>0</v>
      </c>
    </row>
    <row r="17" spans="1:8" hidden="1" x14ac:dyDescent="0.2">
      <c r="A17" t="s">
        <v>7</v>
      </c>
      <c r="E17" s="33"/>
      <c r="F17" s="33">
        <v>0</v>
      </c>
      <c r="G17" s="33">
        <f t="shared" si="0"/>
        <v>0</v>
      </c>
      <c r="H17" s="33"/>
    </row>
    <row r="18" spans="1:8" hidden="1" x14ac:dyDescent="0.2">
      <c r="A18" s="20" t="s">
        <v>29</v>
      </c>
      <c r="E18" s="33"/>
      <c r="F18" s="33">
        <v>0</v>
      </c>
      <c r="G18" s="33">
        <f t="shared" si="0"/>
        <v>0</v>
      </c>
      <c r="H18" s="33"/>
    </row>
    <row r="19" spans="1:8" x14ac:dyDescent="0.2">
      <c r="A19" t="s">
        <v>18</v>
      </c>
      <c r="E19" s="33">
        <v>11620</v>
      </c>
      <c r="F19" s="33"/>
      <c r="G19" s="33">
        <f t="shared" si="0"/>
        <v>11620</v>
      </c>
      <c r="H19" s="33">
        <v>14260</v>
      </c>
    </row>
    <row r="20" spans="1:8" hidden="1" x14ac:dyDescent="0.2">
      <c r="A20" s="22" t="s">
        <v>31</v>
      </c>
      <c r="E20" s="33"/>
      <c r="F20" s="33">
        <v>0</v>
      </c>
      <c r="G20" s="33"/>
      <c r="H20" s="33"/>
    </row>
    <row r="21" spans="1:8" hidden="1" x14ac:dyDescent="0.2">
      <c r="A21" s="22" t="s">
        <v>32</v>
      </c>
      <c r="E21" s="33"/>
      <c r="F21" s="33">
        <v>0</v>
      </c>
      <c r="G21" s="33"/>
      <c r="H21" s="33"/>
    </row>
    <row r="22" spans="1:8" x14ac:dyDescent="0.2">
      <c r="E22" s="34"/>
      <c r="F22" s="34"/>
      <c r="G22" s="34"/>
      <c r="H22" s="34"/>
    </row>
    <row r="23" spans="1:8" ht="13.5" thickBot="1" x14ac:dyDescent="0.25">
      <c r="A23" t="s">
        <v>4</v>
      </c>
      <c r="E23" s="35">
        <f>SUM(E14:E22)</f>
        <v>-61931.009516134742</v>
      </c>
      <c r="F23" s="35">
        <f>SUM(F14:F22)</f>
        <v>-20143.990483865251</v>
      </c>
      <c r="G23" s="35">
        <f>E23+F23</f>
        <v>-82075</v>
      </c>
      <c r="H23" s="35">
        <f>SUM(H14:H22)</f>
        <v>-72554</v>
      </c>
    </row>
    <row r="24" spans="1:8" ht="13.5" thickTop="1" x14ac:dyDescent="0.2"/>
    <row r="28" spans="1:8" x14ac:dyDescent="0.2">
      <c r="A28" s="24" t="s">
        <v>33</v>
      </c>
    </row>
    <row r="29" spans="1:8" x14ac:dyDescent="0.2">
      <c r="A29" s="24" t="s">
        <v>34</v>
      </c>
    </row>
    <row r="30" spans="1:8" x14ac:dyDescent="0.2">
      <c r="A30" s="8"/>
    </row>
    <row r="31" spans="1:8" ht="15" x14ac:dyDescent="0.35">
      <c r="A31" s="23" t="s">
        <v>37</v>
      </c>
      <c r="F31" s="25" t="s">
        <v>25</v>
      </c>
      <c r="G31" s="25"/>
      <c r="H31" s="11" t="s">
        <v>26</v>
      </c>
    </row>
    <row r="32" spans="1:8" x14ac:dyDescent="0.2">
      <c r="A32" s="8" t="s">
        <v>21</v>
      </c>
      <c r="F32" s="26">
        <v>1085461267.6199999</v>
      </c>
      <c r="G32" s="26"/>
      <c r="H32" s="13">
        <f>+F32/F34</f>
        <v>0.78500463755947214</v>
      </c>
    </row>
    <row r="33" spans="1:8" x14ac:dyDescent="0.2">
      <c r="A33" s="8" t="s">
        <v>23</v>
      </c>
      <c r="F33" s="26">
        <v>297283770.67000002</v>
      </c>
      <c r="G33" s="40"/>
      <c r="H33" s="13">
        <f>+F33/F34</f>
        <v>0.21499536244052778</v>
      </c>
    </row>
    <row r="34" spans="1:8" x14ac:dyDescent="0.2">
      <c r="A34" t="s">
        <v>22</v>
      </c>
      <c r="F34" s="27">
        <f>SUM(F32:F33)</f>
        <v>1382745038.29</v>
      </c>
      <c r="G34" s="39"/>
      <c r="H34" s="14">
        <f>SUM(H32:H33)</f>
        <v>0.99999999999999989</v>
      </c>
    </row>
    <row r="36" spans="1:8" x14ac:dyDescent="0.2">
      <c r="H36" s="37"/>
    </row>
  </sheetData>
  <phoneticPr fontId="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2.75" x14ac:dyDescent="0.2"/>
  <cols>
    <col min="1" max="1" width="39" customWidth="1"/>
    <col min="2" max="3" width="12.85546875" bestFit="1" customWidth="1"/>
    <col min="4" max="4" width="12.85546875" customWidth="1"/>
    <col min="5" max="5" width="1.7109375" bestFit="1" customWidth="1"/>
  </cols>
  <sheetData>
    <row r="1" spans="1:6" ht="15.75" x14ac:dyDescent="0.25">
      <c r="F1" s="36" t="s">
        <v>41</v>
      </c>
    </row>
    <row r="2" spans="1:6" ht="15.75" x14ac:dyDescent="0.25">
      <c r="F2" s="36" t="s">
        <v>43</v>
      </c>
    </row>
    <row r="3" spans="1:6" ht="15.75" x14ac:dyDescent="0.25">
      <c r="A3" s="6" t="s">
        <v>40</v>
      </c>
    </row>
    <row r="4" spans="1:6" ht="15.75" x14ac:dyDescent="0.25">
      <c r="A4" s="6" t="s">
        <v>17</v>
      </c>
    </row>
    <row r="5" spans="1:6" ht="15.75" x14ac:dyDescent="0.25">
      <c r="A5" s="6"/>
    </row>
    <row r="6" spans="1:6" ht="15" x14ac:dyDescent="0.2">
      <c r="A6" s="32" t="s">
        <v>27</v>
      </c>
    </row>
    <row r="7" spans="1:6" ht="15" x14ac:dyDescent="0.2">
      <c r="A7" s="32" t="s">
        <v>36</v>
      </c>
    </row>
    <row r="12" spans="1:6" ht="15" x14ac:dyDescent="0.35">
      <c r="B12" s="29" t="s">
        <v>12</v>
      </c>
      <c r="C12" s="29" t="s">
        <v>1</v>
      </c>
      <c r="D12" s="29" t="s">
        <v>38</v>
      </c>
    </row>
    <row r="13" spans="1:6" x14ac:dyDescent="0.2">
      <c r="B13" s="19"/>
      <c r="C13" s="19"/>
      <c r="D13" s="19"/>
    </row>
    <row r="14" spans="1:6" x14ac:dyDescent="0.2">
      <c r="A14" s="30" t="s">
        <v>13</v>
      </c>
      <c r="B14" s="10">
        <v>3</v>
      </c>
      <c r="C14" s="10">
        <v>3</v>
      </c>
      <c r="D14" s="10">
        <v>3</v>
      </c>
    </row>
    <row r="15" spans="1:6" x14ac:dyDescent="0.2">
      <c r="A15" s="15" t="s">
        <v>14</v>
      </c>
      <c r="B15" s="31">
        <v>10</v>
      </c>
      <c r="C15" s="31">
        <v>10</v>
      </c>
      <c r="D15" s="31">
        <v>10</v>
      </c>
    </row>
    <row r="16" spans="1:6" x14ac:dyDescent="0.2">
      <c r="A16" s="15" t="s">
        <v>15</v>
      </c>
      <c r="B16" s="10">
        <f>B14-B15</f>
        <v>-7</v>
      </c>
      <c r="C16" s="10">
        <f>C14-C15</f>
        <v>-7</v>
      </c>
      <c r="D16" s="10">
        <f>D14-D15</f>
        <v>-7</v>
      </c>
    </row>
    <row r="17" spans="1:4" x14ac:dyDescent="0.2">
      <c r="A17" s="15"/>
      <c r="B17" s="15"/>
      <c r="C17" s="15"/>
      <c r="D17" s="15"/>
    </row>
    <row r="18" spans="1:4" x14ac:dyDescent="0.2">
      <c r="A18" s="15" t="s">
        <v>16</v>
      </c>
      <c r="B18" s="21">
        <v>13385</v>
      </c>
      <c r="C18" s="21">
        <v>12402</v>
      </c>
      <c r="D18" s="21">
        <f>B18+C18</f>
        <v>25787</v>
      </c>
    </row>
    <row r="19" spans="1:4" x14ac:dyDescent="0.2">
      <c r="A19" s="15"/>
      <c r="B19" s="15"/>
      <c r="C19" s="15"/>
      <c r="D19" s="15"/>
    </row>
    <row r="20" spans="1:4" ht="13.5" thickBot="1" x14ac:dyDescent="0.25">
      <c r="A20" s="30" t="s">
        <v>28</v>
      </c>
      <c r="B20" s="38">
        <f>B16*B18</f>
        <v>-93695</v>
      </c>
      <c r="C20" s="38">
        <f t="shared" ref="C20:D20" si="0">C16*C18</f>
        <v>-86814</v>
      </c>
      <c r="D20" s="38">
        <f t="shared" si="0"/>
        <v>-180509</v>
      </c>
    </row>
    <row r="21" spans="1:4" ht="13.5" thickTop="1" x14ac:dyDescent="0.2">
      <c r="B21" s="19"/>
      <c r="C21" s="19"/>
      <c r="D21" s="19"/>
    </row>
    <row r="22" spans="1:4" x14ac:dyDescent="0.2">
      <c r="B22" s="19"/>
      <c r="C22" s="19"/>
    </row>
    <row r="23" spans="1:4" x14ac:dyDescent="0.2">
      <c r="A23" t="s">
        <v>39</v>
      </c>
      <c r="B23" s="19"/>
      <c r="C23" s="19"/>
    </row>
    <row r="24" spans="1:4" x14ac:dyDescent="0.2">
      <c r="B24" s="19"/>
      <c r="C24" s="19"/>
    </row>
    <row r="26" spans="1:4" x14ac:dyDescent="0.2">
      <c r="A26" s="2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/>
  </sheetViews>
  <sheetFormatPr defaultRowHeight="12.75" x14ac:dyDescent="0.2"/>
  <cols>
    <col min="6" max="7" width="19" customWidth="1"/>
  </cols>
  <sheetData>
    <row r="1" spans="1:8" ht="15.75" x14ac:dyDescent="0.25">
      <c r="H1" s="36" t="s">
        <v>41</v>
      </c>
    </row>
    <row r="2" spans="1:8" ht="15.75" x14ac:dyDescent="0.25">
      <c r="H2" s="36" t="s">
        <v>44</v>
      </c>
    </row>
    <row r="3" spans="1:8" ht="15.75" x14ac:dyDescent="0.25">
      <c r="A3" s="6" t="s">
        <v>40</v>
      </c>
    </row>
    <row r="4" spans="1:8" ht="15.75" x14ac:dyDescent="0.25">
      <c r="A4" s="6" t="s">
        <v>17</v>
      </c>
    </row>
    <row r="5" spans="1:8" ht="15.75" x14ac:dyDescent="0.25">
      <c r="A5" s="6"/>
    </row>
    <row r="6" spans="1:8" ht="15" x14ac:dyDescent="0.2">
      <c r="A6" s="32" t="s">
        <v>18</v>
      </c>
    </row>
    <row r="7" spans="1:8" ht="15" x14ac:dyDescent="0.2">
      <c r="A7" s="32" t="s">
        <v>36</v>
      </c>
    </row>
    <row r="14" spans="1:8" ht="13.5" thickBot="1" x14ac:dyDescent="0.25">
      <c r="A14" s="2" t="s">
        <v>8</v>
      </c>
      <c r="B14" s="3"/>
      <c r="C14" s="3"/>
      <c r="D14" s="3"/>
      <c r="E14" s="3"/>
      <c r="F14" s="4" t="s">
        <v>9</v>
      </c>
      <c r="G14" s="4" t="s">
        <v>10</v>
      </c>
    </row>
    <row r="17" spans="1:7" x14ac:dyDescent="0.2">
      <c r="A17" s="1" t="s">
        <v>1</v>
      </c>
    </row>
    <row r="18" spans="1:7" x14ac:dyDescent="0.2">
      <c r="A18" s="8" t="s">
        <v>19</v>
      </c>
      <c r="F18" s="16">
        <v>1426</v>
      </c>
      <c r="G18" s="9">
        <f>+F18</f>
        <v>1426</v>
      </c>
    </row>
    <row r="19" spans="1:7" x14ac:dyDescent="0.2">
      <c r="F19" s="15"/>
      <c r="G19" s="15"/>
    </row>
    <row r="20" spans="1:7" x14ac:dyDescent="0.2">
      <c r="A20" s="8" t="s">
        <v>20</v>
      </c>
      <c r="F20" s="10">
        <v>15</v>
      </c>
      <c r="G20" s="10">
        <v>25</v>
      </c>
    </row>
    <row r="22" spans="1:7" x14ac:dyDescent="0.2">
      <c r="A22" t="s">
        <v>4</v>
      </c>
      <c r="F22" s="7">
        <f>F18*F20</f>
        <v>21390</v>
      </c>
      <c r="G22" s="7">
        <f>G18*G20</f>
        <v>35650</v>
      </c>
    </row>
    <row r="24" spans="1:7" x14ac:dyDescent="0.2">
      <c r="A24" t="s">
        <v>11</v>
      </c>
      <c r="G24" s="5">
        <f>G22-F22</f>
        <v>14260</v>
      </c>
    </row>
    <row r="26" spans="1:7" x14ac:dyDescent="0.2">
      <c r="A26" s="1" t="s">
        <v>30</v>
      </c>
    </row>
    <row r="27" spans="1:7" x14ac:dyDescent="0.2">
      <c r="A27" s="8" t="s">
        <v>19</v>
      </c>
      <c r="F27" s="16">
        <v>1162</v>
      </c>
      <c r="G27" s="9">
        <f>+F27</f>
        <v>1162</v>
      </c>
    </row>
    <row r="28" spans="1:7" x14ac:dyDescent="0.2">
      <c r="F28" s="15"/>
      <c r="G28" s="15"/>
    </row>
    <row r="29" spans="1:7" x14ac:dyDescent="0.2">
      <c r="A29" s="8" t="s">
        <v>20</v>
      </c>
      <c r="F29" s="10">
        <v>15</v>
      </c>
      <c r="G29" s="10">
        <v>25</v>
      </c>
    </row>
    <row r="31" spans="1:7" x14ac:dyDescent="0.2">
      <c r="A31" t="s">
        <v>4</v>
      </c>
      <c r="F31" s="7">
        <f>F27*F29</f>
        <v>17430</v>
      </c>
      <c r="G31" s="7">
        <f>G27*G29</f>
        <v>29050</v>
      </c>
    </row>
    <row r="33" spans="1:7" x14ac:dyDescent="0.2">
      <c r="A33" t="s">
        <v>11</v>
      </c>
      <c r="G33" s="5">
        <f>G31-F31</f>
        <v>11620</v>
      </c>
    </row>
  </sheetData>
  <pageMargins left="0.75" right="0.75" top="1" bottom="1" header="0.5" footer="0.7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WSS-18 p1 Summary</vt:lpstr>
      <vt:lpstr>WSS-18 p2</vt:lpstr>
      <vt:lpstr>WSS-18 p3</vt:lpstr>
      <vt:lpstr>'WSS-18 p2'!Print_Area</vt:lpstr>
      <vt:lpstr>'WSS-18 p3'!Print_Area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2018-09-27T19:55:48Z</dcterms:created>
  <dcterms:modified xsi:type="dcterms:W3CDTF">2018-09-27T20:17:20Z</dcterms:modified>
</cp:coreProperties>
</file>