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85" yWindow="795" windowWidth="20730" windowHeight="11700"/>
  </bookViews>
  <sheets>
    <sheet name="LGE Electric-Steam-v4" sheetId="1" r:id="rId1"/>
  </sheets>
  <definedNames>
    <definedName name="_xlnm.Print_Area" localSheetId="0">'LGE Electric-Steam-v4'!$A$1:$S$116</definedName>
    <definedName name="_xlnm.Print_Titles" localSheetId="0">'LGE Electric-Steam-v4'!$1:$13</definedName>
  </definedNames>
  <calcPr calcId="152511"/>
</workbook>
</file>

<file path=xl/calcChain.xml><?xml version="1.0" encoding="utf-8"?>
<calcChain xmlns="http://schemas.openxmlformats.org/spreadsheetml/2006/main">
  <c r="I70" i="1" l="1"/>
  <c r="M70" i="1"/>
  <c r="O70" i="1"/>
  <c r="K70" i="1" l="1"/>
  <c r="S70" i="1"/>
  <c r="Q70" i="1" l="1"/>
  <c r="K61" i="1" l="1"/>
  <c r="M61" i="1"/>
  <c r="O61" i="1"/>
  <c r="I61" i="1"/>
  <c r="S61" i="1" l="1"/>
  <c r="Q61" i="1"/>
  <c r="K45" i="1" l="1"/>
  <c r="M45" i="1"/>
  <c r="I45" i="1"/>
  <c r="O45" i="1"/>
  <c r="M32" i="1"/>
  <c r="K32" i="1"/>
  <c r="O32" i="1"/>
  <c r="I32" i="1"/>
  <c r="M80" i="1"/>
  <c r="K95" i="1"/>
  <c r="O80" i="1"/>
  <c r="M95" i="1"/>
  <c r="O95" i="1"/>
  <c r="I80" i="1"/>
  <c r="I95" i="1"/>
  <c r="K80" i="1"/>
  <c r="M107" i="1"/>
  <c r="I107" i="1"/>
  <c r="K107" i="1"/>
  <c r="O107" i="1"/>
  <c r="I109" i="1" l="1"/>
  <c r="S45" i="1"/>
  <c r="Q45" i="1"/>
  <c r="S95" i="1"/>
  <c r="Q95" i="1"/>
  <c r="S32" i="1"/>
  <c r="Q32" i="1"/>
  <c r="S80" i="1"/>
  <c r="Q80" i="1"/>
  <c r="M109" i="1"/>
  <c r="K109" i="1"/>
  <c r="S107" i="1"/>
  <c r="Q107" i="1"/>
  <c r="O109" i="1" l="1"/>
</calcChain>
</file>

<file path=xl/sharedStrings.xml><?xml version="1.0" encoding="utf-8"?>
<sst xmlns="http://schemas.openxmlformats.org/spreadsheetml/2006/main" count="254" uniqueCount="95">
  <si>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</si>
  <si>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</si>
  <si>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</si>
  <si>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</si>
  <si>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</si>
  <si>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</si>
  <si>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</si>
  <si>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</si>
  <si>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</si>
  <si>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</si>
  <si>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</si>
  <si>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</si>
  <si>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</si>
  <si>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</si>
  <si>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</si>
  <si>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</si>
  <si>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</si>
  <si>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</si>
  <si>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</si>
  <si>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</si>
  <si>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</si>
  <si>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</si>
  <si>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</si>
  <si>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</si>
  <si>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</si>
  <si>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</si>
  <si>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</si>
  <si>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</si>
  <si>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</si>
  <si>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</si>
  <si>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</si>
  <si>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</si>
  <si>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</si>
  <si>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</si>
  <si>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</si>
  <si>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</si>
  <si>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 xml:space="preserve">  CANE RUN UNIT 1            </t>
  </si>
  <si>
    <t xml:space="preserve">  CANE RUN UNIT 2            </t>
  </si>
  <si>
    <t xml:space="preserve">  CANE RUN UNIT 3            </t>
  </si>
  <si>
    <t xml:space="preserve">  CANE RUN UNIT 4            </t>
  </si>
  <si>
    <t xml:space="preserve">  MILL CREEK UNIT 1          </t>
  </si>
  <si>
    <t xml:space="preserve">  MILL CREEK UNIT 2          </t>
  </si>
  <si>
    <t xml:space="preserve">  MILL CREEK UNIT 3          </t>
  </si>
  <si>
    <t xml:space="preserve">  MILL CREEK UNIT 4          </t>
  </si>
  <si>
    <t xml:space="preserve">  MILL CREEK UNIT 1             </t>
  </si>
  <si>
    <t xml:space="preserve">  MILL CREEK UNIT 2             </t>
  </si>
  <si>
    <t xml:space="preserve">  MILL CREEK UNIT 3             </t>
  </si>
  <si>
    <t xml:space="preserve">  MILL CREEK UNIT 4             </t>
  </si>
  <si>
    <t xml:space="preserve">  MILL CREEK UNIT 1       </t>
  </si>
  <si>
    <t xml:space="preserve">  MILL CREEK UNIT 2       </t>
  </si>
  <si>
    <t xml:space="preserve">  MILL CREEK UNIT 3       </t>
  </si>
  <si>
    <t xml:space="preserve">  MILL CREEK UNIT 4       </t>
  </si>
  <si>
    <t xml:space="preserve">DEPRECIABLE PLANT </t>
  </si>
  <si>
    <t>*</t>
  </si>
  <si>
    <t>LOUISVILLE GAS AND ELECTRIC</t>
  </si>
  <si>
    <t>ELECTRIC PLANT</t>
  </si>
  <si>
    <t>60-R2.5</t>
  </si>
  <si>
    <t xml:space="preserve">  RIVERPORT DISTRIBUTION CENTER</t>
  </si>
  <si>
    <t xml:space="preserve">BOILER PLANT EQUIPMENT - ASH PONDS </t>
  </si>
  <si>
    <t>TOTAL ACCOUNT 312.1 - BOILER PLANT EQUIPMENT - ASH PONDS</t>
  </si>
  <si>
    <t>**</t>
  </si>
  <si>
    <t>LIFE SPAN PROCEDURE IS USED.  CURVE SHOWN IS INTERIM SURVIVOR CURVE</t>
  </si>
  <si>
    <t>TERMINAL NET SALVAGE FACTOR WHICH IS BASED ON VINTAGE AND FUTURE COSTS</t>
  </si>
  <si>
    <t xml:space="preserve">STRUCTURES AND IMPROVEMENTS - RETIRED PLANT            </t>
  </si>
  <si>
    <t>TOTAL ACCOUNT 311.2 - STRUCTURES AND IMPROVEMENTS - RETIRED PLANT</t>
  </si>
  <si>
    <t>TABLE 1.  SUMMARY OF ESTIMATED SURVIVOR CURVES, NET SALVAGE PERCENT, ORIGINAL COST, BOOK DEPRECIATION RESERVE AND</t>
  </si>
  <si>
    <t>CALCULATED ANNUAL DEPRECIATION ACCRUAL RATES AS OF DECEMBER 31, 2017</t>
  </si>
  <si>
    <t xml:space="preserve">  CANE RUN UNIT 5</t>
  </si>
  <si>
    <t xml:space="preserve">  CANE RUN UNIT 6</t>
  </si>
  <si>
    <t xml:space="preserve">  MILL CREEK UNIT 1 ASH POND             </t>
  </si>
  <si>
    <t xml:space="preserve">  MILL CREEK UNIT 3 ASH POND             </t>
  </si>
  <si>
    <t xml:space="preserve">  MILL CREEK UNIT 1 SCRUBBER</t>
  </si>
  <si>
    <t xml:space="preserve">  MILL CREEK UNIT 2 SCRUBBER</t>
  </si>
  <si>
    <t xml:space="preserve">  MILL CREEK UNIT 3 SCRUBBER</t>
  </si>
  <si>
    <t xml:space="preserve">  MILL CREEK UNIT 4 SCRUBBER</t>
  </si>
  <si>
    <t xml:space="preserve">  TRIMBLE COUNTY UNIT 1 SCRUBBER</t>
  </si>
  <si>
    <t xml:space="preserve">  TRIMBLE COUNTY UNIT 2 SCRUBBER</t>
  </si>
  <si>
    <t xml:space="preserve">  CANE RUN UNIT 4 SCRUBBER</t>
  </si>
  <si>
    <t xml:space="preserve">  CANE RUN UNIT 5 SCRUBBER</t>
  </si>
  <si>
    <t xml:space="preserve">  CANE RUN UNIT 6 SCRUBBER</t>
  </si>
  <si>
    <t xml:space="preserve">  TRIMBLE COUNTY UNIT 1    </t>
  </si>
  <si>
    <t xml:space="preserve">  TRIMBLE COUNTY UNIT 2</t>
  </si>
  <si>
    <t xml:space="preserve">  TRIMBLE COUNTY UNIT 1       </t>
  </si>
  <si>
    <t xml:space="preserve">  TRIMBLE COUNTY UNIT 2      </t>
  </si>
  <si>
    <t xml:space="preserve">  TRIMBLE COUNTY UNIT 1 ASH POND       </t>
  </si>
  <si>
    <t xml:space="preserve">  TRIMBLE COUNTY UNIT 2 ASH POND      </t>
  </si>
  <si>
    <t xml:space="preserve">  TRIMBLE COUNTY UNIT 2    </t>
  </si>
  <si>
    <t xml:space="preserve">  TRIMBLE COUNTY UNIT 1 </t>
  </si>
  <si>
    <t>95-R2.5</t>
  </si>
  <si>
    <t xml:space="preserve">-     </t>
  </si>
  <si>
    <t>60-R1</t>
  </si>
  <si>
    <t>100-S4</t>
  </si>
  <si>
    <t>65-R3</t>
  </si>
  <si>
    <t>45-R2.5</t>
  </si>
  <si>
    <t>Version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</si>
</sst>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_);\(0\)"/>
  </numFmts>
  <fonts count="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87"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/>
    <xf numFmtId="3" fontId="4" fillId="0" borderId="0" xfId="0" applyNumberFormat="1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/>
    <xf numFmtId="0" fontId="0" fillId="0" borderId="0" xfId="0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1" xfId="0" applyNumberFormat="1" applyBorder="1"/>
    <xf numFmtId="37" fontId="4" fillId="0" borderId="0" xfId="0" applyNumberFormat="1" applyFont="1" applyAlignment="1"/>
    <xf numFmtId="0" fontId="7" fillId="0" borderId="0" xfId="0" applyFont="1" applyAlignment="1">
      <alignment horizontal="centerContinuous"/>
    </xf>
    <xf numFmtId="165" fontId="1" fillId="0" borderId="0" xfId="0" applyNumberFormat="1" applyFont="1" applyFill="1" applyAlignment="1">
      <alignment horizontal="center"/>
    </xf>
    <xf numFmtId="39" fontId="1" fillId="0" borderId="0" xfId="2" applyNumberFormat="1" applyFont="1"/>
    <xf numFmtId="0" fontId="1" fillId="0" borderId="0" xfId="2" applyFont="1"/>
    <xf numFmtId="37" fontId="1" fillId="0" borderId="0" xfId="2" applyNumberFormat="1" applyFont="1"/>
    <xf numFmtId="39" fontId="1" fillId="0" borderId="2" xfId="2" applyNumberFormat="1" applyFont="1" applyBorder="1"/>
    <xf numFmtId="37" fontId="1" fillId="0" borderId="2" xfId="2" applyNumberFormat="1" applyFont="1" applyBorder="1"/>
    <xf numFmtId="39" fontId="7" fillId="0" borderId="0" xfId="2" applyNumberFormat="1" applyFont="1"/>
    <xf numFmtId="37" fontId="7" fillId="0" borderId="0" xfId="2" applyNumberFormat="1" applyFont="1"/>
    <xf numFmtId="37" fontId="0" fillId="0" borderId="2" xfId="0" applyNumberFormat="1" applyBorder="1"/>
    <xf numFmtId="0" fontId="0" fillId="0" borderId="0" xfId="0" applyFill="1" applyAlignment="1"/>
    <xf numFmtId="39" fontId="1" fillId="0" borderId="0" xfId="2" applyNumberFormat="1" applyFont="1" applyFill="1"/>
    <xf numFmtId="39" fontId="1" fillId="0" borderId="2" xfId="2" applyNumberFormat="1" applyFont="1" applyFill="1" applyBorder="1"/>
    <xf numFmtId="37" fontId="0" fillId="0" borderId="0" xfId="0" applyNumberFormat="1" applyFill="1"/>
    <xf numFmtId="4" fontId="4" fillId="0" borderId="0" xfId="0" applyNumberFormat="1" applyFont="1" applyBorder="1" applyAlignment="1"/>
    <xf numFmtId="37" fontId="4" fillId="0" borderId="0" xfId="0" applyNumberFormat="1" applyFont="1" applyBorder="1" applyAlignment="1"/>
    <xf numFmtId="3" fontId="4" fillId="0" borderId="0" xfId="0" applyNumberFormat="1" applyFont="1" applyBorder="1" applyAlignment="1"/>
    <xf numFmtId="2" fontId="0" fillId="0" borderId="0" xfId="0" applyNumberFormat="1" applyAlignment="1">
      <alignment horizontal="right"/>
    </xf>
    <xf numFmtId="0" fontId="1" fillId="0" borderId="0" xfId="0" applyNumberFormat="1" applyFont="1" applyAlignment="1"/>
    <xf numFmtId="0" fontId="2" fillId="0" borderId="0" xfId="0" applyFont="1" applyAlignment="1">
      <alignment horizontal="centerContinuous"/>
    </xf>
    <xf numFmtId="0" fontId="1" fillId="0" borderId="0" xfId="0" applyFont="1"/>
    <xf numFmtId="43" fontId="0" fillId="0" borderId="0" xfId="1" applyFont="1"/>
    <xf numFmtId="164" fontId="0" fillId="0" borderId="0" xfId="0" applyNumberFormat="1" applyAlignment="1">
      <alignment horizontal="right"/>
    </xf>
    <xf numFmtId="37" fontId="1" fillId="0" borderId="0" xfId="2" applyNumberFormat="1" applyFont="1" applyFill="1"/>
    <xf numFmtId="165" fontId="0" fillId="0" borderId="0" xfId="0" applyNumberFormat="1" applyFill="1" applyAlignment="1"/>
    <xf numFmtId="165" fontId="0" fillId="0" borderId="0" xfId="0" applyNumberFormat="1" applyFill="1"/>
    <xf numFmtId="0" fontId="7" fillId="0" borderId="0" xfId="0" applyFont="1" applyFill="1" applyAlignment="1">
      <alignment horizontal="centerContinuous"/>
    </xf>
    <xf numFmtId="165" fontId="0" fillId="0" borderId="0" xfId="0" applyNumberFormat="1" applyFill="1" applyAlignment="1">
      <alignment horizontal="centerContinuous"/>
    </xf>
    <xf numFmtId="165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0" fillId="0" borderId="0" xfId="0" applyBorder="1" applyAlignment="1"/>
    <xf numFmtId="0" fontId="1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9" fontId="1" fillId="0" borderId="0" xfId="2" applyNumberFormat="1" applyFont="1" applyFill="1" applyBorder="1"/>
    <xf numFmtId="37" fontId="0" fillId="0" borderId="0" xfId="0" applyNumberFormat="1" applyBorder="1"/>
    <xf numFmtId="37" fontId="0" fillId="0" borderId="1" xfId="0" applyNumberFormat="1" applyFill="1" applyBorder="1"/>
    <xf numFmtId="37" fontId="0" fillId="0" borderId="0" xfId="0" applyNumberFormat="1" applyFill="1" applyAlignment="1"/>
    <xf numFmtId="37" fontId="1" fillId="0" borderId="2" xfId="2" applyNumberFormat="1" applyFont="1" applyFill="1" applyBorder="1"/>
    <xf numFmtId="37" fontId="0" fillId="0" borderId="0" xfId="0" applyNumberFormat="1" applyFill="1" applyBorder="1"/>
    <xf numFmtId="2" fontId="0" fillId="0" borderId="0" xfId="0" applyNumberFormat="1" applyBorder="1"/>
    <xf numFmtId="0" fontId="0" fillId="0" borderId="0" xfId="0" applyBorder="1" applyAlignment="1">
      <alignment horizontal="right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2" applyFont="1" applyBorder="1"/>
    <xf numFmtId="37" fontId="1" fillId="0" borderId="0" xfId="2" applyNumberFormat="1" applyFont="1" applyFill="1" applyBorder="1"/>
    <xf numFmtId="37" fontId="1" fillId="0" borderId="0" xfId="2" applyNumberFormat="1" applyFont="1" applyBorder="1"/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6" fillId="0" borderId="0" xfId="0" applyNumberFormat="1" applyFont="1" applyBorder="1" applyAlignment="1"/>
    <xf numFmtId="37" fontId="0" fillId="0" borderId="2" xfId="0" applyNumberFormat="1" applyFill="1" applyBorder="1"/>
    <xf numFmtId="0" fontId="1" fillId="0" borderId="0" xfId="0" applyNumberFormat="1" applyFont="1" applyFill="1" applyBorder="1" applyAlignment="1"/>
  </cellXfs>
  <cellStyles count="4">
    <cellStyle name="Comma" xfId="1" builtinId="3"/>
    <cellStyle name="Normal" xfId="0" builtinId="0"/>
    <cellStyle name="Normal 3" xfId="3"/>
    <cellStyle name="Normal_Iowa ASL GPAMOR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S115"/>
  <sheetViews>
    <sheetView tabSelected="1" zoomScale="70" zoomScaleNormal="70" workbookViewId="0">
      <selection activeCell="S2" sqref="S2"/>
    </sheetView>
  </sheetViews>
  <sheetFormatPr defaultColWidth="9.77734375" defaultRowHeight="15" x14ac:dyDescent="0.2"/>
  <cols>
    <col min="1" max="1" width="9.77734375" customWidth="1"/>
    <col min="2" max="2" width="2.77734375" style="63" customWidth="1"/>
    <col min="3" max="3" width="51.77734375" customWidth="1"/>
    <col min="4" max="4" width="3.77734375" customWidth="1"/>
    <col min="5" max="5" width="15.6640625" customWidth="1"/>
    <col min="6" max="6" width="3.77734375" customWidth="1"/>
    <col min="7" max="7" width="9.77734375" style="53" customWidth="1"/>
    <col min="8" max="8" width="3.77734375" customWidth="1"/>
    <col min="9" max="9" width="16" customWidth="1"/>
    <col min="10" max="10" width="3.77734375" customWidth="1"/>
    <col min="11" max="11" width="16.6640625" style="24" customWidth="1"/>
    <col min="12" max="12" width="3.77734375" style="24" customWidth="1"/>
    <col min="13" max="13" width="13.77734375" style="24" customWidth="1"/>
    <col min="14" max="14" width="3.77734375" style="24" customWidth="1"/>
    <col min="15" max="15" width="12.77734375" style="24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</cols>
  <sheetData>
    <row r="1" spans="1:19" collapsed="1" x14ac:dyDescent="0.2">
      <c r="A1" s="16"/>
      <c r="C1" s="16"/>
      <c r="D1" s="16"/>
      <c r="E1" s="16"/>
      <c r="F1" s="16"/>
      <c r="G1" s="54"/>
      <c r="H1" s="16"/>
      <c r="I1" s="16"/>
      <c r="J1" s="16"/>
      <c r="K1" s="22"/>
      <c r="L1" s="22"/>
      <c r="M1" s="22"/>
      <c r="N1" s="22"/>
      <c r="O1" s="22"/>
      <c r="P1" s="16"/>
      <c r="Q1" s="16"/>
      <c r="R1" s="16"/>
      <c r="S1" s="16" t="s">
        <v>94</v>
      </c>
    </row>
    <row r="2" spans="1:19" ht="15.75" x14ac:dyDescent="0.25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5.75" x14ac:dyDescent="0.25">
      <c r="A3" s="29" t="s">
        <v>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x14ac:dyDescent="0.25">
      <c r="B4" s="64"/>
      <c r="C4" s="29"/>
      <c r="D4" s="29"/>
      <c r="E4" s="29"/>
      <c r="F4" s="29"/>
      <c r="G4" s="55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.75" x14ac:dyDescent="0.25">
      <c r="B5" s="64"/>
      <c r="C5" s="29"/>
      <c r="D5" s="29"/>
      <c r="E5" s="29"/>
      <c r="F5" s="29"/>
      <c r="G5" s="55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5.75" x14ac:dyDescent="0.25">
      <c r="A6" s="48" t="s">
        <v>65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5.75" x14ac:dyDescent="0.25">
      <c r="A7" s="48" t="s">
        <v>66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15.75" x14ac:dyDescent="0.25">
      <c r="A8" s="8"/>
      <c r="B8" s="65"/>
      <c r="C8" s="20"/>
      <c r="D8" s="20"/>
      <c r="E8" s="20"/>
      <c r="F8" s="20"/>
      <c r="G8" s="56"/>
      <c r="H8" s="20"/>
      <c r="I8" s="20"/>
      <c r="J8" s="20"/>
      <c r="K8" s="23"/>
      <c r="L8" s="23"/>
      <c r="M8" s="23"/>
      <c r="N8" s="23"/>
    </row>
    <row r="9" spans="1:19" ht="15.75" x14ac:dyDescent="0.25">
      <c r="A9" s="16"/>
      <c r="B9" s="66"/>
      <c r="C9" s="4"/>
      <c r="D9" s="10"/>
      <c r="E9" s="10"/>
      <c r="F9" s="10"/>
      <c r="G9" s="57" t="s">
        <v>1</v>
      </c>
      <c r="H9" s="10"/>
      <c r="I9" s="10"/>
      <c r="J9" s="10"/>
      <c r="K9" s="25" t="s">
        <v>2</v>
      </c>
      <c r="L9" s="25"/>
      <c r="M9" s="25"/>
      <c r="N9" s="25"/>
      <c r="O9" s="26" t="s">
        <v>3</v>
      </c>
      <c r="P9" s="3"/>
      <c r="Q9" s="3"/>
      <c r="R9" s="2"/>
      <c r="S9" s="10" t="s">
        <v>4</v>
      </c>
    </row>
    <row r="10" spans="1:19" ht="15.75" x14ac:dyDescent="0.25">
      <c r="A10" s="16"/>
      <c r="B10" s="66"/>
      <c r="C10" s="10"/>
      <c r="D10" s="10"/>
      <c r="E10" s="10" t="s">
        <v>5</v>
      </c>
      <c r="F10" s="10"/>
      <c r="G10" s="57" t="s">
        <v>6</v>
      </c>
      <c r="H10" s="10"/>
      <c r="I10" s="10" t="s">
        <v>7</v>
      </c>
      <c r="J10" s="10"/>
      <c r="K10" s="25" t="s">
        <v>8</v>
      </c>
      <c r="L10" s="25"/>
      <c r="M10" s="25" t="s">
        <v>9</v>
      </c>
      <c r="N10" s="25"/>
      <c r="O10" s="21" t="s">
        <v>10</v>
      </c>
      <c r="P10" s="7"/>
      <c r="Q10" s="6" t="s">
        <v>11</v>
      </c>
      <c r="R10" s="2"/>
      <c r="S10" s="10" t="s">
        <v>12</v>
      </c>
    </row>
    <row r="11" spans="1:19" ht="15.75" x14ac:dyDescent="0.25">
      <c r="A11" s="16"/>
      <c r="B11" s="66"/>
      <c r="C11" s="10" t="s">
        <v>13</v>
      </c>
      <c r="D11" s="10"/>
      <c r="E11" s="10" t="s">
        <v>14</v>
      </c>
      <c r="F11" s="10"/>
      <c r="G11" s="57" t="s">
        <v>15</v>
      </c>
      <c r="H11" s="10"/>
      <c r="I11" s="10" t="s">
        <v>16</v>
      </c>
      <c r="J11" s="10"/>
      <c r="K11" s="25" t="s">
        <v>17</v>
      </c>
      <c r="L11" s="25"/>
      <c r="M11" s="25" t="s">
        <v>18</v>
      </c>
      <c r="N11" s="25"/>
      <c r="O11" s="25" t="s">
        <v>19</v>
      </c>
      <c r="P11" s="10"/>
      <c r="Q11" s="4" t="s">
        <v>20</v>
      </c>
      <c r="R11" s="2"/>
      <c r="S11" s="10" t="s">
        <v>21</v>
      </c>
    </row>
    <row r="12" spans="1:19" ht="15.75" x14ac:dyDescent="0.25">
      <c r="A12" s="16"/>
      <c r="B12" s="66"/>
      <c r="C12" s="21">
        <v>-1</v>
      </c>
      <c r="D12" s="9"/>
      <c r="E12" s="21">
        <v>-2</v>
      </c>
      <c r="F12" s="9"/>
      <c r="G12" s="58">
        <v>-3</v>
      </c>
      <c r="H12" s="9"/>
      <c r="I12" s="21">
        <v>-4</v>
      </c>
      <c r="J12" s="9"/>
      <c r="K12" s="21">
        <v>-5</v>
      </c>
      <c r="L12" s="25"/>
      <c r="M12" s="21">
        <v>-6</v>
      </c>
      <c r="N12" s="25"/>
      <c r="O12" s="21">
        <v>-7</v>
      </c>
      <c r="P12" s="9"/>
      <c r="Q12" s="5" t="s">
        <v>22</v>
      </c>
      <c r="S12" s="5" t="s">
        <v>23</v>
      </c>
    </row>
    <row r="13" spans="1:19" ht="15.75" x14ac:dyDescent="0.25">
      <c r="A13" s="16"/>
      <c r="B13" s="66"/>
      <c r="C13" s="9"/>
      <c r="D13" s="9"/>
      <c r="E13" s="9"/>
      <c r="F13" s="9"/>
      <c r="G13" s="57"/>
      <c r="H13" s="9"/>
      <c r="I13" s="9"/>
      <c r="J13" s="9"/>
      <c r="K13" s="25"/>
      <c r="L13" s="25"/>
      <c r="M13" s="25"/>
      <c r="N13" s="25"/>
      <c r="O13" s="25"/>
      <c r="P13" s="9"/>
      <c r="Q13" s="9"/>
      <c r="S13" s="9"/>
    </row>
    <row r="14" spans="1:19" ht="15.75" x14ac:dyDescent="0.25">
      <c r="A14" s="16"/>
      <c r="C14" s="14" t="s">
        <v>52</v>
      </c>
      <c r="K14" s="22"/>
      <c r="L14" s="22"/>
      <c r="M14" s="22"/>
      <c r="N14" s="22"/>
      <c r="O14" s="22"/>
    </row>
    <row r="15" spans="1:19" x14ac:dyDescent="0.2">
      <c r="A15" s="16"/>
      <c r="K15" s="22"/>
      <c r="L15" s="22"/>
      <c r="M15" s="22"/>
      <c r="N15" s="22"/>
      <c r="O15" s="22"/>
    </row>
    <row r="16" spans="1:19" ht="15.75" x14ac:dyDescent="0.25">
      <c r="A16" s="16"/>
      <c r="C16" s="4" t="s">
        <v>24</v>
      </c>
      <c r="K16" s="22"/>
      <c r="L16" s="22"/>
      <c r="M16" s="22"/>
      <c r="N16" s="22"/>
      <c r="O16" s="22"/>
      <c r="Q16" s="17"/>
      <c r="S16" s="18"/>
    </row>
    <row r="17" spans="1:19" ht="15.75" x14ac:dyDescent="0.25">
      <c r="A17" s="16"/>
      <c r="C17" s="6"/>
      <c r="K17" s="22"/>
      <c r="L17" s="22"/>
      <c r="M17" s="22"/>
      <c r="N17" s="22"/>
      <c r="O17" s="22"/>
      <c r="Q17" s="17"/>
      <c r="S17" s="18"/>
    </row>
    <row r="18" spans="1:19" x14ac:dyDescent="0.2">
      <c r="A18" s="18">
        <v>311</v>
      </c>
      <c r="C18" t="s">
        <v>25</v>
      </c>
      <c r="I18" s="39"/>
      <c r="K18" s="22"/>
      <c r="L18" s="22"/>
      <c r="M18" s="22"/>
      <c r="N18" s="22"/>
      <c r="O18" s="22"/>
    </row>
    <row r="19" spans="1:19" x14ac:dyDescent="0.2">
      <c r="A19" s="18"/>
      <c r="C19" s="60" t="s">
        <v>57</v>
      </c>
      <c r="E19" s="1" t="s">
        <v>88</v>
      </c>
      <c r="F19" s="1" t="s">
        <v>53</v>
      </c>
      <c r="G19" s="30">
        <v>-25</v>
      </c>
      <c r="I19" s="40">
        <v>5310284.6399999997</v>
      </c>
      <c r="J19" s="32"/>
      <c r="K19" s="33">
        <v>406568</v>
      </c>
      <c r="L19" s="33"/>
      <c r="M19" s="33">
        <v>6231288</v>
      </c>
      <c r="N19" s="33"/>
      <c r="O19" s="33">
        <v>141508</v>
      </c>
      <c r="Q19" s="46">
        <v>2.6647912417741888</v>
      </c>
      <c r="S19" s="51">
        <v>44</v>
      </c>
    </row>
    <row r="20" spans="1:19" x14ac:dyDescent="0.2">
      <c r="A20" s="18"/>
      <c r="C20" s="59" t="s">
        <v>40</v>
      </c>
      <c r="E20" s="1" t="s">
        <v>88</v>
      </c>
      <c r="F20" s="1" t="s">
        <v>53</v>
      </c>
      <c r="G20" s="30">
        <v>-10</v>
      </c>
      <c r="I20" s="40">
        <v>21232083.219999999</v>
      </c>
      <c r="J20" s="32"/>
      <c r="K20" s="52">
        <v>18030458</v>
      </c>
      <c r="L20" s="33"/>
      <c r="M20" s="33">
        <v>5324834</v>
      </c>
      <c r="N20" s="33"/>
      <c r="O20" s="33">
        <v>373169</v>
      </c>
      <c r="Q20" s="46">
        <v>1.7575712949753595</v>
      </c>
      <c r="S20" s="51">
        <v>14.3</v>
      </c>
    </row>
    <row r="21" spans="1:19" x14ac:dyDescent="0.2">
      <c r="A21" s="18"/>
      <c r="C21" s="11" t="s">
        <v>41</v>
      </c>
      <c r="E21" s="1" t="s">
        <v>88</v>
      </c>
      <c r="F21" s="1" t="s">
        <v>53</v>
      </c>
      <c r="G21" s="30">
        <v>-10</v>
      </c>
      <c r="I21" s="40">
        <v>14161012.84</v>
      </c>
      <c r="J21" s="32"/>
      <c r="K21" s="52">
        <v>10257954</v>
      </c>
      <c r="L21" s="33"/>
      <c r="M21" s="33">
        <v>5319160</v>
      </c>
      <c r="N21" s="33"/>
      <c r="O21" s="33">
        <v>327519</v>
      </c>
      <c r="Q21" s="46">
        <v>2.3128218560389358</v>
      </c>
      <c r="S21" s="51">
        <v>16.2</v>
      </c>
    </row>
    <row r="22" spans="1:19" x14ac:dyDescent="0.2">
      <c r="A22" s="18"/>
      <c r="C22" s="47" t="s">
        <v>72</v>
      </c>
      <c r="E22" s="1" t="s">
        <v>88</v>
      </c>
      <c r="F22" s="1" t="s">
        <v>53</v>
      </c>
      <c r="G22" s="30">
        <v>-10</v>
      </c>
      <c r="I22" s="40">
        <v>4970628.17</v>
      </c>
      <c r="J22" s="32"/>
      <c r="K22" s="52">
        <v>908754</v>
      </c>
      <c r="L22" s="33"/>
      <c r="M22" s="33">
        <v>4558937</v>
      </c>
      <c r="N22" s="33"/>
      <c r="O22" s="33">
        <v>278626</v>
      </c>
      <c r="Q22" s="46">
        <v>5.6054484558236428</v>
      </c>
      <c r="S22" s="51">
        <v>16.399999999999999</v>
      </c>
    </row>
    <row r="23" spans="1:19" x14ac:dyDescent="0.2">
      <c r="A23" s="18"/>
      <c r="C23" s="11" t="s">
        <v>42</v>
      </c>
      <c r="E23" s="1" t="s">
        <v>88</v>
      </c>
      <c r="F23" s="1" t="s">
        <v>53</v>
      </c>
      <c r="G23" s="30">
        <v>-10</v>
      </c>
      <c r="I23" s="40">
        <v>29123290.170000002</v>
      </c>
      <c r="J23" s="32"/>
      <c r="K23" s="52">
        <v>21313461</v>
      </c>
      <c r="L23" s="33"/>
      <c r="M23" s="33">
        <v>10722158</v>
      </c>
      <c r="N23" s="33"/>
      <c r="O23" s="33">
        <v>532654</v>
      </c>
      <c r="Q23" s="46">
        <v>1.8289623077982056</v>
      </c>
      <c r="S23" s="51">
        <v>20.100000000000001</v>
      </c>
    </row>
    <row r="24" spans="1:19" x14ac:dyDescent="0.2">
      <c r="A24" s="18"/>
      <c r="C24" s="47" t="s">
        <v>73</v>
      </c>
      <c r="E24" s="1" t="s">
        <v>88</v>
      </c>
      <c r="F24" s="1" t="s">
        <v>53</v>
      </c>
      <c r="G24" s="30">
        <v>-10</v>
      </c>
      <c r="I24" s="40">
        <v>5494516.2800000003</v>
      </c>
      <c r="J24" s="32"/>
      <c r="K24" s="52">
        <v>173524</v>
      </c>
      <c r="L24" s="33"/>
      <c r="M24" s="33">
        <v>5870444</v>
      </c>
      <c r="N24" s="33"/>
      <c r="O24" s="33">
        <v>288893</v>
      </c>
      <c r="Q24" s="46">
        <v>5.2578422790659198</v>
      </c>
      <c r="S24" s="51">
        <v>20.3</v>
      </c>
    </row>
    <row r="25" spans="1:19" x14ac:dyDescent="0.2">
      <c r="A25" s="18"/>
      <c r="C25" s="11" t="s">
        <v>43</v>
      </c>
      <c r="E25" s="1" t="s">
        <v>88</v>
      </c>
      <c r="F25" s="1" t="s">
        <v>53</v>
      </c>
      <c r="G25" s="30">
        <v>-10</v>
      </c>
      <c r="I25" s="40">
        <v>73280911.390000001</v>
      </c>
      <c r="J25" s="32"/>
      <c r="K25" s="52">
        <v>41957732</v>
      </c>
      <c r="L25" s="33"/>
      <c r="M25" s="33">
        <v>38651271</v>
      </c>
      <c r="N25" s="33"/>
      <c r="O25" s="33">
        <v>1620533</v>
      </c>
      <c r="Q25" s="46">
        <v>2.2113985337539619</v>
      </c>
      <c r="S25" s="51">
        <v>23.9</v>
      </c>
    </row>
    <row r="26" spans="1:19" x14ac:dyDescent="0.2">
      <c r="A26" s="18"/>
      <c r="C26" s="47" t="s">
        <v>74</v>
      </c>
      <c r="E26" s="1" t="s">
        <v>88</v>
      </c>
      <c r="F26" s="1" t="s">
        <v>53</v>
      </c>
      <c r="G26" s="30">
        <v>-10</v>
      </c>
      <c r="I26" s="40">
        <v>5792375.79</v>
      </c>
      <c r="J26" s="32"/>
      <c r="K26" s="52">
        <v>2461633</v>
      </c>
      <c r="L26" s="33"/>
      <c r="M26" s="33">
        <v>3909980</v>
      </c>
      <c r="N26" s="33"/>
      <c r="O26" s="33">
        <v>162299</v>
      </c>
      <c r="Q26" s="46">
        <v>2.8019418263606823</v>
      </c>
      <c r="S26" s="51">
        <v>24.1</v>
      </c>
    </row>
    <row r="27" spans="1:19" x14ac:dyDescent="0.2">
      <c r="A27" s="18"/>
      <c r="C27" s="47" t="s">
        <v>80</v>
      </c>
      <c r="E27" s="1" t="s">
        <v>88</v>
      </c>
      <c r="F27" s="1" t="s">
        <v>53</v>
      </c>
      <c r="G27" s="30">
        <v>-14</v>
      </c>
      <c r="I27" s="40">
        <v>107482423.29000001</v>
      </c>
      <c r="J27" s="32"/>
      <c r="K27" s="52">
        <v>66335130</v>
      </c>
      <c r="L27" s="33"/>
      <c r="M27" s="33">
        <v>56194833</v>
      </c>
      <c r="N27" s="33"/>
      <c r="O27" s="33">
        <v>1810718</v>
      </c>
      <c r="Q27" s="46">
        <v>1.6846642870290276</v>
      </c>
      <c r="S27" s="51">
        <v>31</v>
      </c>
    </row>
    <row r="28" spans="1:19" x14ac:dyDescent="0.2">
      <c r="A28" s="18"/>
      <c r="C28" s="47" t="s">
        <v>75</v>
      </c>
      <c r="E28" s="1" t="s">
        <v>88</v>
      </c>
      <c r="F28" s="1" t="s">
        <v>53</v>
      </c>
      <c r="G28" s="30">
        <v>-14</v>
      </c>
      <c r="I28" s="40">
        <v>889015.22</v>
      </c>
      <c r="J28" s="32"/>
      <c r="K28" s="52">
        <v>6671</v>
      </c>
      <c r="L28" s="33"/>
      <c r="M28" s="33">
        <v>1006806</v>
      </c>
      <c r="N28" s="33"/>
      <c r="O28" s="33">
        <v>31696</v>
      </c>
      <c r="Q28" s="46">
        <v>3.5652932916041644</v>
      </c>
      <c r="S28" s="51">
        <v>31.8</v>
      </c>
    </row>
    <row r="29" spans="1:19" x14ac:dyDescent="0.2">
      <c r="A29" s="18"/>
      <c r="C29" s="47" t="s">
        <v>81</v>
      </c>
      <c r="E29" s="1" t="s">
        <v>88</v>
      </c>
      <c r="F29" s="1" t="s">
        <v>53</v>
      </c>
      <c r="G29" s="30">
        <v>-14</v>
      </c>
      <c r="I29" s="40">
        <v>17403381</v>
      </c>
      <c r="J29" s="32"/>
      <c r="K29" s="52">
        <v>2319428</v>
      </c>
      <c r="L29" s="33"/>
      <c r="M29" s="33">
        <v>17520426</v>
      </c>
      <c r="N29" s="33"/>
      <c r="O29" s="33">
        <v>375655</v>
      </c>
      <c r="Q29" s="46">
        <v>2.1585173593567828</v>
      </c>
      <c r="S29" s="51">
        <v>46.6</v>
      </c>
    </row>
    <row r="30" spans="1:19" x14ac:dyDescent="0.2">
      <c r="A30" s="18"/>
      <c r="C30" s="47" t="s">
        <v>76</v>
      </c>
      <c r="E30" s="1" t="s">
        <v>88</v>
      </c>
      <c r="F30" s="1" t="s">
        <v>53</v>
      </c>
      <c r="G30" s="30">
        <v>-14</v>
      </c>
      <c r="I30" s="41">
        <v>84599.93</v>
      </c>
      <c r="J30" s="32"/>
      <c r="K30" s="52">
        <v>7610</v>
      </c>
      <c r="L30" s="33"/>
      <c r="M30" s="33">
        <v>88834</v>
      </c>
      <c r="N30" s="33"/>
      <c r="O30" s="33">
        <v>1903</v>
      </c>
      <c r="Q30" s="46">
        <v>2.2494108446661838</v>
      </c>
      <c r="S30" s="51">
        <v>46.7</v>
      </c>
    </row>
    <row r="31" spans="1:19" x14ac:dyDescent="0.2">
      <c r="A31" s="18"/>
      <c r="E31" s="1"/>
      <c r="F31" s="1"/>
      <c r="G31" s="30"/>
      <c r="I31" s="40"/>
      <c r="K31" s="70"/>
      <c r="L31" s="22"/>
      <c r="M31" s="27"/>
      <c r="N31" s="22"/>
      <c r="O31" s="27"/>
      <c r="Q31" s="18"/>
      <c r="S31" s="17"/>
    </row>
    <row r="32" spans="1:19" x14ac:dyDescent="0.2">
      <c r="A32" s="18"/>
      <c r="C32" s="15" t="s">
        <v>26</v>
      </c>
      <c r="E32" s="1"/>
      <c r="F32" s="1"/>
      <c r="G32" s="30"/>
      <c r="I32" s="40">
        <f>+SUBTOTAL(9,I19:I31)</f>
        <v>285224521.94</v>
      </c>
      <c r="K32" s="42">
        <f>+SUBTOTAL(9,K19:K31)</f>
        <v>164178923</v>
      </c>
      <c r="L32" s="22"/>
      <c r="M32" s="22">
        <f>+SUBTOTAL(9,M19:M31)</f>
        <v>155398971</v>
      </c>
      <c r="N32" s="22"/>
      <c r="O32" s="22">
        <f>+SUBTOTAL(9,O19:O31)</f>
        <v>5945173</v>
      </c>
      <c r="Q32" s="46">
        <f>IF(O32/I32*100=0,"-     ",O32/I32*100)</f>
        <v>2.0843835444312289</v>
      </c>
      <c r="S32" s="51">
        <f>IF(O32=0,"-     ",ROUND(M32/O32,1))</f>
        <v>26.1</v>
      </c>
    </row>
    <row r="33" spans="1:19" x14ac:dyDescent="0.2">
      <c r="K33" s="71"/>
      <c r="Q33" s="39"/>
    </row>
    <row r="34" spans="1:19" x14ac:dyDescent="0.2">
      <c r="A34" s="18">
        <v>311.2</v>
      </c>
      <c r="C34" t="s">
        <v>63</v>
      </c>
      <c r="E34" s="1"/>
      <c r="F34" s="1"/>
      <c r="G34" s="30"/>
      <c r="I34" s="40"/>
      <c r="K34" s="42"/>
      <c r="L34" s="22"/>
      <c r="M34" s="22"/>
      <c r="N34" s="22"/>
      <c r="O34" s="22"/>
      <c r="Q34" s="46"/>
      <c r="S34" s="51"/>
    </row>
    <row r="35" spans="1:19" x14ac:dyDescent="0.2">
      <c r="A35" s="18"/>
      <c r="C35" s="11" t="s">
        <v>36</v>
      </c>
      <c r="E35" s="1" t="s">
        <v>88</v>
      </c>
      <c r="F35" s="1" t="s">
        <v>53</v>
      </c>
      <c r="G35" s="30">
        <v>-10</v>
      </c>
      <c r="I35" s="40">
        <v>1786178.29</v>
      </c>
      <c r="J35" s="32"/>
      <c r="K35" s="52">
        <v>1964796</v>
      </c>
      <c r="L35" s="33"/>
      <c r="M35" s="52">
        <v>0</v>
      </c>
      <c r="N35" s="33"/>
      <c r="O35" s="33">
        <v>0</v>
      </c>
      <c r="Q35" s="46" t="s">
        <v>89</v>
      </c>
      <c r="S35" s="51" t="s">
        <v>89</v>
      </c>
    </row>
    <row r="36" spans="1:19" x14ac:dyDescent="0.2">
      <c r="A36" s="18"/>
      <c r="C36" s="11" t="s">
        <v>37</v>
      </c>
      <c r="E36" s="1" t="s">
        <v>88</v>
      </c>
      <c r="F36" s="1" t="s">
        <v>53</v>
      </c>
      <c r="G36" s="30">
        <v>-10</v>
      </c>
      <c r="I36" s="40">
        <v>1228338.33</v>
      </c>
      <c r="J36" s="32"/>
      <c r="K36" s="52">
        <v>1351172</v>
      </c>
      <c r="L36" s="33"/>
      <c r="M36" s="52">
        <v>0</v>
      </c>
      <c r="N36" s="33"/>
      <c r="O36" s="33">
        <v>0</v>
      </c>
      <c r="Q36" s="46" t="s">
        <v>89</v>
      </c>
      <c r="S36" s="51" t="s">
        <v>89</v>
      </c>
    </row>
    <row r="37" spans="1:19" x14ac:dyDescent="0.2">
      <c r="A37" s="18"/>
      <c r="C37" s="11" t="s">
        <v>38</v>
      </c>
      <c r="E37" s="1" t="s">
        <v>88</v>
      </c>
      <c r="F37" s="1" t="s">
        <v>53</v>
      </c>
      <c r="G37" s="30">
        <v>-10</v>
      </c>
      <c r="I37" s="40">
        <v>2035561.33</v>
      </c>
      <c r="J37" s="32"/>
      <c r="K37" s="52">
        <v>2239117</v>
      </c>
      <c r="L37" s="33"/>
      <c r="M37" s="52">
        <v>0</v>
      </c>
      <c r="N37" s="33"/>
      <c r="O37" s="33">
        <v>0</v>
      </c>
      <c r="Q37" s="46" t="s">
        <v>89</v>
      </c>
      <c r="S37" s="51" t="s">
        <v>89</v>
      </c>
    </row>
    <row r="38" spans="1:19" x14ac:dyDescent="0.2">
      <c r="A38" s="18"/>
      <c r="C38" s="11" t="s">
        <v>39</v>
      </c>
      <c r="E38" s="1" t="s">
        <v>88</v>
      </c>
      <c r="F38" s="1" t="s">
        <v>53</v>
      </c>
      <c r="G38" s="30">
        <v>-10</v>
      </c>
      <c r="I38" s="40">
        <v>3131855.49</v>
      </c>
      <c r="J38" s="32"/>
      <c r="K38" s="52">
        <v>3445041</v>
      </c>
      <c r="L38" s="33"/>
      <c r="M38" s="52">
        <v>0</v>
      </c>
      <c r="N38" s="33"/>
      <c r="O38" s="33">
        <v>0</v>
      </c>
      <c r="Q38" s="46" t="s">
        <v>89</v>
      </c>
      <c r="S38" s="51" t="s">
        <v>89</v>
      </c>
    </row>
    <row r="39" spans="1:19" x14ac:dyDescent="0.2">
      <c r="A39" s="18"/>
      <c r="C39" s="47" t="s">
        <v>77</v>
      </c>
      <c r="E39" s="1" t="s">
        <v>88</v>
      </c>
      <c r="F39" s="1" t="s">
        <v>53</v>
      </c>
      <c r="G39" s="30">
        <v>-10</v>
      </c>
      <c r="I39" s="40">
        <v>17565.79</v>
      </c>
      <c r="J39" s="32"/>
      <c r="K39" s="52">
        <v>19322</v>
      </c>
      <c r="L39" s="33"/>
      <c r="M39" s="52">
        <v>0</v>
      </c>
      <c r="N39" s="33"/>
      <c r="O39" s="33">
        <v>0</v>
      </c>
      <c r="Q39" s="46" t="s">
        <v>89</v>
      </c>
      <c r="S39" s="51" t="s">
        <v>89</v>
      </c>
    </row>
    <row r="40" spans="1:19" x14ac:dyDescent="0.2">
      <c r="A40" s="18"/>
      <c r="C40" s="60" t="s">
        <v>67</v>
      </c>
      <c r="E40" s="1" t="s">
        <v>88</v>
      </c>
      <c r="F40" s="1" t="s">
        <v>53</v>
      </c>
      <c r="G40" s="30">
        <v>-10</v>
      </c>
      <c r="I40" s="40">
        <v>3145664.22</v>
      </c>
      <c r="J40" s="32"/>
      <c r="K40" s="52">
        <v>3460231</v>
      </c>
      <c r="L40" s="33"/>
      <c r="M40" s="52">
        <v>0</v>
      </c>
      <c r="N40" s="33"/>
      <c r="O40" s="33">
        <v>0</v>
      </c>
      <c r="Q40" s="46" t="s">
        <v>89</v>
      </c>
      <c r="S40" s="51" t="s">
        <v>89</v>
      </c>
    </row>
    <row r="41" spans="1:19" x14ac:dyDescent="0.2">
      <c r="A41" s="18"/>
      <c r="C41" s="60" t="s">
        <v>78</v>
      </c>
      <c r="E41" s="1" t="s">
        <v>88</v>
      </c>
      <c r="F41" s="1" t="s">
        <v>53</v>
      </c>
      <c r="G41" s="30">
        <v>-10</v>
      </c>
      <c r="I41" s="40">
        <v>10193.27</v>
      </c>
      <c r="J41" s="32"/>
      <c r="K41" s="52">
        <v>11213</v>
      </c>
      <c r="L41" s="33"/>
      <c r="M41" s="52">
        <v>0</v>
      </c>
      <c r="N41" s="33"/>
      <c r="O41" s="33">
        <v>0</v>
      </c>
      <c r="Q41" s="46" t="s">
        <v>89</v>
      </c>
      <c r="S41" s="51" t="s">
        <v>89</v>
      </c>
    </row>
    <row r="42" spans="1:19" x14ac:dyDescent="0.2">
      <c r="A42" s="18"/>
      <c r="C42" s="60" t="s">
        <v>68</v>
      </c>
      <c r="E42" s="1" t="s">
        <v>88</v>
      </c>
      <c r="F42" s="1" t="s">
        <v>53</v>
      </c>
      <c r="G42" s="30">
        <v>-10</v>
      </c>
      <c r="I42" s="40">
        <v>13104413.119999999</v>
      </c>
      <c r="J42" s="32"/>
      <c r="K42" s="52">
        <v>14414854</v>
      </c>
      <c r="L42" s="33"/>
      <c r="M42" s="52">
        <v>0</v>
      </c>
      <c r="N42" s="33"/>
      <c r="O42" s="33">
        <v>0</v>
      </c>
      <c r="Q42" s="46" t="s">
        <v>89</v>
      </c>
      <c r="S42" s="51" t="s">
        <v>89</v>
      </c>
    </row>
    <row r="43" spans="1:19" s="61" customFormat="1" x14ac:dyDescent="0.2">
      <c r="A43" s="74"/>
      <c r="B43" s="75"/>
      <c r="C43" s="86" t="s">
        <v>79</v>
      </c>
      <c r="E43" s="77" t="s">
        <v>88</v>
      </c>
      <c r="F43" s="77" t="s">
        <v>53</v>
      </c>
      <c r="G43" s="78">
        <v>-10</v>
      </c>
      <c r="I43" s="41">
        <v>85926.95</v>
      </c>
      <c r="J43" s="79"/>
      <c r="K43" s="72">
        <v>94520</v>
      </c>
      <c r="L43" s="81"/>
      <c r="M43" s="72">
        <v>0</v>
      </c>
      <c r="N43" s="81"/>
      <c r="O43" s="35">
        <v>0</v>
      </c>
      <c r="Q43" s="82" t="s">
        <v>89</v>
      </c>
      <c r="S43" s="83" t="s">
        <v>89</v>
      </c>
    </row>
    <row r="44" spans="1:19" x14ac:dyDescent="0.2">
      <c r="A44" s="18"/>
      <c r="C44" s="15"/>
      <c r="E44" s="1"/>
      <c r="F44" s="1"/>
      <c r="G44" s="30"/>
      <c r="I44" s="40"/>
      <c r="K44" s="42"/>
      <c r="L44" s="22"/>
      <c r="M44" s="22"/>
      <c r="N44" s="22"/>
      <c r="O44" s="22"/>
      <c r="Q44" s="46"/>
      <c r="S44" s="51"/>
    </row>
    <row r="45" spans="1:19" x14ac:dyDescent="0.2">
      <c r="A45" s="18"/>
      <c r="C45" s="15" t="s">
        <v>64</v>
      </c>
      <c r="E45" s="1"/>
      <c r="F45" s="1"/>
      <c r="G45" s="30"/>
      <c r="I45" s="40">
        <f>+SUBTOTAL(9,I35:I44)</f>
        <v>24545696.789999999</v>
      </c>
      <c r="K45" s="42">
        <f>+SUBTOTAL(9,K35:K44)</f>
        <v>27000266</v>
      </c>
      <c r="L45" s="22"/>
      <c r="M45" s="22">
        <f>+SUBTOTAL(9,M35:M44)</f>
        <v>0</v>
      </c>
      <c r="N45" s="22"/>
      <c r="O45" s="22">
        <f>+SUBTOTAL(9,O35:O44)</f>
        <v>0</v>
      </c>
      <c r="Q45" s="46" t="str">
        <f>IF(O45/I45*100=0,"-     ",O45/I45*100)</f>
        <v xml:space="preserve">-     </v>
      </c>
      <c r="S45" s="51" t="str">
        <f>IF(O45=0,"-     ",ROUND(M45/O45,1))</f>
        <v xml:space="preserve">-     </v>
      </c>
    </row>
    <row r="46" spans="1:19" x14ac:dyDescent="0.2">
      <c r="A46" s="18"/>
      <c r="C46" s="15"/>
      <c r="E46" s="1"/>
      <c r="F46" s="1"/>
      <c r="G46" s="30"/>
      <c r="I46" s="40"/>
      <c r="K46" s="42"/>
      <c r="L46" s="22"/>
      <c r="M46" s="22"/>
      <c r="N46" s="22"/>
      <c r="O46" s="22"/>
      <c r="Q46" s="46"/>
      <c r="S46" s="51"/>
    </row>
    <row r="47" spans="1:19" x14ac:dyDescent="0.2">
      <c r="A47" s="18">
        <v>312</v>
      </c>
      <c r="C47" t="s">
        <v>27</v>
      </c>
      <c r="I47" s="40"/>
      <c r="K47" s="42"/>
      <c r="L47" s="22"/>
      <c r="M47" s="22"/>
      <c r="N47" s="22"/>
      <c r="O47" s="22"/>
    </row>
    <row r="48" spans="1:19" x14ac:dyDescent="0.2">
      <c r="A48" s="18"/>
      <c r="C48" s="11" t="s">
        <v>44</v>
      </c>
      <c r="E48" s="1" t="s">
        <v>90</v>
      </c>
      <c r="F48" s="1" t="s">
        <v>53</v>
      </c>
      <c r="G48" s="30">
        <v>-10</v>
      </c>
      <c r="I48" s="40">
        <v>182136143.11000001</v>
      </c>
      <c r="J48" s="32"/>
      <c r="K48" s="52">
        <v>44904210</v>
      </c>
      <c r="L48" s="33"/>
      <c r="M48" s="33">
        <v>155445547</v>
      </c>
      <c r="N48" s="33"/>
      <c r="O48" s="33">
        <v>11206606</v>
      </c>
      <c r="Q48" s="46">
        <v>6.1528732346285819</v>
      </c>
      <c r="S48" s="51">
        <v>13.9</v>
      </c>
    </row>
    <row r="49" spans="1:19" x14ac:dyDescent="0.2">
      <c r="A49" s="18"/>
      <c r="C49" s="47" t="s">
        <v>71</v>
      </c>
      <c r="E49" s="1" t="s">
        <v>90</v>
      </c>
      <c r="F49" s="1" t="s">
        <v>53</v>
      </c>
      <c r="G49" s="30">
        <v>-10</v>
      </c>
      <c r="I49" s="40">
        <v>16929429.829999998</v>
      </c>
      <c r="J49" s="32"/>
      <c r="K49" s="52">
        <v>10096169</v>
      </c>
      <c r="L49" s="33"/>
      <c r="M49" s="33">
        <v>8526204</v>
      </c>
      <c r="N49" s="33"/>
      <c r="O49" s="33">
        <v>621587</v>
      </c>
      <c r="Q49" s="46">
        <v>3.6716357623486489</v>
      </c>
      <c r="S49" s="51">
        <v>13.7</v>
      </c>
    </row>
    <row r="50" spans="1:19" x14ac:dyDescent="0.2">
      <c r="A50" s="18"/>
      <c r="C50" s="11" t="s">
        <v>45</v>
      </c>
      <c r="E50" s="1" t="s">
        <v>90</v>
      </c>
      <c r="F50" s="1" t="s">
        <v>53</v>
      </c>
      <c r="G50" s="30">
        <v>-10</v>
      </c>
      <c r="I50" s="40">
        <v>198502284.71000001</v>
      </c>
      <c r="J50" s="32"/>
      <c r="K50" s="52">
        <v>23329610</v>
      </c>
      <c r="L50" s="33"/>
      <c r="M50" s="33">
        <v>195022903</v>
      </c>
      <c r="N50" s="33"/>
      <c r="O50" s="33">
        <v>12436596</v>
      </c>
      <c r="Q50" s="46">
        <v>6.2652155455888705</v>
      </c>
      <c r="S50" s="51">
        <v>15.7</v>
      </c>
    </row>
    <row r="51" spans="1:19" x14ac:dyDescent="0.2">
      <c r="A51" s="18"/>
      <c r="C51" s="47" t="s">
        <v>72</v>
      </c>
      <c r="E51" s="1" t="s">
        <v>90</v>
      </c>
      <c r="F51" s="1" t="s">
        <v>53</v>
      </c>
      <c r="G51" s="30">
        <v>-10</v>
      </c>
      <c r="I51" s="40">
        <v>114821991.45999999</v>
      </c>
      <c r="J51" s="32"/>
      <c r="K51" s="52">
        <v>3293371</v>
      </c>
      <c r="L51" s="33"/>
      <c r="M51" s="33">
        <v>123010820</v>
      </c>
      <c r="N51" s="33"/>
      <c r="O51" s="33">
        <v>7785517</v>
      </c>
      <c r="Q51" s="46">
        <v>6.7805103369176489</v>
      </c>
      <c r="S51" s="51">
        <v>15.8</v>
      </c>
    </row>
    <row r="52" spans="1:19" x14ac:dyDescent="0.2">
      <c r="A52" s="18"/>
      <c r="C52" s="11" t="s">
        <v>46</v>
      </c>
      <c r="E52" s="1" t="s">
        <v>90</v>
      </c>
      <c r="F52" s="1" t="s">
        <v>53</v>
      </c>
      <c r="G52" s="30">
        <v>-10</v>
      </c>
      <c r="I52" s="40">
        <v>277512948.88</v>
      </c>
      <c r="J52" s="32"/>
      <c r="K52" s="52">
        <v>68045505</v>
      </c>
      <c r="L52" s="33"/>
      <c r="M52" s="33">
        <v>237218739</v>
      </c>
      <c r="N52" s="33"/>
      <c r="O52" s="33">
        <v>12394515</v>
      </c>
      <c r="Q52" s="46">
        <v>4.4662834833554159</v>
      </c>
      <c r="S52" s="51">
        <v>19.100000000000001</v>
      </c>
    </row>
    <row r="53" spans="1:19" x14ac:dyDescent="0.2">
      <c r="A53" s="18"/>
      <c r="C53" s="47" t="s">
        <v>73</v>
      </c>
      <c r="E53" s="1" t="s">
        <v>90</v>
      </c>
      <c r="F53" s="1" t="s">
        <v>53</v>
      </c>
      <c r="G53" s="30">
        <v>-10</v>
      </c>
      <c r="I53" s="40">
        <v>150336700.72999999</v>
      </c>
      <c r="J53" s="32"/>
      <c r="K53" s="52">
        <v>3777361</v>
      </c>
      <c r="L53" s="33"/>
      <c r="M53" s="33">
        <v>161593010</v>
      </c>
      <c r="N53" s="33"/>
      <c r="O53" s="33">
        <v>8327797</v>
      </c>
      <c r="Q53" s="46">
        <v>5.5394304647914696</v>
      </c>
      <c r="S53" s="51">
        <v>19.399999999999999</v>
      </c>
    </row>
    <row r="54" spans="1:19" x14ac:dyDescent="0.2">
      <c r="A54" s="18"/>
      <c r="C54" s="11" t="s">
        <v>47</v>
      </c>
      <c r="E54" s="1" t="s">
        <v>90</v>
      </c>
      <c r="F54" s="1" t="s">
        <v>53</v>
      </c>
      <c r="G54" s="30">
        <v>-10</v>
      </c>
      <c r="I54" s="40">
        <v>471456638.56999999</v>
      </c>
      <c r="J54" s="32"/>
      <c r="K54" s="52">
        <v>135726909</v>
      </c>
      <c r="L54" s="33"/>
      <c r="M54" s="33">
        <v>382875393</v>
      </c>
      <c r="N54" s="33"/>
      <c r="O54" s="33">
        <v>17032057</v>
      </c>
      <c r="Q54" s="46">
        <v>3.6126454919928226</v>
      </c>
      <c r="S54" s="51">
        <v>22.5</v>
      </c>
    </row>
    <row r="55" spans="1:19" x14ac:dyDescent="0.2">
      <c r="A55" s="18"/>
      <c r="C55" s="47" t="s">
        <v>74</v>
      </c>
      <c r="E55" s="1" t="s">
        <v>90</v>
      </c>
      <c r="F55" s="1" t="s">
        <v>53</v>
      </c>
      <c r="G55" s="30">
        <v>-10</v>
      </c>
      <c r="I55" s="40">
        <v>206349248.58000001</v>
      </c>
      <c r="J55" s="32"/>
      <c r="K55" s="52">
        <v>17667770</v>
      </c>
      <c r="L55" s="33"/>
      <c r="M55" s="33">
        <v>209316403</v>
      </c>
      <c r="N55" s="33"/>
      <c r="O55" s="33">
        <v>9217917</v>
      </c>
      <c r="Q55" s="46">
        <v>4.4671434780758528</v>
      </c>
      <c r="S55" s="51">
        <v>22.7</v>
      </c>
    </row>
    <row r="56" spans="1:19" x14ac:dyDescent="0.2">
      <c r="A56" s="18"/>
      <c r="C56" s="47" t="s">
        <v>82</v>
      </c>
      <c r="E56" s="1" t="s">
        <v>90</v>
      </c>
      <c r="F56" s="1" t="s">
        <v>53</v>
      </c>
      <c r="G56" s="30">
        <v>-14</v>
      </c>
      <c r="I56" s="40">
        <v>322917528.19999999</v>
      </c>
      <c r="J56" s="32"/>
      <c r="K56" s="52">
        <v>90641330</v>
      </c>
      <c r="L56" s="33"/>
      <c r="M56" s="33">
        <v>277484652</v>
      </c>
      <c r="N56" s="33"/>
      <c r="O56" s="33">
        <v>9742924</v>
      </c>
      <c r="Q56" s="46">
        <v>3.0171555115972799</v>
      </c>
      <c r="S56" s="51">
        <v>28.5</v>
      </c>
    </row>
    <row r="57" spans="1:19" x14ac:dyDescent="0.2">
      <c r="A57" s="18"/>
      <c r="C57" s="47" t="s">
        <v>75</v>
      </c>
      <c r="E57" s="1" t="s">
        <v>90</v>
      </c>
      <c r="F57" s="1" t="s">
        <v>53</v>
      </c>
      <c r="G57" s="30">
        <v>-14</v>
      </c>
      <c r="I57" s="40">
        <v>66837564.030000001</v>
      </c>
      <c r="J57" s="32"/>
      <c r="K57" s="52">
        <v>33565110</v>
      </c>
      <c r="L57" s="33"/>
      <c r="M57" s="33">
        <v>42629713</v>
      </c>
      <c r="N57" s="33"/>
      <c r="O57" s="33">
        <v>1543467</v>
      </c>
      <c r="Q57" s="46">
        <v>2.3092807501290977</v>
      </c>
      <c r="S57" s="51">
        <v>27.6</v>
      </c>
    </row>
    <row r="58" spans="1:19" x14ac:dyDescent="0.2">
      <c r="A58" s="18"/>
      <c r="C58" s="47" t="s">
        <v>83</v>
      </c>
      <c r="E58" s="1" t="s">
        <v>90</v>
      </c>
      <c r="F58" s="1" t="s">
        <v>53</v>
      </c>
      <c r="G58" s="30">
        <v>-14</v>
      </c>
      <c r="I58" s="40">
        <v>146448004.91</v>
      </c>
      <c r="J58" s="32"/>
      <c r="K58" s="52">
        <v>25449556</v>
      </c>
      <c r="L58" s="33"/>
      <c r="M58" s="33">
        <v>141501170</v>
      </c>
      <c r="N58" s="33"/>
      <c r="O58" s="33">
        <v>3498812</v>
      </c>
      <c r="Q58" s="46">
        <v>2.3891155104162767</v>
      </c>
      <c r="S58" s="51">
        <v>40.4</v>
      </c>
    </row>
    <row r="59" spans="1:19" x14ac:dyDescent="0.2">
      <c r="A59" s="18"/>
      <c r="C59" s="47" t="s">
        <v>76</v>
      </c>
      <c r="E59" s="1" t="s">
        <v>90</v>
      </c>
      <c r="F59" s="1" t="s">
        <v>53</v>
      </c>
      <c r="G59" s="30">
        <v>-14</v>
      </c>
      <c r="I59" s="41">
        <v>15152263.48</v>
      </c>
      <c r="J59" s="32"/>
      <c r="K59" s="52">
        <v>3036129</v>
      </c>
      <c r="L59" s="33"/>
      <c r="M59" s="33">
        <v>14237451</v>
      </c>
      <c r="N59" s="33"/>
      <c r="O59" s="33">
        <v>352682</v>
      </c>
      <c r="Q59" s="46">
        <v>2.3275862412603718</v>
      </c>
      <c r="S59" s="51">
        <v>40.4</v>
      </c>
    </row>
    <row r="60" spans="1:19" x14ac:dyDescent="0.2">
      <c r="A60" s="18"/>
      <c r="E60" s="1"/>
      <c r="F60" s="1"/>
      <c r="G60" s="30"/>
      <c r="I60" s="40"/>
      <c r="K60" s="70"/>
      <c r="L60" s="22"/>
      <c r="M60" s="27"/>
      <c r="N60" s="22"/>
      <c r="O60" s="27"/>
      <c r="Q60" s="18"/>
      <c r="S60" s="17"/>
    </row>
    <row r="61" spans="1:19" x14ac:dyDescent="0.2">
      <c r="A61" s="18"/>
      <c r="C61" s="15" t="s">
        <v>28</v>
      </c>
      <c r="E61" s="1"/>
      <c r="F61" s="1"/>
      <c r="G61" s="30"/>
      <c r="I61" s="40">
        <f>+SUBTOTAL(9,I48:I60)</f>
        <v>2169400746.4899998</v>
      </c>
      <c r="K61" s="42">
        <f>+SUBTOTAL(9,K48:K60)</f>
        <v>459533030</v>
      </c>
      <c r="L61" s="22"/>
      <c r="M61" s="22">
        <f>+SUBTOTAL(9,M48:M60)</f>
        <v>1948862005</v>
      </c>
      <c r="N61" s="22"/>
      <c r="O61" s="22">
        <f>+SUBTOTAL(9,O48:O60)</f>
        <v>94160477</v>
      </c>
      <c r="Q61" s="46">
        <f>IF(O61/I61*100=0,"-     ",O61/I61*100)</f>
        <v>4.3403911035039391</v>
      </c>
      <c r="S61" s="51">
        <f>IF(O61=0,"-     ",ROUND(M61/O61,1))</f>
        <v>20.7</v>
      </c>
    </row>
    <row r="62" spans="1:19" x14ac:dyDescent="0.2">
      <c r="A62" s="18"/>
      <c r="C62" s="15"/>
      <c r="E62" s="1"/>
      <c r="F62" s="1"/>
      <c r="G62" s="30"/>
      <c r="I62" s="40"/>
      <c r="K62" s="42"/>
      <c r="L62" s="22"/>
      <c r="M62" s="22"/>
      <c r="N62" s="22"/>
      <c r="O62" s="22"/>
      <c r="Q62" s="46"/>
      <c r="S62" s="51"/>
    </row>
    <row r="63" spans="1:19" x14ac:dyDescent="0.2">
      <c r="K63" s="71"/>
    </row>
    <row r="64" spans="1:19" x14ac:dyDescent="0.2">
      <c r="A64" s="18">
        <v>312.10000000000002</v>
      </c>
      <c r="C64" t="s">
        <v>58</v>
      </c>
      <c r="E64" s="1"/>
      <c r="F64" s="1"/>
      <c r="G64" s="30"/>
      <c r="I64" s="40"/>
      <c r="K64" s="42"/>
      <c r="L64" s="22"/>
      <c r="M64" s="22"/>
      <c r="N64" s="22"/>
      <c r="O64" s="22"/>
      <c r="Q64" s="46"/>
      <c r="S64" s="51"/>
    </row>
    <row r="65" spans="1:19" s="61" customFormat="1" x14ac:dyDescent="0.2">
      <c r="A65" s="74"/>
      <c r="B65" s="75"/>
      <c r="C65" s="76" t="s">
        <v>69</v>
      </c>
      <c r="E65" s="77" t="s">
        <v>91</v>
      </c>
      <c r="F65" s="77" t="s">
        <v>53</v>
      </c>
      <c r="G65" s="78">
        <v>0</v>
      </c>
      <c r="I65" s="68">
        <v>411750.29</v>
      </c>
      <c r="J65" s="79"/>
      <c r="K65" s="80">
        <v>231546</v>
      </c>
      <c r="L65" s="81"/>
      <c r="M65" s="81">
        <v>180204</v>
      </c>
      <c r="N65" s="81"/>
      <c r="O65" s="81">
        <v>45051</v>
      </c>
      <c r="Q65" s="82">
        <v>10.941340199177517</v>
      </c>
      <c r="S65" s="83">
        <v>4</v>
      </c>
    </row>
    <row r="66" spans="1:19" s="61" customFormat="1" x14ac:dyDescent="0.2">
      <c r="A66" s="74"/>
      <c r="B66" s="75"/>
      <c r="C66" s="47" t="s">
        <v>70</v>
      </c>
      <c r="E66" s="77" t="s">
        <v>91</v>
      </c>
      <c r="F66" s="77" t="s">
        <v>53</v>
      </c>
      <c r="G66" s="78">
        <v>0</v>
      </c>
      <c r="I66" s="68">
        <v>947826.39</v>
      </c>
      <c r="J66" s="79"/>
      <c r="K66" s="80">
        <v>635948</v>
      </c>
      <c r="L66" s="81"/>
      <c r="M66" s="81">
        <v>311878</v>
      </c>
      <c r="N66" s="81"/>
      <c r="O66" s="81">
        <v>207919</v>
      </c>
      <c r="Q66" s="82">
        <v>21.936401243269877</v>
      </c>
      <c r="S66" s="83">
        <v>1.5</v>
      </c>
    </row>
    <row r="67" spans="1:19" s="61" customFormat="1" x14ac:dyDescent="0.2">
      <c r="A67" s="74"/>
      <c r="B67" s="75"/>
      <c r="C67" s="47" t="s">
        <v>84</v>
      </c>
      <c r="E67" s="77" t="s">
        <v>91</v>
      </c>
      <c r="F67" s="77" t="s">
        <v>53</v>
      </c>
      <c r="G67" s="78">
        <v>0</v>
      </c>
      <c r="I67" s="68">
        <v>4867827.96</v>
      </c>
      <c r="J67" s="79"/>
      <c r="K67" s="80">
        <v>1858074</v>
      </c>
      <c r="L67" s="81"/>
      <c r="M67" s="81">
        <v>3009754</v>
      </c>
      <c r="N67" s="81"/>
      <c r="O67" s="81">
        <v>501626</v>
      </c>
      <c r="Q67" s="82">
        <v>10.304924580777501</v>
      </c>
      <c r="S67" s="83">
        <v>6</v>
      </c>
    </row>
    <row r="68" spans="1:19" x14ac:dyDescent="0.2">
      <c r="A68" s="18"/>
      <c r="C68" s="47" t="s">
        <v>85</v>
      </c>
      <c r="E68" s="1" t="s">
        <v>91</v>
      </c>
      <c r="F68" s="1" t="s">
        <v>53</v>
      </c>
      <c r="G68" s="30">
        <v>0</v>
      </c>
      <c r="I68" s="41">
        <v>5057242.5</v>
      </c>
      <c r="J68" s="32"/>
      <c r="K68" s="72">
        <v>614262</v>
      </c>
      <c r="L68" s="33"/>
      <c r="M68" s="35">
        <v>4442980</v>
      </c>
      <c r="N68" s="33"/>
      <c r="O68" s="35">
        <v>1110745</v>
      </c>
      <c r="Q68" s="46">
        <v>21.963451426345486</v>
      </c>
      <c r="S68" s="51">
        <v>4</v>
      </c>
    </row>
    <row r="69" spans="1:19" x14ac:dyDescent="0.2">
      <c r="A69" s="18"/>
      <c r="C69" s="15"/>
      <c r="E69" s="1"/>
      <c r="F69" s="1"/>
      <c r="G69" s="30"/>
      <c r="I69" s="40"/>
      <c r="K69" s="42"/>
      <c r="L69" s="22"/>
      <c r="M69" s="22"/>
      <c r="N69" s="22"/>
      <c r="O69" s="22"/>
      <c r="Q69" s="46"/>
      <c r="S69" s="51"/>
    </row>
    <row r="70" spans="1:19" s="61" customFormat="1" x14ac:dyDescent="0.2">
      <c r="A70" s="74"/>
      <c r="B70" s="75"/>
      <c r="C70" s="84" t="s">
        <v>59</v>
      </c>
      <c r="E70" s="77"/>
      <c r="F70" s="77"/>
      <c r="G70" s="78"/>
      <c r="I70" s="68">
        <f>+SUBTOTAL(9,I65:I69)</f>
        <v>11284647.140000001</v>
      </c>
      <c r="K70" s="73">
        <f>+SUBTOTAL(9,K65:K69)</f>
        <v>3339830</v>
      </c>
      <c r="L70" s="69"/>
      <c r="M70" s="69">
        <f>+SUBTOTAL(9,M65:M69)</f>
        <v>7944816</v>
      </c>
      <c r="N70" s="69"/>
      <c r="O70" s="69">
        <f>+SUBTOTAL(9,O65:O69)</f>
        <v>1865341</v>
      </c>
      <c r="Q70" s="82">
        <f>IF(O70/I70*100=0,"-     ",O70/I70*100)</f>
        <v>16.529900996089097</v>
      </c>
      <c r="S70" s="83">
        <f>IF(O70=0,"-     ",ROUND(M70/O70,1))</f>
        <v>4.3</v>
      </c>
    </row>
    <row r="71" spans="1:19" x14ac:dyDescent="0.2">
      <c r="A71" s="18"/>
      <c r="C71" s="15"/>
      <c r="E71" s="1"/>
      <c r="F71" s="1"/>
      <c r="G71" s="30"/>
      <c r="I71" s="68"/>
      <c r="K71" s="73"/>
      <c r="L71" s="22"/>
      <c r="M71" s="69"/>
      <c r="N71" s="22"/>
      <c r="O71" s="69"/>
      <c r="Q71" s="46"/>
      <c r="S71" s="51"/>
    </row>
    <row r="72" spans="1:19" x14ac:dyDescent="0.2">
      <c r="A72" s="18">
        <v>314</v>
      </c>
      <c r="C72" t="s">
        <v>29</v>
      </c>
      <c r="I72" s="40"/>
      <c r="K72" s="42"/>
      <c r="L72" s="22"/>
      <c r="M72" s="22"/>
      <c r="N72" s="22"/>
      <c r="O72" s="22"/>
    </row>
    <row r="73" spans="1:19" x14ac:dyDescent="0.2">
      <c r="A73" s="18"/>
      <c r="C73" s="11" t="s">
        <v>40</v>
      </c>
      <c r="E73" s="1" t="s">
        <v>56</v>
      </c>
      <c r="F73" s="1" t="s">
        <v>53</v>
      </c>
      <c r="G73" s="30">
        <v>-10</v>
      </c>
      <c r="I73" s="40">
        <v>25971344.84</v>
      </c>
      <c r="J73" s="32"/>
      <c r="K73" s="52">
        <v>11394423</v>
      </c>
      <c r="L73" s="33"/>
      <c r="M73" s="33">
        <v>17174056</v>
      </c>
      <c r="N73" s="33"/>
      <c r="O73" s="33">
        <v>1234951</v>
      </c>
      <c r="Q73" s="46">
        <v>4.7550521838899122</v>
      </c>
      <c r="S73" s="51">
        <v>13.9</v>
      </c>
    </row>
    <row r="74" spans="1:19" x14ac:dyDescent="0.2">
      <c r="A74" s="18"/>
      <c r="C74" s="11" t="s">
        <v>41</v>
      </c>
      <c r="E74" s="1" t="s">
        <v>56</v>
      </c>
      <c r="F74" s="1" t="s">
        <v>53</v>
      </c>
      <c r="G74" s="30">
        <v>-10</v>
      </c>
      <c r="I74" s="40">
        <v>28261136.609999999</v>
      </c>
      <c r="J74" s="32"/>
      <c r="K74" s="52">
        <v>12265240</v>
      </c>
      <c r="L74" s="33"/>
      <c r="M74" s="33">
        <v>18822010</v>
      </c>
      <c r="N74" s="33"/>
      <c r="O74" s="33">
        <v>1191889</v>
      </c>
      <c r="Q74" s="46">
        <v>4.2174135331070106</v>
      </c>
      <c r="S74" s="51">
        <v>15.8</v>
      </c>
    </row>
    <row r="75" spans="1:19" x14ac:dyDescent="0.2">
      <c r="A75" s="18"/>
      <c r="C75" s="11" t="s">
        <v>42</v>
      </c>
      <c r="E75" s="1" t="s">
        <v>56</v>
      </c>
      <c r="F75" s="1" t="s">
        <v>53</v>
      </c>
      <c r="G75" s="30">
        <v>-10</v>
      </c>
      <c r="I75" s="40">
        <v>34874136.890000001</v>
      </c>
      <c r="J75" s="32"/>
      <c r="K75" s="52">
        <v>20843142</v>
      </c>
      <c r="L75" s="33"/>
      <c r="M75" s="33">
        <v>17518409</v>
      </c>
      <c r="N75" s="33"/>
      <c r="O75" s="33">
        <v>917070</v>
      </c>
      <c r="Q75" s="46">
        <v>2.6296564783599439</v>
      </c>
      <c r="S75" s="51">
        <v>19.100000000000001</v>
      </c>
    </row>
    <row r="76" spans="1:19" x14ac:dyDescent="0.2">
      <c r="A76" s="18"/>
      <c r="B76" s="65"/>
      <c r="C76" s="11" t="s">
        <v>43</v>
      </c>
      <c r="D76" s="16"/>
      <c r="E76" s="1" t="s">
        <v>56</v>
      </c>
      <c r="F76" s="1" t="s">
        <v>53</v>
      </c>
      <c r="G76" s="30">
        <v>-10</v>
      </c>
      <c r="I76" s="40">
        <v>55058036.329999998</v>
      </c>
      <c r="J76" s="32"/>
      <c r="K76" s="52">
        <v>24696491</v>
      </c>
      <c r="L76" s="33"/>
      <c r="M76" s="33">
        <v>35867349</v>
      </c>
      <c r="N76" s="33"/>
      <c r="O76" s="33">
        <v>1583295</v>
      </c>
      <c r="Q76" s="46">
        <v>2.8756837430783833</v>
      </c>
      <c r="S76" s="51">
        <v>22.7</v>
      </c>
    </row>
    <row r="77" spans="1:19" x14ac:dyDescent="0.2">
      <c r="A77" s="18"/>
      <c r="C77" s="47" t="s">
        <v>80</v>
      </c>
      <c r="D77" s="16"/>
      <c r="E77" s="1" t="s">
        <v>56</v>
      </c>
      <c r="F77" s="1" t="s">
        <v>53</v>
      </c>
      <c r="G77" s="30">
        <v>-14</v>
      </c>
      <c r="I77" s="40">
        <v>59537576.82</v>
      </c>
      <c r="J77" s="32"/>
      <c r="K77" s="52">
        <v>30778475</v>
      </c>
      <c r="L77" s="33"/>
      <c r="M77" s="33">
        <v>37094363</v>
      </c>
      <c r="N77" s="33"/>
      <c r="O77" s="33">
        <v>1294397</v>
      </c>
      <c r="Q77" s="46">
        <v>2.1740841148328078</v>
      </c>
      <c r="S77" s="51">
        <v>28.7</v>
      </c>
    </row>
    <row r="78" spans="1:19" x14ac:dyDescent="0.2">
      <c r="A78" s="18"/>
      <c r="C78" s="47" t="s">
        <v>81</v>
      </c>
      <c r="E78" s="1" t="s">
        <v>56</v>
      </c>
      <c r="F78" s="1" t="s">
        <v>53</v>
      </c>
      <c r="G78" s="30">
        <v>-14</v>
      </c>
      <c r="I78" s="41">
        <v>21967018.059999999</v>
      </c>
      <c r="J78" s="32"/>
      <c r="K78" s="52">
        <v>4789217</v>
      </c>
      <c r="L78" s="33"/>
      <c r="M78" s="33">
        <v>20253184</v>
      </c>
      <c r="N78" s="33"/>
      <c r="O78" s="33">
        <v>485677</v>
      </c>
      <c r="Q78" s="46">
        <v>2.2109373182715908</v>
      </c>
      <c r="S78" s="51">
        <v>41.7</v>
      </c>
    </row>
    <row r="79" spans="1:19" x14ac:dyDescent="0.2">
      <c r="A79" s="18"/>
      <c r="E79" s="1"/>
      <c r="F79" s="1"/>
      <c r="G79" s="30"/>
      <c r="I79" s="40"/>
      <c r="K79" s="70"/>
      <c r="L79" s="22"/>
      <c r="M79" s="27"/>
      <c r="N79" s="22"/>
      <c r="O79" s="27"/>
      <c r="Q79" s="18"/>
      <c r="S79" s="17"/>
    </row>
    <row r="80" spans="1:19" x14ac:dyDescent="0.2">
      <c r="A80" s="18"/>
      <c r="C80" s="15" t="s">
        <v>30</v>
      </c>
      <c r="E80" s="1"/>
      <c r="F80" s="1"/>
      <c r="G80" s="30"/>
      <c r="I80" s="40">
        <f>+SUBTOTAL(9,I73:I79)</f>
        <v>225669249.55000001</v>
      </c>
      <c r="K80" s="42">
        <f>+SUBTOTAL(9,K73:K79)</f>
        <v>104766988</v>
      </c>
      <c r="L80" s="22"/>
      <c r="M80" s="22">
        <f>+SUBTOTAL(9,M73:M79)</f>
        <v>146729371</v>
      </c>
      <c r="N80" s="22"/>
      <c r="O80" s="22">
        <f>+SUBTOTAL(9,O73:O79)</f>
        <v>6707279</v>
      </c>
      <c r="Q80" s="46">
        <f>IF(O80/I80*100=0,"-     ",O80/I80*100)</f>
        <v>2.9721723333483738</v>
      </c>
      <c r="S80" s="51">
        <f>IF(O80=0,"-     ",ROUND(M80/O80,1))</f>
        <v>21.9</v>
      </c>
    </row>
    <row r="81" spans="1:19" x14ac:dyDescent="0.2">
      <c r="A81" s="18"/>
      <c r="C81" s="15"/>
      <c r="E81" s="1"/>
      <c r="F81" s="1"/>
      <c r="G81" s="30"/>
      <c r="I81" s="40"/>
      <c r="K81" s="42"/>
      <c r="L81" s="22"/>
      <c r="M81" s="22"/>
      <c r="N81" s="22"/>
      <c r="O81" s="22"/>
      <c r="Q81" s="46"/>
      <c r="S81" s="51"/>
    </row>
    <row r="82" spans="1:19" x14ac:dyDescent="0.2">
      <c r="A82" s="18">
        <v>315</v>
      </c>
      <c r="C82" t="s">
        <v>31</v>
      </c>
      <c r="I82" s="40"/>
      <c r="K82" s="42"/>
      <c r="L82" s="22"/>
      <c r="M82" s="22"/>
      <c r="N82" s="22"/>
      <c r="O82" s="22"/>
    </row>
    <row r="83" spans="1:19" x14ac:dyDescent="0.2">
      <c r="A83" s="18"/>
      <c r="C83" s="11" t="s">
        <v>40</v>
      </c>
      <c r="E83" s="1" t="s">
        <v>92</v>
      </c>
      <c r="F83" s="1" t="s">
        <v>53</v>
      </c>
      <c r="G83" s="30">
        <v>-10</v>
      </c>
      <c r="I83" s="40">
        <v>18582082.969999999</v>
      </c>
      <c r="J83" s="32"/>
      <c r="K83" s="52">
        <v>11727023</v>
      </c>
      <c r="L83" s="33"/>
      <c r="M83" s="33">
        <v>8713268</v>
      </c>
      <c r="N83" s="33"/>
      <c r="O83" s="33">
        <v>615932</v>
      </c>
      <c r="Q83" s="46">
        <v>3.3146553106796297</v>
      </c>
      <c r="S83" s="51">
        <v>14.1</v>
      </c>
    </row>
    <row r="84" spans="1:19" x14ac:dyDescent="0.2">
      <c r="A84" s="18"/>
      <c r="C84" s="47" t="s">
        <v>71</v>
      </c>
      <c r="E84" s="1" t="s">
        <v>92</v>
      </c>
      <c r="F84" s="1" t="s">
        <v>53</v>
      </c>
      <c r="G84" s="30">
        <v>-10</v>
      </c>
      <c r="I84" s="40">
        <v>202167.22</v>
      </c>
      <c r="J84" s="32"/>
      <c r="K84" s="52">
        <v>220362</v>
      </c>
      <c r="L84" s="33"/>
      <c r="M84" s="33">
        <v>2022</v>
      </c>
      <c r="N84" s="33"/>
      <c r="O84" s="33">
        <v>147</v>
      </c>
      <c r="Q84" s="46">
        <v>7.271208458027964E-2</v>
      </c>
      <c r="S84" s="51">
        <v>13.8</v>
      </c>
    </row>
    <row r="85" spans="1:19" x14ac:dyDescent="0.2">
      <c r="A85" s="18"/>
      <c r="C85" s="11" t="s">
        <v>41</v>
      </c>
      <c r="E85" s="1" t="s">
        <v>92</v>
      </c>
      <c r="F85" s="1" t="s">
        <v>53</v>
      </c>
      <c r="G85" s="30">
        <v>-10</v>
      </c>
      <c r="I85" s="40">
        <v>13147191.98</v>
      </c>
      <c r="J85" s="32"/>
      <c r="K85" s="52">
        <v>6468006</v>
      </c>
      <c r="L85" s="33"/>
      <c r="M85" s="33">
        <v>7993905</v>
      </c>
      <c r="N85" s="33"/>
      <c r="O85" s="33">
        <v>495902</v>
      </c>
      <c r="Q85" s="46">
        <v>3.7719233183358445</v>
      </c>
      <c r="S85" s="51">
        <v>16.100000000000001</v>
      </c>
    </row>
    <row r="86" spans="1:19" x14ac:dyDescent="0.2">
      <c r="A86" s="18"/>
      <c r="C86" s="47" t="s">
        <v>72</v>
      </c>
      <c r="E86" s="1" t="s">
        <v>92</v>
      </c>
      <c r="F86" s="1" t="s">
        <v>53</v>
      </c>
      <c r="G86" s="30">
        <v>-10</v>
      </c>
      <c r="I86" s="40">
        <v>2694916.35</v>
      </c>
      <c r="J86" s="32"/>
      <c r="K86" s="52">
        <v>765601</v>
      </c>
      <c r="L86" s="33"/>
      <c r="M86" s="33">
        <v>2198807</v>
      </c>
      <c r="N86" s="33"/>
      <c r="O86" s="33">
        <v>133992</v>
      </c>
      <c r="Q86" s="46">
        <v>4.9720281670338293</v>
      </c>
      <c r="S86" s="51">
        <v>16.399999999999999</v>
      </c>
    </row>
    <row r="87" spans="1:19" x14ac:dyDescent="0.2">
      <c r="A87" s="18"/>
      <c r="C87" s="11" t="s">
        <v>42</v>
      </c>
      <c r="E87" s="1" t="s">
        <v>92</v>
      </c>
      <c r="F87" s="1" t="s">
        <v>53</v>
      </c>
      <c r="G87" s="30">
        <v>-10</v>
      </c>
      <c r="I87" s="40">
        <v>26791012.140000001</v>
      </c>
      <c r="J87" s="32"/>
      <c r="K87" s="52">
        <v>13984708</v>
      </c>
      <c r="L87" s="33"/>
      <c r="M87" s="33">
        <v>15485405</v>
      </c>
      <c r="N87" s="33"/>
      <c r="O87" s="33">
        <v>775355</v>
      </c>
      <c r="Q87" s="46">
        <v>2.8940862553018873</v>
      </c>
      <c r="S87" s="51">
        <v>20</v>
      </c>
    </row>
    <row r="88" spans="1:19" x14ac:dyDescent="0.2">
      <c r="A88" s="18"/>
      <c r="C88" s="47" t="s">
        <v>73</v>
      </c>
      <c r="E88" s="1" t="s">
        <v>92</v>
      </c>
      <c r="F88" s="1" t="s">
        <v>53</v>
      </c>
      <c r="G88" s="30">
        <v>-10</v>
      </c>
      <c r="I88" s="40">
        <v>9792181.7799999993</v>
      </c>
      <c r="J88" s="32"/>
      <c r="K88" s="52">
        <v>1349963</v>
      </c>
      <c r="L88" s="33"/>
      <c r="M88" s="33">
        <v>9421437</v>
      </c>
      <c r="N88" s="33"/>
      <c r="O88" s="33">
        <v>464826</v>
      </c>
      <c r="Q88" s="46">
        <v>4.7469094267569858</v>
      </c>
      <c r="S88" s="51">
        <v>20.3</v>
      </c>
    </row>
    <row r="89" spans="1:19" x14ac:dyDescent="0.2">
      <c r="A89" s="18"/>
      <c r="C89" s="11" t="s">
        <v>43</v>
      </c>
      <c r="E89" s="1" t="s">
        <v>92</v>
      </c>
      <c r="F89" s="1" t="s">
        <v>53</v>
      </c>
      <c r="G89" s="30">
        <v>-10</v>
      </c>
      <c r="I89" s="40">
        <v>31002634.309999999</v>
      </c>
      <c r="J89" s="32"/>
      <c r="K89" s="52">
        <v>18728455</v>
      </c>
      <c r="L89" s="33"/>
      <c r="M89" s="33">
        <v>15374443</v>
      </c>
      <c r="N89" s="33"/>
      <c r="O89" s="33">
        <v>669720</v>
      </c>
      <c r="Q89" s="46">
        <v>2.160203527556301</v>
      </c>
      <c r="S89" s="51">
        <v>23</v>
      </c>
    </row>
    <row r="90" spans="1:19" x14ac:dyDescent="0.2">
      <c r="A90" s="18"/>
      <c r="C90" s="47" t="s">
        <v>74</v>
      </c>
      <c r="E90" s="1" t="s">
        <v>92</v>
      </c>
      <c r="F90" s="1" t="s">
        <v>53</v>
      </c>
      <c r="G90" s="30">
        <v>-10</v>
      </c>
      <c r="I90" s="40">
        <v>1667316.69</v>
      </c>
      <c r="J90" s="32"/>
      <c r="K90" s="52">
        <v>564201</v>
      </c>
      <c r="L90" s="33"/>
      <c r="M90" s="33">
        <v>1269847</v>
      </c>
      <c r="N90" s="33"/>
      <c r="O90" s="33">
        <v>52480</v>
      </c>
      <c r="Q90" s="46">
        <v>3.1475724026969347</v>
      </c>
      <c r="S90" s="51">
        <v>24.2</v>
      </c>
    </row>
    <row r="91" spans="1:19" x14ac:dyDescent="0.2">
      <c r="A91" s="18"/>
      <c r="C91" s="47" t="s">
        <v>80</v>
      </c>
      <c r="E91" s="1" t="s">
        <v>92</v>
      </c>
      <c r="F91" s="1" t="s">
        <v>53</v>
      </c>
      <c r="G91" s="30">
        <v>-14</v>
      </c>
      <c r="I91" s="40">
        <v>65098801.600000001</v>
      </c>
      <c r="J91" s="32"/>
      <c r="K91" s="52">
        <v>30167182</v>
      </c>
      <c r="L91" s="33"/>
      <c r="M91" s="33">
        <v>44045452</v>
      </c>
      <c r="N91" s="33"/>
      <c r="O91" s="33">
        <v>1473149</v>
      </c>
      <c r="Q91" s="46">
        <v>2.2629433473319116</v>
      </c>
      <c r="S91" s="51">
        <v>29.9</v>
      </c>
    </row>
    <row r="92" spans="1:19" x14ac:dyDescent="0.2">
      <c r="A92" s="18"/>
      <c r="C92" s="47" t="s">
        <v>75</v>
      </c>
      <c r="E92" s="1" t="s">
        <v>92</v>
      </c>
      <c r="F92" s="1" t="s">
        <v>53</v>
      </c>
      <c r="G92" s="30">
        <v>-14</v>
      </c>
      <c r="I92" s="40">
        <v>2736920.21</v>
      </c>
      <c r="J92" s="32"/>
      <c r="K92" s="52">
        <v>2395614</v>
      </c>
      <c r="L92" s="33"/>
      <c r="M92" s="33">
        <v>724475</v>
      </c>
      <c r="N92" s="33"/>
      <c r="O92" s="33">
        <v>25313</v>
      </c>
      <c r="Q92" s="46">
        <v>0.92487168268599251</v>
      </c>
      <c r="S92" s="51">
        <v>28.6</v>
      </c>
    </row>
    <row r="93" spans="1:19" x14ac:dyDescent="0.2">
      <c r="A93" s="18"/>
      <c r="C93" s="47" t="s">
        <v>86</v>
      </c>
      <c r="E93" s="1" t="s">
        <v>92</v>
      </c>
      <c r="F93" s="1" t="s">
        <v>53</v>
      </c>
      <c r="G93" s="30">
        <v>-14</v>
      </c>
      <c r="I93" s="41">
        <v>10679138.16</v>
      </c>
      <c r="J93" s="32"/>
      <c r="K93" s="52">
        <v>1552448</v>
      </c>
      <c r="L93" s="33"/>
      <c r="M93" s="33">
        <v>10621770</v>
      </c>
      <c r="N93" s="33"/>
      <c r="O93" s="33">
        <v>235871</v>
      </c>
      <c r="Q93" s="46">
        <v>2.2087081978532996</v>
      </c>
      <c r="S93" s="51">
        <v>45</v>
      </c>
    </row>
    <row r="94" spans="1:19" x14ac:dyDescent="0.2">
      <c r="A94" s="18"/>
      <c r="E94" s="1"/>
      <c r="F94" s="1"/>
      <c r="G94" s="30"/>
      <c r="I94" s="40"/>
      <c r="K94" s="70"/>
      <c r="L94" s="22"/>
      <c r="M94" s="27"/>
      <c r="N94" s="22"/>
      <c r="O94" s="27"/>
      <c r="Q94" s="18"/>
      <c r="S94" s="17"/>
    </row>
    <row r="95" spans="1:19" x14ac:dyDescent="0.2">
      <c r="A95" s="18"/>
      <c r="C95" s="15" t="s">
        <v>32</v>
      </c>
      <c r="E95" s="1"/>
      <c r="F95" s="1"/>
      <c r="G95" s="30"/>
      <c r="I95" s="40">
        <f>+SUBTOTAL(9,I83:I94)</f>
        <v>182394363.41</v>
      </c>
      <c r="K95" s="42">
        <f>+SUBTOTAL(9,K83:K94)</f>
        <v>87923563</v>
      </c>
      <c r="L95" s="22"/>
      <c r="M95" s="22">
        <f>+SUBTOTAL(9,M83:M94)</f>
        <v>115850831</v>
      </c>
      <c r="N95" s="22"/>
      <c r="O95" s="22">
        <f>+SUBTOTAL(9,O83:O94)</f>
        <v>4942687</v>
      </c>
      <c r="Q95" s="46">
        <f>IF(O95/I95*100=0,"-     ",O95/I95*100)</f>
        <v>2.7098902112942218</v>
      </c>
      <c r="S95" s="51">
        <f>IF(O95=0,"-     ",ROUND(M95/O95,1))</f>
        <v>23.4</v>
      </c>
    </row>
    <row r="96" spans="1:19" x14ac:dyDescent="0.2">
      <c r="A96" s="18"/>
      <c r="C96" s="15"/>
      <c r="E96" s="1"/>
      <c r="F96" s="1"/>
      <c r="G96" s="30"/>
      <c r="I96" s="40"/>
      <c r="K96" s="42"/>
      <c r="L96" s="22"/>
      <c r="M96" s="22"/>
      <c r="N96" s="22"/>
      <c r="O96" s="22"/>
      <c r="Q96" s="46"/>
      <c r="S96" s="51"/>
    </row>
    <row r="97" spans="1:19" x14ac:dyDescent="0.2">
      <c r="A97" s="18">
        <v>316</v>
      </c>
      <c r="B97" s="63" t="s">
        <v>0</v>
      </c>
      <c r="C97" t="s">
        <v>33</v>
      </c>
      <c r="I97" s="40"/>
      <c r="K97" s="42"/>
      <c r="L97" s="22"/>
      <c r="M97" s="22"/>
      <c r="N97" s="22"/>
      <c r="O97" s="22"/>
    </row>
    <row r="98" spans="1:19" x14ac:dyDescent="0.2">
      <c r="A98" s="18"/>
      <c r="C98" s="60" t="s">
        <v>57</v>
      </c>
      <c r="E98" s="1" t="s">
        <v>93</v>
      </c>
      <c r="F98" s="1" t="s">
        <v>53</v>
      </c>
      <c r="G98" s="30">
        <v>-2</v>
      </c>
      <c r="I98" s="40">
        <v>582917.96</v>
      </c>
      <c r="J98" s="32"/>
      <c r="K98" s="52">
        <v>63737</v>
      </c>
      <c r="L98" s="33"/>
      <c r="M98" s="33">
        <v>530839</v>
      </c>
      <c r="N98" s="33"/>
      <c r="O98" s="33">
        <v>14119</v>
      </c>
      <c r="Q98" s="46">
        <v>2.4221247188884005</v>
      </c>
      <c r="S98" s="51">
        <v>37.6</v>
      </c>
    </row>
    <row r="99" spans="1:19" x14ac:dyDescent="0.2">
      <c r="A99" s="18"/>
      <c r="C99" s="11" t="s">
        <v>48</v>
      </c>
      <c r="E99" s="1" t="s">
        <v>93</v>
      </c>
      <c r="F99" s="1" t="s">
        <v>53</v>
      </c>
      <c r="G99" s="30">
        <v>-10</v>
      </c>
      <c r="I99" s="40">
        <v>1036757.76</v>
      </c>
      <c r="J99" s="32"/>
      <c r="K99" s="52">
        <v>560951</v>
      </c>
      <c r="L99" s="33"/>
      <c r="M99" s="33">
        <v>579483</v>
      </c>
      <c r="N99" s="33"/>
      <c r="O99" s="33">
        <v>43834</v>
      </c>
      <c r="Q99" s="46">
        <v>4.2279886094124821</v>
      </c>
      <c r="S99" s="51">
        <v>13.2</v>
      </c>
    </row>
    <row r="100" spans="1:19" x14ac:dyDescent="0.2">
      <c r="A100" s="18"/>
      <c r="C100" s="11" t="s">
        <v>49</v>
      </c>
      <c r="E100" s="1" t="s">
        <v>93</v>
      </c>
      <c r="F100" s="1" t="s">
        <v>53</v>
      </c>
      <c r="G100" s="30">
        <v>-10</v>
      </c>
      <c r="I100" s="40">
        <v>141316.22</v>
      </c>
      <c r="J100" s="32"/>
      <c r="K100" s="52">
        <v>90413</v>
      </c>
      <c r="L100" s="33"/>
      <c r="M100" s="33">
        <v>65035</v>
      </c>
      <c r="N100" s="33"/>
      <c r="O100" s="33">
        <v>4487</v>
      </c>
      <c r="Q100" s="46">
        <v>3.1751486135137208</v>
      </c>
      <c r="S100" s="51">
        <v>14.5</v>
      </c>
    </row>
    <row r="101" spans="1:19" x14ac:dyDescent="0.2">
      <c r="A101" s="18"/>
      <c r="C101" s="11" t="s">
        <v>50</v>
      </c>
      <c r="E101" s="1" t="s">
        <v>93</v>
      </c>
      <c r="F101" s="1" t="s">
        <v>53</v>
      </c>
      <c r="G101" s="30">
        <v>-10</v>
      </c>
      <c r="I101" s="40">
        <v>347546.48</v>
      </c>
      <c r="J101" s="32"/>
      <c r="K101" s="52">
        <v>334551</v>
      </c>
      <c r="L101" s="33"/>
      <c r="M101" s="33">
        <v>47750</v>
      </c>
      <c r="N101" s="33"/>
      <c r="O101" s="33">
        <v>2671</v>
      </c>
      <c r="Q101" s="46">
        <v>0.76853029845101584</v>
      </c>
      <c r="S101" s="51">
        <v>17.899999999999999</v>
      </c>
    </row>
    <row r="102" spans="1:19" x14ac:dyDescent="0.2">
      <c r="A102" s="18"/>
      <c r="C102" s="11" t="s">
        <v>51</v>
      </c>
      <c r="E102" s="1" t="s">
        <v>93</v>
      </c>
      <c r="F102" s="1" t="s">
        <v>53</v>
      </c>
      <c r="G102" s="30">
        <v>-10</v>
      </c>
      <c r="I102" s="40">
        <v>10935346.35</v>
      </c>
      <c r="J102" s="32"/>
      <c r="K102" s="52">
        <v>3654057</v>
      </c>
      <c r="L102" s="33"/>
      <c r="M102" s="33">
        <v>8374824</v>
      </c>
      <c r="N102" s="33"/>
      <c r="O102" s="33">
        <v>379457</v>
      </c>
      <c r="Q102" s="46">
        <v>3.4700044045701399</v>
      </c>
      <c r="S102" s="51">
        <v>22.1</v>
      </c>
    </row>
    <row r="103" spans="1:19" x14ac:dyDescent="0.2">
      <c r="A103" s="18"/>
      <c r="C103" s="47" t="s">
        <v>74</v>
      </c>
      <c r="E103" s="1" t="s">
        <v>93</v>
      </c>
      <c r="F103" s="1" t="s">
        <v>53</v>
      </c>
      <c r="G103" s="30">
        <v>-10</v>
      </c>
      <c r="I103" s="31">
        <v>43211.57</v>
      </c>
      <c r="J103" s="32"/>
      <c r="K103" s="52">
        <v>47101</v>
      </c>
      <c r="L103" s="33"/>
      <c r="M103" s="33">
        <v>432</v>
      </c>
      <c r="N103" s="33"/>
      <c r="O103" s="33">
        <v>19</v>
      </c>
      <c r="Q103" s="46">
        <v>4.3969705335862599E-2</v>
      </c>
      <c r="S103" s="51">
        <v>22.7</v>
      </c>
    </row>
    <row r="104" spans="1:19" x14ac:dyDescent="0.2">
      <c r="A104" s="18"/>
      <c r="C104" s="47" t="s">
        <v>87</v>
      </c>
      <c r="E104" s="1" t="s">
        <v>93</v>
      </c>
      <c r="F104" s="1" t="s">
        <v>53</v>
      </c>
      <c r="G104" s="30">
        <v>-14</v>
      </c>
      <c r="I104" s="31">
        <v>3093853.2</v>
      </c>
      <c r="J104" s="32"/>
      <c r="K104" s="52">
        <v>1635209</v>
      </c>
      <c r="L104" s="33"/>
      <c r="M104" s="33">
        <v>1891784</v>
      </c>
      <c r="N104" s="33"/>
      <c r="O104" s="33">
        <v>80052</v>
      </c>
      <c r="Q104" s="46">
        <v>2.587453082777166</v>
      </c>
      <c r="S104" s="51">
        <v>23.6</v>
      </c>
    </row>
    <row r="105" spans="1:19" x14ac:dyDescent="0.2">
      <c r="A105" s="18"/>
      <c r="C105" s="47" t="s">
        <v>81</v>
      </c>
      <c r="E105" s="1" t="s">
        <v>93</v>
      </c>
      <c r="F105" s="1" t="s">
        <v>53</v>
      </c>
      <c r="G105" s="30">
        <v>-14</v>
      </c>
      <c r="I105" s="34">
        <v>3528603.03</v>
      </c>
      <c r="J105" s="32"/>
      <c r="K105" s="52">
        <v>384869</v>
      </c>
      <c r="L105" s="33"/>
      <c r="M105" s="33">
        <v>3637738</v>
      </c>
      <c r="N105" s="33"/>
      <c r="O105" s="33">
        <v>94925</v>
      </c>
      <c r="Q105" s="46">
        <v>2.6901580935274549</v>
      </c>
      <c r="S105" s="51">
        <v>38.299999999999997</v>
      </c>
    </row>
    <row r="106" spans="1:19" x14ac:dyDescent="0.2">
      <c r="A106" s="18"/>
      <c r="E106" s="1"/>
      <c r="F106" s="1"/>
      <c r="G106" s="30"/>
      <c r="I106" s="31"/>
      <c r="K106" s="70"/>
      <c r="L106" s="22"/>
      <c r="M106" s="27"/>
      <c r="N106" s="22"/>
      <c r="O106" s="27"/>
      <c r="Q106" s="18"/>
      <c r="S106" s="17"/>
    </row>
    <row r="107" spans="1:19" x14ac:dyDescent="0.2">
      <c r="A107" s="18"/>
      <c r="C107" s="15" t="s">
        <v>34</v>
      </c>
      <c r="E107" s="1"/>
      <c r="F107" s="1"/>
      <c r="G107" s="30"/>
      <c r="I107" s="34">
        <f>+SUBTOTAL(9,I98:I106)</f>
        <v>19709552.57</v>
      </c>
      <c r="K107" s="85">
        <f>+SUBTOTAL(9,K98:K106)</f>
        <v>6770888</v>
      </c>
      <c r="L107" s="22"/>
      <c r="M107" s="38">
        <f>+SUBTOTAL(9,M98:M106)</f>
        <v>15127885</v>
      </c>
      <c r="N107" s="22"/>
      <c r="O107" s="38">
        <f>+SUBTOTAL(9,O98:O106)</f>
        <v>619564</v>
      </c>
      <c r="Q107" s="46">
        <f>IF(O107/I107*100=0,"-     ",O107/I107*100)</f>
        <v>3.1434706485577011</v>
      </c>
      <c r="S107" s="51">
        <f>IF(O107=0,"-     ",ROUND(M107/O107,1))</f>
        <v>24.4</v>
      </c>
    </row>
    <row r="108" spans="1:19" x14ac:dyDescent="0.2">
      <c r="A108" s="18"/>
      <c r="C108" s="15"/>
      <c r="E108" s="1"/>
      <c r="F108" s="1"/>
      <c r="G108" s="30"/>
      <c r="I108" s="31"/>
      <c r="K108" s="42"/>
      <c r="L108" s="22"/>
      <c r="M108" s="22"/>
      <c r="N108" s="22"/>
      <c r="O108" s="22"/>
      <c r="Q108" s="46"/>
      <c r="S108" s="51"/>
    </row>
    <row r="109" spans="1:19" ht="15.75" x14ac:dyDescent="0.25">
      <c r="A109" s="18"/>
      <c r="C109" s="14" t="s">
        <v>35</v>
      </c>
      <c r="F109" s="1"/>
      <c r="G109" s="30"/>
      <c r="I109" s="36">
        <f>+SUBTOTAL(9,I18:I108)</f>
        <v>2918228777.8899994</v>
      </c>
      <c r="J109" s="13"/>
      <c r="K109" s="37">
        <f>+SUBTOTAL(9,K18:K108)</f>
        <v>853513488</v>
      </c>
      <c r="L109" s="28"/>
      <c r="M109" s="37">
        <f>+SUBTOTAL(9,M18:M108)</f>
        <v>2389913879</v>
      </c>
      <c r="N109" s="28"/>
      <c r="O109" s="37">
        <f>+SUBTOTAL(9,O18:O108)</f>
        <v>114240521</v>
      </c>
      <c r="Q109" s="18"/>
      <c r="S109" s="17"/>
    </row>
    <row r="110" spans="1:19" ht="15.75" x14ac:dyDescent="0.25">
      <c r="A110" s="18"/>
      <c r="C110" s="14"/>
      <c r="F110" s="1"/>
      <c r="G110" s="30"/>
      <c r="I110" s="36"/>
      <c r="J110" s="13"/>
      <c r="K110" s="28"/>
      <c r="L110" s="28"/>
      <c r="M110" s="28"/>
      <c r="N110" s="28"/>
      <c r="O110" s="28"/>
      <c r="Q110" s="18"/>
      <c r="S110" s="17"/>
    </row>
    <row r="111" spans="1:19" ht="15.75" x14ac:dyDescent="0.25">
      <c r="A111" s="18"/>
      <c r="C111" s="14"/>
      <c r="F111" s="1"/>
      <c r="G111" s="30"/>
      <c r="I111" s="36"/>
      <c r="J111" s="13"/>
      <c r="K111" s="28"/>
      <c r="L111" s="28"/>
      <c r="M111" s="28"/>
      <c r="N111" s="28"/>
      <c r="O111" s="28"/>
      <c r="Q111" s="18"/>
      <c r="S111" s="17"/>
    </row>
    <row r="112" spans="1:19" ht="15.75" x14ac:dyDescent="0.25">
      <c r="A112" s="16"/>
      <c r="C112" s="14"/>
      <c r="G112" s="30"/>
      <c r="I112" s="43"/>
      <c r="J112" s="45"/>
      <c r="K112" s="44"/>
      <c r="L112" s="44"/>
      <c r="M112" s="44"/>
      <c r="N112" s="44"/>
      <c r="O112" s="44"/>
      <c r="P112" s="12"/>
      <c r="Q112" s="19"/>
    </row>
    <row r="113" spans="1:19" x14ac:dyDescent="0.2">
      <c r="A113" s="62"/>
      <c r="B113" s="67" t="s">
        <v>53</v>
      </c>
      <c r="C113" t="s">
        <v>61</v>
      </c>
      <c r="G113" s="30"/>
      <c r="I113" s="18"/>
      <c r="J113" s="19"/>
      <c r="K113" s="22"/>
      <c r="L113" s="22"/>
      <c r="M113" s="22"/>
      <c r="N113" s="22"/>
      <c r="O113" s="22"/>
      <c r="P113" s="19"/>
      <c r="Q113" s="19"/>
    </row>
    <row r="114" spans="1:19" x14ac:dyDescent="0.2">
      <c r="A114" s="16"/>
      <c r="B114" s="67" t="s">
        <v>60</v>
      </c>
      <c r="C114" s="16" t="s">
        <v>62</v>
      </c>
      <c r="D114" s="16"/>
      <c r="E114" s="16"/>
      <c r="F114" s="16"/>
      <c r="G114" s="30"/>
      <c r="H114" s="49"/>
      <c r="I114" s="50"/>
      <c r="J114" s="19"/>
      <c r="K114" s="22"/>
      <c r="L114" s="22"/>
      <c r="M114" s="22"/>
      <c r="N114" s="22"/>
      <c r="O114" s="22"/>
      <c r="P114" s="19"/>
      <c r="Q114" s="19"/>
      <c r="R114" s="16"/>
      <c r="S114" s="16"/>
    </row>
    <row r="115" spans="1:19" x14ac:dyDescent="0.2">
      <c r="G115" s="30"/>
      <c r="I115" s="50"/>
      <c r="J115" s="19"/>
      <c r="K115" s="22"/>
      <c r="L115" s="22"/>
      <c r="M115" s="22"/>
      <c r="N115" s="22"/>
      <c r="O115" s="22"/>
      <c r="P115" s="19"/>
      <c r="Q115" s="19"/>
    </row>
  </sheetData>
  <phoneticPr fontId="0" type="noConversion"/>
  <printOptions horizontalCentered="1"/>
  <pageMargins left="0.75" right="0.75" top="0.75" bottom="1.75" header="0.5" footer="0.5"/>
  <pageSetup fitToHeight="0" orientation="landscape" r:id="rId1"/>
  <headerFooter alignWithMargins="0">
    <oddFooter xml:space="preserve">&amp;R&amp;"Times New Roman,Bold"Case No. 2018-00294
Attachment 20 to Response to US DOD-2 Question No. 7
Page &amp;P of &amp;N
Spanos
</oddFooter>
  </headerFooter>
  <rowBreaks count="2" manualBreakCount="2">
    <brk id="46" max="18" man="1"/>
    <brk id="81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2292D34F-D288-47A0-9258-68B5855CD9C6}"/>
</file>

<file path=customXml/itemProps2.xml><?xml version="1.0" encoding="utf-8"?>
<ds:datastoreItem xmlns:ds="http://schemas.openxmlformats.org/officeDocument/2006/customXml" ds:itemID="{8FFA1790-B3B5-40A4-BF18-0B8048C9EC87}"/>
</file>

<file path=customXml/itemProps3.xml><?xml version="1.0" encoding="utf-8"?>
<ds:datastoreItem xmlns:ds="http://schemas.openxmlformats.org/officeDocument/2006/customXml" ds:itemID="{C7A2A562-37D8-43C3-840F-C9C4F76A3E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LGE Electric-Steam-v4</vt:lpstr>
      <vt:lpstr>'LGE Electric-Steam-v4'!Print_Area</vt:lpstr>
      <vt:lpstr>'LGE Electric-Steam-v4'!Print_Titles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2018-12-14T13:30:56Z</dcterms:created>
  <dcterms:modified xsi:type="dcterms:W3CDTF">2018-12-17T18:44:36Z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