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1" sheetId="1" r:id="rId1"/>
  </sheets>
  <calcPr calcId="171027" calcMode="manual"/>
</workbook>
</file>

<file path=xl/calcChain.xml><?xml version="1.0" encoding="utf-8"?>
<calcChain xmlns="http://schemas.openxmlformats.org/spreadsheetml/2006/main">
  <c r="O106" i="1" l="1"/>
  <c r="M106" i="1"/>
  <c r="K106" i="1"/>
  <c r="I106" i="1"/>
  <c r="Q106" i="1" l="1"/>
  <c r="M76" i="1" l="1"/>
  <c r="O76" i="1"/>
  <c r="K76" i="1"/>
  <c r="I76" i="1"/>
  <c r="S76" i="1" l="1"/>
  <c r="Q76" i="1"/>
  <c r="I86" i="1" l="1"/>
  <c r="K86" i="1"/>
  <c r="M86" i="1"/>
  <c r="K61" i="1"/>
  <c r="M61" i="1"/>
  <c r="O61" i="1"/>
  <c r="I61" i="1"/>
  <c r="O86" i="1" l="1"/>
  <c r="Q61" i="1"/>
  <c r="S61" i="1"/>
  <c r="Q86" i="1" l="1"/>
  <c r="K132" i="1" l="1"/>
  <c r="M132" i="1"/>
  <c r="M155" i="1"/>
  <c r="K155" i="1"/>
  <c r="O155" i="1"/>
  <c r="I155" i="1"/>
  <c r="I132" i="1"/>
  <c r="O132" i="1"/>
  <c r="I43" i="1"/>
  <c r="O43" i="1"/>
  <c r="M43" i="1"/>
  <c r="K43" i="1"/>
  <c r="O124" i="1"/>
  <c r="K98" i="1"/>
  <c r="I146" i="1"/>
  <c r="M98" i="1"/>
  <c r="O98" i="1"/>
  <c r="K146" i="1"/>
  <c r="M146" i="1"/>
  <c r="K124" i="1"/>
  <c r="O146" i="1"/>
  <c r="I124" i="1"/>
  <c r="I98" i="1"/>
  <c r="M124" i="1"/>
  <c r="K33" i="1"/>
  <c r="M33" i="1"/>
  <c r="I33" i="1"/>
  <c r="O33" i="1"/>
  <c r="Q155" i="1" l="1"/>
  <c r="Q132" i="1"/>
  <c r="Q43" i="1"/>
  <c r="S124" i="1"/>
  <c r="Q98" i="1"/>
  <c r="M157" i="1"/>
  <c r="S98" i="1"/>
  <c r="Q124" i="1"/>
  <c r="K157" i="1"/>
  <c r="I157" i="1"/>
  <c r="O157" i="1"/>
  <c r="S146" i="1"/>
  <c r="Q146" i="1"/>
  <c r="S33" i="1"/>
  <c r="Q33" i="1"/>
</calcChain>
</file>

<file path=xl/sharedStrings.xml><?xml version="1.0" encoding="utf-8"?>
<sst xmlns="http://schemas.openxmlformats.org/spreadsheetml/2006/main" count="336" uniqueCount="92">
  <si>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</si>
  <si>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</si>
  <si>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</si>
  <si>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</si>
  <si>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</si>
  <si>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</si>
  <si>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</si>
  <si>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</si>
  <si>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</si>
  <si>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</si>
  <si>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</si>
  <si>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</si>
  <si>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</si>
  <si>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</si>
  <si>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</si>
  <si>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</si>
  <si>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</si>
  <si>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</si>
  <si>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</si>
  <si>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</si>
  <si>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</si>
  <si>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</si>
  <si>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</si>
  <si>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</si>
  <si>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</si>
  <si>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</si>
  <si>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</si>
  <si>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</si>
  <si>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</si>
  <si>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</si>
  <si>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</si>
  <si>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</si>
  <si>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</si>
  <si>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</si>
  <si>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</si>
  <si>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</si>
  <si>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</si>
  <si>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</si>
  <si>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</si>
  <si>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</si>
  <si>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</si>
  <si>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</si>
  <si>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</si>
  <si>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</si>
  <si>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</si>
  <si>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</si>
  <si>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</si>
  <si>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</si>
  <si>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</si>
  <si>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</si>
  <si>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</si>
  <si>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</si>
  <si>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</si>
  <si>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</si>
  <si>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</si>
  <si>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</si>
  <si>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</si>
  <si>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</si>
  <si>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</si>
  <si>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</si>
  <si>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</si>
  <si>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</si>
  <si>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</si>
  <si>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</si>
  <si>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</si>
  <si>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</si>
  <si>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</si>
  <si>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</si>
  <si>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</si>
  <si>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</si>
  <si>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</si>
  <si>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</si>
  <si>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</si>
  <si>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</si>
  <si>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RETIRED PLANT</t>
  </si>
  <si>
    <t>MISCELLANEOUS PLANT EQUIPMENT - RETIRED PLANT</t>
  </si>
  <si>
    <t>TOTAL ACCOUNT 316.1 - MISCELLANEOUS PLANT EQUIPMENT - RETIRED PLANT</t>
  </si>
  <si>
    <t>TOTAL ACCOUNT 312.2 - BOILER PLANT EQUIPMENT - RETIRED PLANT AND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</si>
  <si>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</si>
  <si>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</si>
  <si>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</si>
  <si>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>BOILER PLANT EQUIPMENT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</si>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</sst>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_);\(0\)"/>
    <numFmt numFmtId="166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75">
    <xf numFmtId="0" fontId="0" fillId="0" borderId="0" xfId="0" applyAlignment="1"/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5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6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166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3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59"/>
  <sheetViews>
    <sheetView tabSelected="1" topLeftCell="A128" zoomScale="70" zoomScaleNormal="70" workbookViewId="0">
      <selection activeCell="A160" sqref="A160:XFD160"/>
    </sheetView>
  </sheetViews>
  <sheetFormatPr defaultColWidth="9.77734375" defaultRowHeight="15" x14ac:dyDescent="0.2"/>
  <cols>
    <col min="1" max="1" width="9.77734375" style="4" customWidth="1"/>
    <col min="2" max="2" width="2.33203125" style="43" bestFit="1" customWidth="1"/>
    <col min="3" max="3" width="75.6640625" style="4" customWidth="1"/>
    <col min="4" max="4" width="5.6640625" style="4" bestFit="1" customWidth="1"/>
    <col min="5" max="5" width="16.21875" style="26" customWidth="1"/>
    <col min="6" max="6" width="3.77734375" style="26" customWidth="1"/>
    <col min="7" max="7" width="9.77734375" style="34" customWidth="1"/>
    <col min="8" max="8" width="3.77734375" style="4" customWidth="1"/>
    <col min="9" max="9" width="20.88671875" style="4" bestFit="1" customWidth="1"/>
    <col min="10" max="10" width="3.77734375" style="4" customWidth="1"/>
    <col min="11" max="11" width="17.33203125" style="30" bestFit="1" customWidth="1"/>
    <col min="12" max="12" width="3.77734375" style="30" customWidth="1"/>
    <col min="13" max="13" width="17.6640625" style="30" bestFit="1" customWidth="1"/>
    <col min="14" max="14" width="3.77734375" style="30" customWidth="1"/>
    <col min="15" max="15" width="15.6640625" style="30" bestFit="1" customWidth="1"/>
    <col min="16" max="16" width="3.77734375" style="4" customWidth="1"/>
    <col min="17" max="17" width="11.77734375" style="4" customWidth="1"/>
    <col min="18" max="18" width="3.77734375" style="4" customWidth="1"/>
    <col min="19" max="19" width="12.77734375" style="4" customWidth="1"/>
    <col min="20" max="16384" width="9.77734375" style="4"/>
  </cols>
  <sheetData>
    <row r="1" spans="1:19" x14ac:dyDescent="0.2">
      <c r="A1" s="8"/>
      <c r="C1" s="8"/>
      <c r="D1" s="8"/>
      <c r="H1" s="8"/>
      <c r="I1" s="8"/>
      <c r="J1" s="8"/>
      <c r="K1" s="9"/>
      <c r="L1" s="9"/>
      <c r="M1" s="9"/>
      <c r="N1" s="9"/>
      <c r="O1" s="9"/>
      <c r="P1" s="8"/>
      <c r="Q1" s="8"/>
      <c r="R1" s="8"/>
      <c r="S1" s="8"/>
    </row>
    <row r="2" spans="1:19" ht="15.75" x14ac:dyDescent="0.2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75" x14ac:dyDescent="0.25">
      <c r="A3" s="57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5.75" x14ac:dyDescent="0.25">
      <c r="A4" s="59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5.75" x14ac:dyDescent="0.25">
      <c r="A5" s="74" t="s">
        <v>85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15.75" x14ac:dyDescent="0.25">
      <c r="A6" s="74" t="s">
        <v>86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5.75" x14ac:dyDescent="0.25">
      <c r="A7" s="60"/>
      <c r="B7" s="44"/>
      <c r="C7" s="61"/>
      <c r="D7" s="61"/>
      <c r="E7" s="62"/>
      <c r="F7" s="62"/>
      <c r="H7" s="61"/>
      <c r="I7" s="61"/>
      <c r="J7" s="61"/>
      <c r="K7" s="63"/>
      <c r="L7" s="63"/>
      <c r="M7" s="63"/>
      <c r="N7" s="63"/>
    </row>
    <row r="8" spans="1:19" ht="15.75" x14ac:dyDescent="0.25">
      <c r="A8" s="8"/>
      <c r="B8" s="64"/>
      <c r="C8" s="25"/>
      <c r="D8" s="56"/>
      <c r="E8" s="56"/>
      <c r="F8" s="56"/>
      <c r="G8" s="23" t="s">
        <v>1</v>
      </c>
      <c r="H8" s="56"/>
      <c r="I8" s="56"/>
      <c r="J8" s="56"/>
      <c r="K8" s="65" t="s">
        <v>2</v>
      </c>
      <c r="L8" s="65"/>
      <c r="M8" s="65"/>
      <c r="N8" s="65"/>
      <c r="O8" s="66" t="s">
        <v>3</v>
      </c>
      <c r="P8" s="67"/>
      <c r="Q8" s="67"/>
      <c r="R8" s="20"/>
      <c r="S8" s="56" t="s">
        <v>4</v>
      </c>
    </row>
    <row r="9" spans="1:19" ht="15.75" x14ac:dyDescent="0.25">
      <c r="A9" s="8"/>
      <c r="B9" s="64"/>
      <c r="C9" s="56"/>
      <c r="D9" s="56"/>
      <c r="E9" s="56" t="s">
        <v>5</v>
      </c>
      <c r="F9" s="56"/>
      <c r="G9" s="23" t="s">
        <v>6</v>
      </c>
      <c r="H9" s="56"/>
      <c r="I9" s="56" t="s">
        <v>7</v>
      </c>
      <c r="J9" s="56"/>
      <c r="K9" s="65" t="s">
        <v>8</v>
      </c>
      <c r="L9" s="65"/>
      <c r="M9" s="65" t="s">
        <v>9</v>
      </c>
      <c r="N9" s="65"/>
      <c r="O9" s="68" t="s">
        <v>10</v>
      </c>
      <c r="P9" s="69"/>
      <c r="Q9" s="16" t="s">
        <v>11</v>
      </c>
      <c r="R9" s="20"/>
      <c r="S9" s="56" t="s">
        <v>12</v>
      </c>
    </row>
    <row r="10" spans="1:19" ht="15.75" x14ac:dyDescent="0.25">
      <c r="A10" s="8"/>
      <c r="B10" s="64"/>
      <c r="C10" s="56" t="s">
        <v>13</v>
      </c>
      <c r="D10" s="56"/>
      <c r="E10" s="56" t="s">
        <v>14</v>
      </c>
      <c r="F10" s="56"/>
      <c r="G10" s="23" t="s">
        <v>15</v>
      </c>
      <c r="H10" s="56"/>
      <c r="I10" s="56" t="s">
        <v>16</v>
      </c>
      <c r="J10" s="56"/>
      <c r="K10" s="65" t="s">
        <v>17</v>
      </c>
      <c r="L10" s="65"/>
      <c r="M10" s="65" t="s">
        <v>18</v>
      </c>
      <c r="N10" s="65"/>
      <c r="O10" s="65" t="s">
        <v>19</v>
      </c>
      <c r="P10" s="56"/>
      <c r="Q10" s="25" t="s">
        <v>20</v>
      </c>
      <c r="R10" s="20"/>
      <c r="S10" s="56" t="s">
        <v>21</v>
      </c>
    </row>
    <row r="11" spans="1:19" ht="15.75" x14ac:dyDescent="0.25">
      <c r="A11" s="8"/>
      <c r="B11" s="64"/>
      <c r="C11" s="68">
        <v>-1</v>
      </c>
      <c r="D11" s="70"/>
      <c r="E11" s="68">
        <v>-2</v>
      </c>
      <c r="F11" s="70"/>
      <c r="G11" s="71">
        <v>-3</v>
      </c>
      <c r="H11" s="70"/>
      <c r="I11" s="68">
        <v>-4</v>
      </c>
      <c r="J11" s="70"/>
      <c r="K11" s="68">
        <v>-5</v>
      </c>
      <c r="L11" s="65"/>
      <c r="M11" s="68">
        <v>-6</v>
      </c>
      <c r="N11" s="65"/>
      <c r="O11" s="68">
        <v>-7</v>
      </c>
      <c r="P11" s="70"/>
      <c r="Q11" s="72" t="s">
        <v>22</v>
      </c>
      <c r="S11" s="72" t="s">
        <v>23</v>
      </c>
    </row>
    <row r="12" spans="1:19" ht="15.75" x14ac:dyDescent="0.25">
      <c r="A12" s="8"/>
      <c r="B12" s="64"/>
      <c r="C12" s="70"/>
      <c r="D12" s="70"/>
      <c r="E12" s="70"/>
      <c r="F12" s="70"/>
      <c r="G12" s="23"/>
      <c r="H12" s="70"/>
      <c r="I12" s="70"/>
      <c r="J12" s="70"/>
      <c r="K12" s="65"/>
      <c r="L12" s="65"/>
      <c r="M12" s="65"/>
      <c r="N12" s="65"/>
      <c r="O12" s="65"/>
      <c r="P12" s="70"/>
      <c r="Q12" s="70"/>
      <c r="S12" s="70"/>
    </row>
    <row r="13" spans="1:19" ht="15.75" x14ac:dyDescent="0.25">
      <c r="A13" s="8"/>
      <c r="C13" s="22" t="s">
        <v>37</v>
      </c>
      <c r="K13" s="9"/>
      <c r="L13" s="9"/>
      <c r="M13" s="9"/>
      <c r="N13" s="9"/>
      <c r="O13" s="9"/>
    </row>
    <row r="14" spans="1:19" x14ac:dyDescent="0.2">
      <c r="A14" s="8"/>
      <c r="K14" s="9"/>
      <c r="L14" s="9"/>
      <c r="M14" s="9"/>
      <c r="N14" s="9"/>
      <c r="O14" s="9"/>
    </row>
    <row r="15" spans="1:19" ht="15.75" x14ac:dyDescent="0.25">
      <c r="A15" s="8"/>
      <c r="C15" s="25" t="s">
        <v>24</v>
      </c>
      <c r="I15" s="40"/>
      <c r="K15" s="9"/>
      <c r="L15" s="9"/>
      <c r="M15" s="9"/>
      <c r="N15" s="9"/>
      <c r="O15" s="9"/>
      <c r="Q15" s="31"/>
      <c r="S15" s="42"/>
    </row>
    <row r="16" spans="1:19" ht="15.75" x14ac:dyDescent="0.25">
      <c r="A16" s="8"/>
      <c r="C16" s="16"/>
      <c r="I16" s="40"/>
      <c r="K16" s="9"/>
      <c r="L16" s="9"/>
      <c r="M16" s="9"/>
      <c r="N16" s="9"/>
      <c r="O16" s="9"/>
      <c r="Q16" s="31"/>
      <c r="S16" s="42"/>
    </row>
    <row r="17" spans="1:19" x14ac:dyDescent="0.2">
      <c r="A17" s="3">
        <v>311</v>
      </c>
      <c r="C17" s="4" t="s">
        <v>25</v>
      </c>
      <c r="E17" s="2"/>
      <c r="F17" s="2"/>
      <c r="G17" s="1"/>
      <c r="I17" s="5"/>
      <c r="J17" s="17"/>
      <c r="K17" s="18"/>
      <c r="L17" s="18"/>
      <c r="M17" s="18"/>
      <c r="N17" s="18"/>
      <c r="O17" s="18"/>
      <c r="Q17" s="31"/>
      <c r="S17" s="42"/>
    </row>
    <row r="18" spans="1:19" x14ac:dyDescent="0.2">
      <c r="A18" s="3"/>
      <c r="C18" s="28" t="s">
        <v>39</v>
      </c>
      <c r="E18" s="2" t="s">
        <v>87</v>
      </c>
      <c r="F18" s="2" t="s">
        <v>38</v>
      </c>
      <c r="G18" s="1">
        <v>-13</v>
      </c>
      <c r="I18" s="5">
        <v>96307268.159999996</v>
      </c>
      <c r="J18" s="17"/>
      <c r="K18" s="18">
        <v>27875957</v>
      </c>
      <c r="L18" s="18"/>
      <c r="M18" s="18">
        <v>80951256</v>
      </c>
      <c r="N18" s="18"/>
      <c r="O18" s="18">
        <v>1740732</v>
      </c>
      <c r="Q18" s="31">
        <v>1.81</v>
      </c>
      <c r="S18" s="42">
        <v>46.5</v>
      </c>
    </row>
    <row r="19" spans="1:19" x14ac:dyDescent="0.2">
      <c r="A19" s="3"/>
      <c r="C19" s="28" t="s">
        <v>40</v>
      </c>
      <c r="E19" s="2" t="s">
        <v>87</v>
      </c>
      <c r="F19" s="2" t="s">
        <v>38</v>
      </c>
      <c r="G19" s="1">
        <v>-13</v>
      </c>
      <c r="I19" s="5">
        <v>5556451.46</v>
      </c>
      <c r="J19" s="17"/>
      <c r="K19" s="18">
        <v>3229484</v>
      </c>
      <c r="L19" s="18"/>
      <c r="M19" s="18">
        <v>3049306</v>
      </c>
      <c r="N19" s="18"/>
      <c r="O19" s="18">
        <v>67265</v>
      </c>
      <c r="Q19" s="31">
        <v>1.21</v>
      </c>
      <c r="S19" s="42">
        <v>45.3</v>
      </c>
    </row>
    <row r="20" spans="1:19" x14ac:dyDescent="0.2">
      <c r="A20" s="3"/>
      <c r="C20" s="28" t="s">
        <v>41</v>
      </c>
      <c r="E20" s="2" t="s">
        <v>87</v>
      </c>
      <c r="F20" s="2" t="s">
        <v>38</v>
      </c>
      <c r="G20" s="1">
        <v>0</v>
      </c>
      <c r="I20" s="5">
        <v>1117119.1299999999</v>
      </c>
      <c r="J20" s="17"/>
      <c r="K20" s="18">
        <v>736160</v>
      </c>
      <c r="L20" s="18"/>
      <c r="M20" s="18">
        <v>380959</v>
      </c>
      <c r="N20" s="18"/>
      <c r="O20" s="18">
        <v>17187</v>
      </c>
      <c r="Q20" s="31">
        <v>1.54</v>
      </c>
      <c r="S20" s="42">
        <v>22.2</v>
      </c>
    </row>
    <row r="21" spans="1:19" x14ac:dyDescent="0.2">
      <c r="A21" s="3"/>
      <c r="C21" s="29" t="s">
        <v>47</v>
      </c>
      <c r="E21" s="2" t="s">
        <v>87</v>
      </c>
      <c r="F21" s="2" t="s">
        <v>38</v>
      </c>
      <c r="G21" s="1">
        <v>-6</v>
      </c>
      <c r="I21" s="5">
        <v>4677142.79</v>
      </c>
      <c r="J21" s="17"/>
      <c r="K21" s="18">
        <v>4849812</v>
      </c>
      <c r="L21" s="18"/>
      <c r="M21" s="18">
        <v>107959</v>
      </c>
      <c r="N21" s="18"/>
      <c r="O21" s="18">
        <v>19664</v>
      </c>
      <c r="Q21" s="31">
        <v>0.42</v>
      </c>
      <c r="S21" s="42">
        <v>5.5</v>
      </c>
    </row>
    <row r="22" spans="1:19" x14ac:dyDescent="0.2">
      <c r="A22" s="3"/>
      <c r="C22" s="29" t="s">
        <v>48</v>
      </c>
      <c r="E22" s="2" t="s">
        <v>87</v>
      </c>
      <c r="F22" s="2" t="s">
        <v>38</v>
      </c>
      <c r="G22" s="1">
        <v>-6</v>
      </c>
      <c r="I22" s="5">
        <v>2309727.39</v>
      </c>
      <c r="J22" s="17"/>
      <c r="K22" s="18">
        <v>2036777</v>
      </c>
      <c r="L22" s="18"/>
      <c r="M22" s="18">
        <v>411534</v>
      </c>
      <c r="N22" s="18"/>
      <c r="O22" s="18">
        <v>35958</v>
      </c>
      <c r="Q22" s="31">
        <v>1.56</v>
      </c>
      <c r="S22" s="42">
        <v>11.4</v>
      </c>
    </row>
    <row r="23" spans="1:19" x14ac:dyDescent="0.2">
      <c r="A23" s="3"/>
      <c r="C23" s="29" t="s">
        <v>49</v>
      </c>
      <c r="E23" s="2" t="s">
        <v>87</v>
      </c>
      <c r="F23" s="2" t="s">
        <v>38</v>
      </c>
      <c r="G23" s="1">
        <v>-6</v>
      </c>
      <c r="I23" s="5">
        <v>28754404.329999998</v>
      </c>
      <c r="J23" s="17"/>
      <c r="K23" s="18">
        <v>14810273</v>
      </c>
      <c r="L23" s="18"/>
      <c r="M23" s="18">
        <v>15669396</v>
      </c>
      <c r="N23" s="18"/>
      <c r="O23" s="18">
        <v>904338</v>
      </c>
      <c r="Q23" s="31">
        <v>3.15</v>
      </c>
      <c r="S23" s="42">
        <v>17.3</v>
      </c>
    </row>
    <row r="24" spans="1:19" x14ac:dyDescent="0.2">
      <c r="A24" s="3"/>
      <c r="C24" s="29" t="s">
        <v>50</v>
      </c>
      <c r="E24" s="2" t="s">
        <v>87</v>
      </c>
      <c r="F24" s="2" t="s">
        <v>38</v>
      </c>
      <c r="G24" s="1">
        <v>-6</v>
      </c>
      <c r="I24" s="5">
        <v>45382543.880000003</v>
      </c>
      <c r="J24" s="17"/>
      <c r="K24" s="18">
        <v>12661458</v>
      </c>
      <c r="L24" s="18"/>
      <c r="M24" s="18">
        <v>35444039</v>
      </c>
      <c r="N24" s="18"/>
      <c r="O24" s="18">
        <v>2039353</v>
      </c>
      <c r="Q24" s="31">
        <v>4.49</v>
      </c>
      <c r="S24" s="42">
        <v>17.399999999999999</v>
      </c>
    </row>
    <row r="25" spans="1:19" x14ac:dyDescent="0.2">
      <c r="A25" s="3"/>
      <c r="C25" s="29" t="s">
        <v>52</v>
      </c>
      <c r="E25" s="2" t="s">
        <v>87</v>
      </c>
      <c r="F25" s="2" t="s">
        <v>38</v>
      </c>
      <c r="G25" s="1">
        <v>-7</v>
      </c>
      <c r="I25" s="5">
        <v>8397192.1199999992</v>
      </c>
      <c r="J25" s="17"/>
      <c r="K25" s="18">
        <v>7509513</v>
      </c>
      <c r="L25" s="18"/>
      <c r="M25" s="18">
        <v>1475483</v>
      </c>
      <c r="N25" s="18"/>
      <c r="O25" s="18">
        <v>90462</v>
      </c>
      <c r="Q25" s="31">
        <v>1.08</v>
      </c>
      <c r="S25" s="42">
        <v>16.3</v>
      </c>
    </row>
    <row r="26" spans="1:19" x14ac:dyDescent="0.2">
      <c r="A26" s="3"/>
      <c r="C26" s="29" t="s">
        <v>53</v>
      </c>
      <c r="E26" s="2" t="s">
        <v>87</v>
      </c>
      <c r="F26" s="2" t="s">
        <v>38</v>
      </c>
      <c r="G26" s="1">
        <v>-7</v>
      </c>
      <c r="I26" s="5">
        <v>21345248.670000002</v>
      </c>
      <c r="J26" s="17"/>
      <c r="K26" s="18">
        <v>17200351</v>
      </c>
      <c r="L26" s="18"/>
      <c r="M26" s="18">
        <v>5639065</v>
      </c>
      <c r="N26" s="18"/>
      <c r="O26" s="18">
        <v>345074</v>
      </c>
      <c r="Q26" s="31">
        <v>1.62</v>
      </c>
      <c r="S26" s="42">
        <v>16.3</v>
      </c>
    </row>
    <row r="27" spans="1:19" x14ac:dyDescent="0.2">
      <c r="A27" s="3"/>
      <c r="C27" s="29" t="s">
        <v>54</v>
      </c>
      <c r="E27" s="2" t="s">
        <v>87</v>
      </c>
      <c r="F27" s="2" t="s">
        <v>38</v>
      </c>
      <c r="G27" s="1">
        <v>-7</v>
      </c>
      <c r="I27" s="5">
        <v>16653049.6</v>
      </c>
      <c r="J27" s="17"/>
      <c r="K27" s="18">
        <v>14451749</v>
      </c>
      <c r="L27" s="18"/>
      <c r="M27" s="18">
        <v>3367014</v>
      </c>
      <c r="N27" s="18"/>
      <c r="O27" s="18">
        <v>207875</v>
      </c>
      <c r="Q27" s="31">
        <v>1.25</v>
      </c>
      <c r="S27" s="42">
        <v>16.2</v>
      </c>
    </row>
    <row r="28" spans="1:19" x14ac:dyDescent="0.2">
      <c r="A28" s="3"/>
      <c r="C28" s="29" t="s">
        <v>55</v>
      </c>
      <c r="E28" s="2" t="s">
        <v>87</v>
      </c>
      <c r="F28" s="2" t="s">
        <v>38</v>
      </c>
      <c r="G28" s="1">
        <v>-7</v>
      </c>
      <c r="I28" s="5">
        <v>51457056.740000002</v>
      </c>
      <c r="J28" s="17"/>
      <c r="K28" s="18">
        <v>34353891</v>
      </c>
      <c r="L28" s="18"/>
      <c r="M28" s="18">
        <v>20705160</v>
      </c>
      <c r="N28" s="18"/>
      <c r="O28" s="18">
        <v>1079382</v>
      </c>
      <c r="Q28" s="31">
        <v>2.1</v>
      </c>
      <c r="S28" s="42">
        <v>19.2</v>
      </c>
    </row>
    <row r="29" spans="1:19" x14ac:dyDescent="0.2">
      <c r="A29" s="3"/>
      <c r="C29" s="29" t="s">
        <v>56</v>
      </c>
      <c r="E29" s="2" t="s">
        <v>87</v>
      </c>
      <c r="F29" s="2" t="s">
        <v>38</v>
      </c>
      <c r="G29" s="1">
        <v>-7</v>
      </c>
      <c r="I29" s="5">
        <v>43271160.710000001</v>
      </c>
      <c r="J29" s="17"/>
      <c r="K29" s="18">
        <v>16660841</v>
      </c>
      <c r="L29" s="18"/>
      <c r="M29" s="18">
        <v>29639301</v>
      </c>
      <c r="N29" s="18"/>
      <c r="O29" s="18">
        <v>1464961</v>
      </c>
      <c r="Q29" s="31">
        <v>3.39</v>
      </c>
      <c r="S29" s="42">
        <v>20.2</v>
      </c>
    </row>
    <row r="30" spans="1:19" x14ac:dyDescent="0.2">
      <c r="A30" s="3"/>
      <c r="C30" s="29" t="s">
        <v>57</v>
      </c>
      <c r="E30" s="2" t="s">
        <v>87</v>
      </c>
      <c r="F30" s="2" t="s">
        <v>38</v>
      </c>
      <c r="G30" s="1">
        <v>-7</v>
      </c>
      <c r="I30" s="14">
        <v>15816339.699999999</v>
      </c>
      <c r="J30" s="17"/>
      <c r="K30" s="18">
        <v>14084948</v>
      </c>
      <c r="L30" s="18"/>
      <c r="M30" s="18">
        <v>2838535</v>
      </c>
      <c r="N30" s="18"/>
      <c r="O30" s="18">
        <v>174250</v>
      </c>
      <c r="Q30" s="31">
        <v>1.1000000000000001</v>
      </c>
      <c r="S30" s="42">
        <v>16.3</v>
      </c>
    </row>
    <row r="31" spans="1:19" x14ac:dyDescent="0.2">
      <c r="A31" s="3"/>
      <c r="C31" s="29" t="s">
        <v>59</v>
      </c>
      <c r="E31" s="2" t="s">
        <v>87</v>
      </c>
      <c r="F31" s="2" t="s">
        <v>38</v>
      </c>
      <c r="G31" s="1">
        <v>-7</v>
      </c>
      <c r="I31" s="19">
        <v>36901.040000000001</v>
      </c>
      <c r="J31" s="17"/>
      <c r="K31" s="18">
        <v>0</v>
      </c>
      <c r="L31" s="18"/>
      <c r="M31" s="18">
        <v>39484</v>
      </c>
      <c r="N31" s="18"/>
      <c r="O31" s="18">
        <v>1940</v>
      </c>
      <c r="Q31" s="31">
        <v>5.26</v>
      </c>
      <c r="S31" s="42">
        <v>20.399999999999999</v>
      </c>
    </row>
    <row r="32" spans="1:19" x14ac:dyDescent="0.2">
      <c r="A32" s="3"/>
      <c r="E32" s="2"/>
      <c r="F32" s="2"/>
      <c r="G32" s="1"/>
      <c r="I32" s="5"/>
      <c r="K32" s="21"/>
      <c r="L32" s="9"/>
      <c r="M32" s="21"/>
      <c r="N32" s="9"/>
      <c r="O32" s="21"/>
      <c r="Q32" s="31"/>
      <c r="S32" s="42"/>
    </row>
    <row r="33" spans="1:19" x14ac:dyDescent="0.2">
      <c r="A33" s="3"/>
      <c r="C33" s="33" t="s">
        <v>26</v>
      </c>
      <c r="E33" s="2"/>
      <c r="F33" s="2"/>
      <c r="G33" s="1"/>
      <c r="I33" s="5">
        <f>+SUBTOTAL(9,I18:I32)</f>
        <v>341081605.71999997</v>
      </c>
      <c r="K33" s="9">
        <f>+SUBTOTAL(9,K18:K32)</f>
        <v>170461214</v>
      </c>
      <c r="L33" s="9"/>
      <c r="M33" s="9">
        <f>+SUBTOTAL(9,M18:M32)</f>
        <v>199718491</v>
      </c>
      <c r="N33" s="9"/>
      <c r="O33" s="9">
        <f>+SUBTOTAL(9,O18:O32)</f>
        <v>8188441</v>
      </c>
      <c r="Q33" s="31">
        <f>O33/I33*100</f>
        <v>2.4007278207556109</v>
      </c>
      <c r="S33" s="42">
        <f>ROUND(M33/O33,1)</f>
        <v>24.4</v>
      </c>
    </row>
    <row r="34" spans="1:19" x14ac:dyDescent="0.2">
      <c r="A34" s="3"/>
      <c r="C34" s="33"/>
      <c r="E34" s="2"/>
      <c r="F34" s="2"/>
      <c r="G34" s="1"/>
      <c r="I34" s="5"/>
      <c r="K34" s="9"/>
      <c r="L34" s="9"/>
      <c r="M34" s="9"/>
      <c r="N34" s="9"/>
      <c r="O34" s="9"/>
      <c r="Q34" s="31"/>
      <c r="S34" s="42"/>
    </row>
    <row r="35" spans="1:19" collapsed="1" x14ac:dyDescent="0.2">
      <c r="A35" s="3">
        <v>311.2</v>
      </c>
      <c r="C35" s="28" t="s">
        <v>79</v>
      </c>
      <c r="E35" s="2"/>
      <c r="F35" s="2"/>
      <c r="G35" s="1"/>
      <c r="I35" s="5"/>
      <c r="K35" s="9"/>
      <c r="L35" s="9"/>
      <c r="M35" s="9"/>
      <c r="N35" s="9"/>
      <c r="O35" s="9"/>
      <c r="Q35" s="31"/>
      <c r="S35" s="42"/>
    </row>
    <row r="36" spans="1:19" x14ac:dyDescent="0.2">
      <c r="A36" s="3"/>
      <c r="C36" s="28" t="s">
        <v>42</v>
      </c>
      <c r="E36" s="2" t="s">
        <v>87</v>
      </c>
      <c r="F36" s="2" t="s">
        <v>38</v>
      </c>
      <c r="G36" s="1">
        <v>-10</v>
      </c>
      <c r="I36" s="5">
        <v>1631257.97</v>
      </c>
      <c r="J36" s="17"/>
      <c r="K36" s="18">
        <v>1304219</v>
      </c>
      <c r="L36" s="18"/>
      <c r="M36" s="18">
        <v>490165</v>
      </c>
      <c r="N36" s="18"/>
      <c r="O36" s="18">
        <v>0</v>
      </c>
      <c r="Q36" s="31">
        <v>0</v>
      </c>
      <c r="S36" s="42">
        <v>0</v>
      </c>
    </row>
    <row r="37" spans="1:19" x14ac:dyDescent="0.2">
      <c r="A37" s="3"/>
      <c r="C37" s="28" t="s">
        <v>43</v>
      </c>
      <c r="E37" s="2" t="s">
        <v>87</v>
      </c>
      <c r="F37" s="2" t="s">
        <v>38</v>
      </c>
      <c r="G37" s="1">
        <v>-10</v>
      </c>
      <c r="I37" s="5">
        <v>583381.43999999994</v>
      </c>
      <c r="J37" s="17"/>
      <c r="K37" s="18">
        <v>554285</v>
      </c>
      <c r="L37" s="18"/>
      <c r="M37" s="18">
        <v>87435</v>
      </c>
      <c r="N37" s="18"/>
      <c r="O37" s="18">
        <v>0</v>
      </c>
      <c r="Q37" s="31">
        <v>0</v>
      </c>
      <c r="R37" s="32"/>
      <c r="S37" s="42">
        <v>0</v>
      </c>
    </row>
    <row r="38" spans="1:19" x14ac:dyDescent="0.2">
      <c r="A38" s="3"/>
      <c r="C38" s="29" t="s">
        <v>44</v>
      </c>
      <c r="E38" s="2" t="s">
        <v>87</v>
      </c>
      <c r="F38" s="2" t="s">
        <v>38</v>
      </c>
      <c r="G38" s="1">
        <v>-10</v>
      </c>
      <c r="I38" s="5">
        <v>2420031.65</v>
      </c>
      <c r="J38" s="17"/>
      <c r="K38" s="18">
        <v>2677136</v>
      </c>
      <c r="L38" s="18"/>
      <c r="M38" s="18">
        <v>-15101</v>
      </c>
      <c r="N38" s="18"/>
      <c r="O38" s="18">
        <v>0</v>
      </c>
      <c r="Q38" s="31">
        <v>0</v>
      </c>
      <c r="S38" s="42">
        <v>0</v>
      </c>
    </row>
    <row r="39" spans="1:19" x14ac:dyDescent="0.2">
      <c r="A39" s="3"/>
      <c r="C39" s="29" t="s">
        <v>45</v>
      </c>
      <c r="E39" s="2" t="s">
        <v>87</v>
      </c>
      <c r="F39" s="2" t="s">
        <v>38</v>
      </c>
      <c r="G39" s="1">
        <v>-10</v>
      </c>
      <c r="I39" s="5">
        <v>4445055.7300000004</v>
      </c>
      <c r="J39" s="17"/>
      <c r="K39" s="18">
        <v>4264935</v>
      </c>
      <c r="L39" s="18"/>
      <c r="M39" s="18">
        <v>624626</v>
      </c>
      <c r="N39" s="18"/>
      <c r="O39" s="18">
        <v>0</v>
      </c>
      <c r="Q39" s="31">
        <v>0</v>
      </c>
      <c r="S39" s="42">
        <v>0</v>
      </c>
    </row>
    <row r="40" spans="1:19" x14ac:dyDescent="0.2">
      <c r="A40" s="3"/>
      <c r="C40" s="29" t="s">
        <v>46</v>
      </c>
      <c r="E40" s="2" t="s">
        <v>87</v>
      </c>
      <c r="F40" s="2" t="s">
        <v>38</v>
      </c>
      <c r="G40" s="1">
        <v>-10</v>
      </c>
      <c r="I40" s="5">
        <v>1558538.26</v>
      </c>
      <c r="J40" s="17"/>
      <c r="K40" s="18">
        <v>1746255</v>
      </c>
      <c r="L40" s="18"/>
      <c r="M40" s="18">
        <v>-31863</v>
      </c>
      <c r="N40" s="18"/>
      <c r="O40" s="18">
        <v>0</v>
      </c>
      <c r="Q40" s="31">
        <v>0</v>
      </c>
      <c r="R40" s="32"/>
      <c r="S40" s="42">
        <v>0</v>
      </c>
    </row>
    <row r="41" spans="1:19" x14ac:dyDescent="0.2">
      <c r="A41" s="3"/>
      <c r="C41" s="29" t="s">
        <v>51</v>
      </c>
      <c r="E41" s="2" t="s">
        <v>87</v>
      </c>
      <c r="F41" s="2" t="s">
        <v>38</v>
      </c>
      <c r="G41" s="1">
        <v>-10</v>
      </c>
      <c r="I41" s="19">
        <v>37239.96</v>
      </c>
      <c r="J41" s="17"/>
      <c r="K41" s="36">
        <v>39691</v>
      </c>
      <c r="L41" s="18"/>
      <c r="M41" s="36">
        <v>1273</v>
      </c>
      <c r="N41" s="18"/>
      <c r="O41" s="36">
        <v>0</v>
      </c>
      <c r="Q41" s="31">
        <v>0</v>
      </c>
      <c r="R41" s="32"/>
      <c r="S41" s="42">
        <v>0</v>
      </c>
    </row>
    <row r="42" spans="1:19" x14ac:dyDescent="0.2">
      <c r="A42" s="3"/>
      <c r="C42" s="33"/>
      <c r="E42" s="2"/>
      <c r="F42" s="2"/>
      <c r="G42" s="1"/>
      <c r="I42" s="5"/>
      <c r="K42" s="9"/>
      <c r="L42" s="9"/>
      <c r="M42" s="9"/>
      <c r="N42" s="9"/>
      <c r="O42" s="9"/>
      <c r="Q42" s="31"/>
      <c r="S42" s="42"/>
    </row>
    <row r="43" spans="1:19" x14ac:dyDescent="0.2">
      <c r="A43" s="3"/>
      <c r="C43" s="33" t="s">
        <v>80</v>
      </c>
      <c r="E43" s="2"/>
      <c r="F43" s="2"/>
      <c r="G43" s="1"/>
      <c r="I43" s="5">
        <f>+SUBTOTAL(9,I36:I42)</f>
        <v>10675505.010000002</v>
      </c>
      <c r="K43" s="9">
        <f>+SUBTOTAL(9,K36:K42)</f>
        <v>10586521</v>
      </c>
      <c r="L43" s="9"/>
      <c r="M43" s="9">
        <f>+SUBTOTAL(9,M36:M42)</f>
        <v>1156535</v>
      </c>
      <c r="N43" s="9"/>
      <c r="O43" s="9">
        <f>+SUBTOTAL(9,O36:O42)</f>
        <v>0</v>
      </c>
      <c r="Q43" s="31">
        <f>O43/I43*100</f>
        <v>0</v>
      </c>
      <c r="S43" s="42">
        <v>0</v>
      </c>
    </row>
    <row r="44" spans="1:19" x14ac:dyDescent="0.2">
      <c r="A44" s="3"/>
      <c r="C44" s="33"/>
      <c r="E44" s="2"/>
      <c r="F44" s="2"/>
      <c r="G44" s="1"/>
      <c r="I44" s="5"/>
      <c r="K44" s="9"/>
      <c r="L44" s="9"/>
      <c r="M44" s="9"/>
      <c r="N44" s="9"/>
      <c r="O44" s="9"/>
      <c r="Q44" s="31"/>
      <c r="S44" s="42"/>
    </row>
    <row r="45" spans="1:19" x14ac:dyDescent="0.2">
      <c r="A45" s="3">
        <v>312</v>
      </c>
      <c r="C45" s="4" t="s">
        <v>27</v>
      </c>
      <c r="I45" s="5"/>
      <c r="K45" s="9"/>
      <c r="L45" s="9"/>
      <c r="M45" s="9"/>
      <c r="N45" s="9"/>
      <c r="O45" s="9"/>
      <c r="Q45" s="31"/>
      <c r="S45" s="42"/>
    </row>
    <row r="46" spans="1:19" x14ac:dyDescent="0.2">
      <c r="A46" s="3"/>
      <c r="C46" s="28" t="s">
        <v>39</v>
      </c>
      <c r="E46" s="26" t="s">
        <v>60</v>
      </c>
      <c r="F46" s="26" t="s">
        <v>38</v>
      </c>
      <c r="G46" s="34">
        <v>-13</v>
      </c>
      <c r="I46" s="5">
        <v>554197231.86000001</v>
      </c>
      <c r="K46" s="9">
        <v>111211468</v>
      </c>
      <c r="L46" s="9"/>
      <c r="M46" s="9">
        <v>515031404</v>
      </c>
      <c r="N46" s="9"/>
      <c r="O46" s="9">
        <v>12020808</v>
      </c>
      <c r="Q46" s="31">
        <v>2.17</v>
      </c>
      <c r="S46" s="42">
        <v>42.8</v>
      </c>
    </row>
    <row r="47" spans="1:19" x14ac:dyDescent="0.2">
      <c r="A47" s="3"/>
      <c r="C47" s="28" t="s">
        <v>40</v>
      </c>
      <c r="E47" s="26" t="s">
        <v>60</v>
      </c>
      <c r="F47" s="26" t="s">
        <v>38</v>
      </c>
      <c r="G47" s="34">
        <v>-13</v>
      </c>
      <c r="I47" s="5">
        <v>72953390.629999995</v>
      </c>
      <c r="K47" s="9">
        <v>21555951</v>
      </c>
      <c r="L47" s="9"/>
      <c r="M47" s="9">
        <v>60881380</v>
      </c>
      <c r="N47" s="9"/>
      <c r="O47" s="9">
        <v>1429927</v>
      </c>
      <c r="Q47" s="31">
        <v>1.96</v>
      </c>
      <c r="S47" s="42">
        <v>42.6</v>
      </c>
    </row>
    <row r="48" spans="1:19" x14ac:dyDescent="0.2">
      <c r="A48" s="3"/>
      <c r="C48" s="29" t="s">
        <v>47</v>
      </c>
      <c r="E48" s="2" t="s">
        <v>60</v>
      </c>
      <c r="F48" s="2" t="s">
        <v>38</v>
      </c>
      <c r="G48" s="1">
        <v>-6</v>
      </c>
      <c r="I48" s="5">
        <v>38556575.43</v>
      </c>
      <c r="J48" s="17"/>
      <c r="K48" s="18">
        <v>21146215</v>
      </c>
      <c r="L48" s="18"/>
      <c r="M48" s="18">
        <v>19723755</v>
      </c>
      <c r="N48" s="18"/>
      <c r="O48" s="18">
        <v>3640073</v>
      </c>
      <c r="Q48" s="31">
        <v>9.44</v>
      </c>
      <c r="S48" s="42">
        <v>5.4</v>
      </c>
    </row>
    <row r="49" spans="1:19" x14ac:dyDescent="0.2">
      <c r="A49" s="3"/>
      <c r="C49" s="29" t="s">
        <v>48</v>
      </c>
      <c r="E49" s="2" t="s">
        <v>60</v>
      </c>
      <c r="F49" s="2" t="s">
        <v>38</v>
      </c>
      <c r="G49" s="1">
        <v>-6</v>
      </c>
      <c r="I49" s="5">
        <v>42204805.560000002</v>
      </c>
      <c r="J49" s="17"/>
      <c r="K49" s="18">
        <v>21231760</v>
      </c>
      <c r="L49" s="18"/>
      <c r="M49" s="18">
        <v>23505334</v>
      </c>
      <c r="N49" s="18"/>
      <c r="O49" s="18">
        <v>2098326</v>
      </c>
      <c r="Q49" s="31">
        <v>4.97</v>
      </c>
      <c r="S49" s="42">
        <v>11.2</v>
      </c>
    </row>
    <row r="50" spans="1:19" x14ac:dyDescent="0.2">
      <c r="A50" s="3"/>
      <c r="C50" s="29" t="s">
        <v>49</v>
      </c>
      <c r="E50" s="2" t="s">
        <v>60</v>
      </c>
      <c r="F50" s="2" t="s">
        <v>38</v>
      </c>
      <c r="G50" s="1">
        <v>-6</v>
      </c>
      <c r="I50" s="5">
        <v>442651264.75999999</v>
      </c>
      <c r="J50" s="17"/>
      <c r="K50" s="18">
        <v>88741155</v>
      </c>
      <c r="L50" s="18"/>
      <c r="M50" s="18">
        <v>380469186</v>
      </c>
      <c r="N50" s="18"/>
      <c r="O50" s="18">
        <v>22472194</v>
      </c>
      <c r="Q50" s="31">
        <v>5.08</v>
      </c>
      <c r="S50" s="42">
        <v>16.899999999999999</v>
      </c>
    </row>
    <row r="51" spans="1:19" x14ac:dyDescent="0.2">
      <c r="A51" s="3"/>
      <c r="C51" s="29" t="s">
        <v>50</v>
      </c>
      <c r="E51" s="2" t="s">
        <v>60</v>
      </c>
      <c r="F51" s="2" t="s">
        <v>38</v>
      </c>
      <c r="G51" s="1">
        <v>-6</v>
      </c>
      <c r="I51" s="5">
        <v>335178567.22000003</v>
      </c>
      <c r="J51" s="17"/>
      <c r="K51" s="18">
        <v>105957565</v>
      </c>
      <c r="L51" s="18"/>
      <c r="M51" s="18">
        <v>249331716</v>
      </c>
      <c r="N51" s="18"/>
      <c r="O51" s="18">
        <v>14679896</v>
      </c>
      <c r="Q51" s="31">
        <v>4.38</v>
      </c>
      <c r="S51" s="42">
        <v>17</v>
      </c>
    </row>
    <row r="52" spans="1:19" x14ac:dyDescent="0.2">
      <c r="A52" s="3"/>
      <c r="C52" s="29" t="s">
        <v>52</v>
      </c>
      <c r="E52" s="2" t="s">
        <v>60</v>
      </c>
      <c r="F52" s="2" t="s">
        <v>38</v>
      </c>
      <c r="G52" s="1">
        <v>-7</v>
      </c>
      <c r="I52" s="5">
        <v>139576135.58000001</v>
      </c>
      <c r="J52" s="17"/>
      <c r="K52" s="18">
        <v>57639685</v>
      </c>
      <c r="L52" s="18"/>
      <c r="M52" s="18">
        <v>91706780</v>
      </c>
      <c r="N52" s="18"/>
      <c r="O52" s="18">
        <v>5723444</v>
      </c>
      <c r="Q52" s="31">
        <v>4.0999999999999996</v>
      </c>
      <c r="S52" s="42">
        <v>16</v>
      </c>
    </row>
    <row r="53" spans="1:19" x14ac:dyDescent="0.2">
      <c r="A53" s="3"/>
      <c r="C53" s="29" t="s">
        <v>53</v>
      </c>
      <c r="E53" s="2" t="s">
        <v>60</v>
      </c>
      <c r="F53" s="2" t="s">
        <v>38</v>
      </c>
      <c r="G53" s="1">
        <v>-7</v>
      </c>
      <c r="I53" s="5">
        <v>355931120.22000003</v>
      </c>
      <c r="J53" s="17"/>
      <c r="K53" s="18">
        <v>110114714</v>
      </c>
      <c r="L53" s="18"/>
      <c r="M53" s="18">
        <v>270731585</v>
      </c>
      <c r="N53" s="18"/>
      <c r="O53" s="18">
        <v>16955389</v>
      </c>
      <c r="Q53" s="31">
        <v>4.76</v>
      </c>
      <c r="S53" s="42">
        <v>16</v>
      </c>
    </row>
    <row r="54" spans="1:19" x14ac:dyDescent="0.2">
      <c r="A54" s="3"/>
      <c r="C54" s="29" t="s">
        <v>54</v>
      </c>
      <c r="E54" s="2" t="s">
        <v>60</v>
      </c>
      <c r="F54" s="2" t="s">
        <v>38</v>
      </c>
      <c r="G54" s="1">
        <v>-7</v>
      </c>
      <c r="I54" s="5">
        <v>277188781.50999999</v>
      </c>
      <c r="J54" s="17"/>
      <c r="K54" s="18">
        <v>74139461</v>
      </c>
      <c r="L54" s="18"/>
      <c r="M54" s="18">
        <v>222452535</v>
      </c>
      <c r="N54" s="18"/>
      <c r="O54" s="18">
        <v>13949323</v>
      </c>
      <c r="Q54" s="31">
        <v>5.03</v>
      </c>
      <c r="S54" s="42">
        <v>15.9</v>
      </c>
    </row>
    <row r="55" spans="1:19" x14ac:dyDescent="0.2">
      <c r="A55" s="3"/>
      <c r="C55" s="29" t="s">
        <v>55</v>
      </c>
      <c r="E55" s="2" t="s">
        <v>60</v>
      </c>
      <c r="F55" s="2" t="s">
        <v>38</v>
      </c>
      <c r="G55" s="1">
        <v>-7</v>
      </c>
      <c r="I55" s="5">
        <v>433488085.01999998</v>
      </c>
      <c r="J55" s="17"/>
      <c r="K55" s="18">
        <v>181912764</v>
      </c>
      <c r="L55" s="18"/>
      <c r="M55" s="18">
        <v>281919487</v>
      </c>
      <c r="N55" s="18"/>
      <c r="O55" s="18">
        <v>15118766</v>
      </c>
      <c r="Q55" s="31">
        <v>3.49</v>
      </c>
      <c r="S55" s="42">
        <v>18.600000000000001</v>
      </c>
    </row>
    <row r="56" spans="1:19" x14ac:dyDescent="0.2">
      <c r="A56" s="3"/>
      <c r="C56" s="29" t="s">
        <v>56</v>
      </c>
      <c r="E56" s="2" t="s">
        <v>60</v>
      </c>
      <c r="F56" s="2" t="s">
        <v>38</v>
      </c>
      <c r="G56" s="1">
        <v>-7</v>
      </c>
      <c r="I56" s="5">
        <v>751196369.79999995</v>
      </c>
      <c r="J56" s="17"/>
      <c r="K56" s="18">
        <v>168106676</v>
      </c>
      <c r="L56" s="18"/>
      <c r="M56" s="18">
        <v>635673440</v>
      </c>
      <c r="N56" s="18"/>
      <c r="O56" s="18">
        <v>32310737</v>
      </c>
      <c r="Q56" s="31">
        <v>4.3</v>
      </c>
      <c r="S56" s="42">
        <v>19.7</v>
      </c>
    </row>
    <row r="57" spans="1:19" x14ac:dyDescent="0.2">
      <c r="A57" s="41"/>
      <c r="C57" s="29" t="s">
        <v>57</v>
      </c>
      <c r="E57" s="2" t="s">
        <v>60</v>
      </c>
      <c r="F57" s="2" t="s">
        <v>38</v>
      </c>
      <c r="G57" s="1">
        <v>-7</v>
      </c>
      <c r="I57" s="5">
        <v>70125568.120000005</v>
      </c>
      <c r="J57" s="17"/>
      <c r="K57" s="18">
        <v>62367365</v>
      </c>
      <c r="L57" s="18"/>
      <c r="M57" s="18">
        <v>12666993</v>
      </c>
      <c r="N57" s="18"/>
      <c r="O57" s="18">
        <v>791781</v>
      </c>
      <c r="Q57" s="31">
        <v>1.1299999999999999</v>
      </c>
      <c r="S57" s="42">
        <v>16</v>
      </c>
    </row>
    <row r="58" spans="1:19" x14ac:dyDescent="0.2">
      <c r="A58" s="3"/>
      <c r="C58" s="29" t="s">
        <v>58</v>
      </c>
      <c r="E58" s="2" t="s">
        <v>60</v>
      </c>
      <c r="F58" s="2" t="s">
        <v>38</v>
      </c>
      <c r="G58" s="1">
        <v>-7</v>
      </c>
      <c r="I58" s="14">
        <v>119327931.23999999</v>
      </c>
      <c r="J58" s="17"/>
      <c r="K58" s="18">
        <v>39524131</v>
      </c>
      <c r="L58" s="18"/>
      <c r="M58" s="18">
        <v>88156755</v>
      </c>
      <c r="N58" s="18"/>
      <c r="O58" s="18">
        <v>4701730</v>
      </c>
      <c r="Q58" s="31">
        <v>3.94</v>
      </c>
      <c r="S58" s="42">
        <v>18.7</v>
      </c>
    </row>
    <row r="59" spans="1:19" x14ac:dyDescent="0.2">
      <c r="A59" s="3"/>
      <c r="C59" s="29" t="s">
        <v>59</v>
      </c>
      <c r="E59" s="2" t="s">
        <v>60</v>
      </c>
      <c r="F59" s="2" t="s">
        <v>38</v>
      </c>
      <c r="G59" s="1">
        <v>-7</v>
      </c>
      <c r="I59" s="19">
        <v>254161647.88999999</v>
      </c>
      <c r="J59" s="17"/>
      <c r="K59" s="18">
        <v>95407708</v>
      </c>
      <c r="L59" s="18"/>
      <c r="M59" s="18">
        <v>176545255</v>
      </c>
      <c r="N59" s="18"/>
      <c r="O59" s="18">
        <v>8934169</v>
      </c>
      <c r="Q59" s="31">
        <v>3.52</v>
      </c>
      <c r="S59" s="42">
        <v>19.8</v>
      </c>
    </row>
    <row r="60" spans="1:19" x14ac:dyDescent="0.2">
      <c r="A60" s="3"/>
      <c r="E60" s="2"/>
      <c r="F60" s="2"/>
      <c r="G60" s="1"/>
      <c r="I60" s="5"/>
      <c r="K60" s="21"/>
      <c r="L60" s="9"/>
      <c r="M60" s="21"/>
      <c r="N60" s="9"/>
      <c r="O60" s="21"/>
      <c r="Q60" s="31"/>
      <c r="S60" s="42"/>
    </row>
    <row r="61" spans="1:19" x14ac:dyDescent="0.2">
      <c r="A61" s="3"/>
      <c r="C61" s="33" t="s">
        <v>28</v>
      </c>
      <c r="E61" s="2"/>
      <c r="F61" s="2"/>
      <c r="G61" s="1"/>
      <c r="I61" s="5">
        <f>+SUBTOTAL(9,I46:I60)</f>
        <v>3886737474.8399997</v>
      </c>
      <c r="K61" s="9">
        <f>+SUBTOTAL(9,K46:K60)</f>
        <v>1159056618</v>
      </c>
      <c r="L61" s="9"/>
      <c r="M61" s="9">
        <f>+SUBTOTAL(9,M46:M60)</f>
        <v>3028795605</v>
      </c>
      <c r="N61" s="9"/>
      <c r="O61" s="9">
        <f>+SUBTOTAL(9,O46:O60)</f>
        <v>154826563</v>
      </c>
      <c r="Q61" s="31">
        <f>O61/I61*100</f>
        <v>3.9834582089024044</v>
      </c>
      <c r="S61" s="42">
        <f>ROUND(M61/O61,1)</f>
        <v>19.600000000000001</v>
      </c>
    </row>
    <row r="62" spans="1:19" ht="15.75" x14ac:dyDescent="0.25">
      <c r="C62" s="46"/>
    </row>
    <row r="63" spans="1:19" x14ac:dyDescent="0.2">
      <c r="A63" s="3">
        <v>312.10000000000002</v>
      </c>
      <c r="C63" s="28" t="s">
        <v>69</v>
      </c>
      <c r="E63" s="2"/>
      <c r="F63" s="2"/>
      <c r="G63" s="1"/>
      <c r="I63" s="5"/>
      <c r="K63" s="9"/>
      <c r="L63" s="9"/>
      <c r="M63" s="9"/>
      <c r="N63" s="9"/>
      <c r="O63" s="9"/>
      <c r="Q63" s="31"/>
      <c r="S63" s="42"/>
    </row>
    <row r="64" spans="1:19" x14ac:dyDescent="0.2">
      <c r="A64" s="3"/>
      <c r="C64" s="28" t="s">
        <v>61</v>
      </c>
      <c r="E64" s="2" t="s">
        <v>88</v>
      </c>
      <c r="F64" s="2" t="s">
        <v>38</v>
      </c>
      <c r="G64" s="1">
        <v>0</v>
      </c>
      <c r="I64" s="14">
        <v>9173265.5299999993</v>
      </c>
      <c r="J64" s="17"/>
      <c r="K64" s="18">
        <v>5018153</v>
      </c>
      <c r="L64" s="18"/>
      <c r="M64" s="18">
        <v>4155113</v>
      </c>
      <c r="N64" s="18"/>
      <c r="O64" s="18">
        <v>85902</v>
      </c>
      <c r="Q64" s="31">
        <v>0.94</v>
      </c>
      <c r="S64" s="42">
        <v>48.4</v>
      </c>
    </row>
    <row r="65" spans="1:19" x14ac:dyDescent="0.2">
      <c r="A65" s="3"/>
      <c r="C65" s="29" t="s">
        <v>64</v>
      </c>
      <c r="E65" s="2" t="s">
        <v>88</v>
      </c>
      <c r="F65" s="2" t="s">
        <v>38</v>
      </c>
      <c r="G65" s="1">
        <v>0</v>
      </c>
      <c r="I65" s="5">
        <v>9299115</v>
      </c>
      <c r="J65" s="17"/>
      <c r="K65" s="18">
        <v>12290258</v>
      </c>
      <c r="L65" s="18"/>
      <c r="M65" s="18">
        <v>-2991143</v>
      </c>
      <c r="N65" s="18"/>
      <c r="O65" s="18">
        <v>0</v>
      </c>
      <c r="Q65" s="31">
        <v>0</v>
      </c>
      <c r="S65" s="42">
        <v>0</v>
      </c>
    </row>
    <row r="66" spans="1:19" x14ac:dyDescent="0.2">
      <c r="A66" s="3"/>
      <c r="C66" s="29" t="s">
        <v>65</v>
      </c>
      <c r="E66" s="2" t="s">
        <v>88</v>
      </c>
      <c r="F66" s="2" t="s">
        <v>38</v>
      </c>
      <c r="G66" s="1">
        <v>0</v>
      </c>
      <c r="I66" s="5">
        <v>3909061.67</v>
      </c>
      <c r="J66" s="17"/>
      <c r="K66" s="18">
        <v>0</v>
      </c>
      <c r="L66" s="18"/>
      <c r="M66" s="18">
        <v>3909062</v>
      </c>
      <c r="N66" s="18"/>
      <c r="O66" s="18">
        <v>339918</v>
      </c>
      <c r="Q66" s="31">
        <v>8.6999999999999993</v>
      </c>
      <c r="S66" s="42">
        <v>11.5</v>
      </c>
    </row>
    <row r="67" spans="1:19" x14ac:dyDescent="0.2">
      <c r="A67" s="3"/>
      <c r="C67" s="29" t="s">
        <v>66</v>
      </c>
      <c r="E67" s="2" t="s">
        <v>88</v>
      </c>
      <c r="F67" s="2" t="s">
        <v>38</v>
      </c>
      <c r="G67" s="1">
        <v>0</v>
      </c>
      <c r="I67" s="5">
        <v>19802080.260000002</v>
      </c>
      <c r="J67" s="17"/>
      <c r="K67" s="18">
        <v>5142558</v>
      </c>
      <c r="L67" s="18"/>
      <c r="M67" s="18">
        <v>14659522</v>
      </c>
      <c r="N67" s="18"/>
      <c r="O67" s="18">
        <v>837687</v>
      </c>
      <c r="Q67" s="31">
        <v>4.2300000000000004</v>
      </c>
      <c r="S67" s="42">
        <v>17.5</v>
      </c>
    </row>
    <row r="68" spans="1:19" s="11" customFormat="1" x14ac:dyDescent="0.2">
      <c r="A68" s="10"/>
      <c r="B68" s="45"/>
      <c r="C68" s="49" t="s">
        <v>62</v>
      </c>
      <c r="E68" s="53" t="s">
        <v>88</v>
      </c>
      <c r="F68" s="12" t="s">
        <v>38</v>
      </c>
      <c r="G68" s="13">
        <v>0</v>
      </c>
      <c r="I68" s="14">
        <v>39480.550000000003</v>
      </c>
      <c r="J68" s="50"/>
      <c r="K68" s="47">
        <v>39209</v>
      </c>
      <c r="L68" s="47"/>
      <c r="M68" s="47">
        <v>272</v>
      </c>
      <c r="N68" s="47"/>
      <c r="O68" s="47">
        <v>16</v>
      </c>
      <c r="Q68" s="51">
        <v>0.04</v>
      </c>
      <c r="R68" s="54"/>
      <c r="S68" s="52">
        <v>17</v>
      </c>
    </row>
    <row r="69" spans="1:19" x14ac:dyDescent="0.2">
      <c r="A69" s="3"/>
      <c r="C69" s="29" t="s">
        <v>63</v>
      </c>
      <c r="E69" s="2" t="s">
        <v>88</v>
      </c>
      <c r="F69" s="2" t="s">
        <v>38</v>
      </c>
      <c r="G69" s="1">
        <v>0</v>
      </c>
      <c r="I69" s="5">
        <v>2100620.94</v>
      </c>
      <c r="J69" s="17"/>
      <c r="K69" s="18">
        <v>2073761</v>
      </c>
      <c r="L69" s="18"/>
      <c r="M69" s="18">
        <v>26860</v>
      </c>
      <c r="N69" s="18"/>
      <c r="O69" s="18">
        <v>1628</v>
      </c>
      <c r="Q69" s="31">
        <v>0.08</v>
      </c>
      <c r="S69" s="42">
        <v>16.5</v>
      </c>
    </row>
    <row r="70" spans="1:19" x14ac:dyDescent="0.2">
      <c r="A70" s="3"/>
      <c r="C70" s="29" t="s">
        <v>67</v>
      </c>
      <c r="E70" s="2" t="s">
        <v>88</v>
      </c>
      <c r="F70" s="2" t="s">
        <v>38</v>
      </c>
      <c r="G70" s="1">
        <v>0</v>
      </c>
      <c r="I70" s="5">
        <v>32692663.870000001</v>
      </c>
      <c r="J70" s="17"/>
      <c r="K70" s="18">
        <v>14310027</v>
      </c>
      <c r="L70" s="18"/>
      <c r="M70" s="18">
        <v>18382637</v>
      </c>
      <c r="N70" s="18"/>
      <c r="O70" s="18">
        <v>896714</v>
      </c>
      <c r="Q70" s="31">
        <v>2.74</v>
      </c>
      <c r="S70" s="42">
        <v>20.5</v>
      </c>
    </row>
    <row r="71" spans="1:19" s="11" customFormat="1" x14ac:dyDescent="0.2">
      <c r="A71" s="48"/>
      <c r="B71" s="45"/>
      <c r="C71" s="49" t="s">
        <v>68</v>
      </c>
      <c r="E71" s="12" t="s">
        <v>88</v>
      </c>
      <c r="F71" s="12" t="s">
        <v>38</v>
      </c>
      <c r="G71" s="13">
        <v>0</v>
      </c>
      <c r="I71" s="14">
        <v>1901133.18</v>
      </c>
      <c r="J71" s="50"/>
      <c r="K71" s="47">
        <v>1901133</v>
      </c>
      <c r="L71" s="47"/>
      <c r="M71" s="47">
        <v>0</v>
      </c>
      <c r="N71" s="47"/>
      <c r="O71" s="47">
        <v>0</v>
      </c>
      <c r="Q71" s="51">
        <v>0</v>
      </c>
      <c r="S71" s="52">
        <v>0</v>
      </c>
    </row>
    <row r="72" spans="1:19" x14ac:dyDescent="0.2">
      <c r="A72" s="3"/>
      <c r="C72" s="28" t="s">
        <v>82</v>
      </c>
      <c r="E72" s="26" t="s">
        <v>88</v>
      </c>
      <c r="F72" s="26" t="s">
        <v>38</v>
      </c>
      <c r="G72" s="1">
        <v>0</v>
      </c>
      <c r="I72" s="5">
        <v>575455.72</v>
      </c>
      <c r="K72" s="9">
        <v>920599</v>
      </c>
      <c r="L72" s="9"/>
      <c r="M72" s="9">
        <v>-345143</v>
      </c>
      <c r="N72" s="9"/>
      <c r="O72" s="9">
        <v>0</v>
      </c>
      <c r="Q72" s="31">
        <v>0</v>
      </c>
      <c r="S72" s="42">
        <v>0</v>
      </c>
    </row>
    <row r="73" spans="1:19" x14ac:dyDescent="0.2">
      <c r="C73" s="29" t="s">
        <v>84</v>
      </c>
      <c r="E73" s="26" t="s">
        <v>88</v>
      </c>
      <c r="F73" s="26" t="s">
        <v>38</v>
      </c>
      <c r="G73" s="1">
        <v>0</v>
      </c>
      <c r="I73" s="5">
        <v>1831840.98</v>
      </c>
      <c r="K73" s="9">
        <v>831695</v>
      </c>
      <c r="L73" s="9"/>
      <c r="M73" s="9">
        <v>1000146</v>
      </c>
      <c r="N73" s="9"/>
      <c r="O73" s="9">
        <v>0</v>
      </c>
      <c r="Q73" s="31">
        <v>0</v>
      </c>
      <c r="S73" s="42">
        <v>0</v>
      </c>
    </row>
    <row r="74" spans="1:19" s="11" customFormat="1" x14ac:dyDescent="0.2">
      <c r="A74" s="10"/>
      <c r="B74" s="45"/>
      <c r="C74" s="49" t="s">
        <v>83</v>
      </c>
      <c r="E74" s="53" t="s">
        <v>88</v>
      </c>
      <c r="F74" s="12" t="s">
        <v>38</v>
      </c>
      <c r="G74" s="13">
        <v>0</v>
      </c>
      <c r="I74" s="19">
        <v>91265.89</v>
      </c>
      <c r="J74" s="50"/>
      <c r="K74" s="36">
        <v>91117</v>
      </c>
      <c r="L74" s="47"/>
      <c r="M74" s="36">
        <v>149</v>
      </c>
      <c r="N74" s="47"/>
      <c r="O74" s="36">
        <v>0</v>
      </c>
      <c r="Q74" s="51">
        <v>0</v>
      </c>
      <c r="R74" s="54"/>
      <c r="S74" s="52">
        <v>0</v>
      </c>
    </row>
    <row r="75" spans="1:19" x14ac:dyDescent="0.2">
      <c r="A75" s="3"/>
      <c r="C75" s="33"/>
      <c r="E75" s="2"/>
      <c r="F75" s="2"/>
      <c r="G75" s="1"/>
      <c r="I75" s="5"/>
      <c r="K75" s="9"/>
      <c r="L75" s="9"/>
      <c r="M75" s="9"/>
      <c r="N75" s="9"/>
      <c r="O75" s="9"/>
      <c r="Q75" s="31"/>
      <c r="S75" s="42"/>
    </row>
    <row r="76" spans="1:19" x14ac:dyDescent="0.2">
      <c r="A76" s="3"/>
      <c r="C76" s="33" t="s">
        <v>70</v>
      </c>
      <c r="E76" s="2"/>
      <c r="F76" s="2"/>
      <c r="G76" s="1"/>
      <c r="I76" s="5">
        <f>+SUBTOTAL(9,I64:I75)</f>
        <v>81415983.590000018</v>
      </c>
      <c r="K76" s="9">
        <f>+SUBTOTAL(9,K64:K75)</f>
        <v>42618510</v>
      </c>
      <c r="L76" s="9"/>
      <c r="M76" s="9">
        <f>+SUBTOTAL(9,M64:M75)</f>
        <v>38797475</v>
      </c>
      <c r="N76" s="9"/>
      <c r="O76" s="9">
        <f>+SUBTOTAL(9,O64:O75)</f>
        <v>2161865</v>
      </c>
      <c r="Q76" s="31">
        <f>O76/I76*100</f>
        <v>2.6553324110003542</v>
      </c>
      <c r="S76" s="42">
        <f>ROUND(M76/O76,1)</f>
        <v>17.899999999999999</v>
      </c>
    </row>
    <row r="77" spans="1:19" x14ac:dyDescent="0.2">
      <c r="A77" s="3"/>
      <c r="C77" s="33"/>
      <c r="E77" s="2"/>
      <c r="F77" s="2"/>
      <c r="G77" s="1"/>
      <c r="I77" s="5"/>
      <c r="K77" s="9"/>
      <c r="L77" s="9"/>
      <c r="M77" s="9"/>
      <c r="N77" s="9"/>
      <c r="O77" s="9"/>
      <c r="Q77" s="31"/>
      <c r="S77" s="42"/>
    </row>
    <row r="78" spans="1:19" x14ac:dyDescent="0.2">
      <c r="A78" s="3">
        <v>312.2</v>
      </c>
      <c r="C78" s="28" t="s">
        <v>81</v>
      </c>
      <c r="E78" s="2"/>
      <c r="F78" s="2"/>
      <c r="G78" s="1"/>
      <c r="I78" s="5"/>
      <c r="K78" s="9"/>
      <c r="L78" s="9"/>
      <c r="M78" s="9"/>
      <c r="N78" s="9"/>
      <c r="O78" s="9"/>
      <c r="Q78" s="31"/>
      <c r="S78" s="42"/>
    </row>
    <row r="79" spans="1:19" x14ac:dyDescent="0.2">
      <c r="A79" s="3"/>
      <c r="C79" s="28" t="s">
        <v>42</v>
      </c>
      <c r="E79" s="26" t="s">
        <v>60</v>
      </c>
      <c r="F79" s="26" t="s">
        <v>38</v>
      </c>
      <c r="G79" s="1">
        <v>-10</v>
      </c>
      <c r="I79" s="5">
        <v>91162.48</v>
      </c>
      <c r="K79" s="9">
        <v>131120</v>
      </c>
      <c r="L79" s="9"/>
      <c r="M79" s="9">
        <v>-30841</v>
      </c>
      <c r="N79" s="9"/>
      <c r="O79" s="9">
        <v>0</v>
      </c>
      <c r="Q79" s="31">
        <v>0</v>
      </c>
      <c r="S79" s="42">
        <v>0</v>
      </c>
    </row>
    <row r="80" spans="1:19" x14ac:dyDescent="0.2">
      <c r="A80" s="3"/>
      <c r="C80" s="28" t="s">
        <v>43</v>
      </c>
      <c r="E80" s="26" t="s">
        <v>60</v>
      </c>
      <c r="F80" s="26" t="s">
        <v>38</v>
      </c>
      <c r="G80" s="1">
        <v>-10</v>
      </c>
      <c r="I80" s="5">
        <v>35937.440000000002</v>
      </c>
      <c r="K80" s="9">
        <v>98210</v>
      </c>
      <c r="L80" s="9"/>
      <c r="M80" s="9">
        <v>-58679</v>
      </c>
      <c r="N80" s="9"/>
      <c r="O80" s="9">
        <v>0</v>
      </c>
      <c r="Q80" s="31">
        <v>0</v>
      </c>
      <c r="R80" s="32"/>
      <c r="S80" s="42">
        <v>0</v>
      </c>
    </row>
    <row r="81" spans="1:19" x14ac:dyDescent="0.2">
      <c r="C81" s="29" t="s">
        <v>44</v>
      </c>
      <c r="E81" s="26" t="s">
        <v>60</v>
      </c>
      <c r="F81" s="26" t="s">
        <v>38</v>
      </c>
      <c r="G81" s="1">
        <v>-10</v>
      </c>
      <c r="I81" s="5">
        <v>41300.9</v>
      </c>
      <c r="K81" s="9">
        <v>9046</v>
      </c>
      <c r="L81" s="9"/>
      <c r="M81" s="9">
        <v>36385</v>
      </c>
      <c r="N81" s="9"/>
      <c r="O81" s="9">
        <v>0</v>
      </c>
      <c r="Q81" s="31">
        <v>0</v>
      </c>
      <c r="S81" s="42">
        <v>0</v>
      </c>
    </row>
    <row r="82" spans="1:19" x14ac:dyDescent="0.2">
      <c r="A82" s="3"/>
      <c r="C82" s="29" t="s">
        <v>45</v>
      </c>
      <c r="E82" s="2" t="s">
        <v>60</v>
      </c>
      <c r="F82" s="2" t="s">
        <v>38</v>
      </c>
      <c r="G82" s="1">
        <v>-10</v>
      </c>
      <c r="I82" s="5">
        <v>277179.53000000003</v>
      </c>
      <c r="J82" s="17"/>
      <c r="K82" s="18">
        <v>1064835</v>
      </c>
      <c r="L82" s="18"/>
      <c r="M82" s="18">
        <v>-759938</v>
      </c>
      <c r="N82" s="18"/>
      <c r="O82" s="18">
        <v>0</v>
      </c>
      <c r="Q82" s="31">
        <v>0</v>
      </c>
      <c r="S82" s="42">
        <v>0</v>
      </c>
    </row>
    <row r="83" spans="1:19" x14ac:dyDescent="0.2">
      <c r="A83" s="3"/>
      <c r="C83" s="29" t="s">
        <v>46</v>
      </c>
      <c r="E83" s="26" t="s">
        <v>60</v>
      </c>
      <c r="F83" s="2" t="s">
        <v>38</v>
      </c>
      <c r="G83" s="1">
        <v>-10</v>
      </c>
      <c r="I83" s="5">
        <v>152243.76</v>
      </c>
      <c r="J83" s="17"/>
      <c r="K83" s="18">
        <v>448120</v>
      </c>
      <c r="L83" s="18"/>
      <c r="M83" s="18">
        <v>-280652</v>
      </c>
      <c r="N83" s="18"/>
      <c r="O83" s="18">
        <v>0</v>
      </c>
      <c r="Q83" s="31">
        <v>0</v>
      </c>
      <c r="R83" s="32"/>
      <c r="S83" s="42">
        <v>0</v>
      </c>
    </row>
    <row r="84" spans="1:19" s="11" customFormat="1" x14ac:dyDescent="0.2">
      <c r="A84" s="10"/>
      <c r="B84" s="45"/>
      <c r="C84" s="49" t="s">
        <v>51</v>
      </c>
      <c r="E84" s="53" t="s">
        <v>60</v>
      </c>
      <c r="F84" s="12" t="s">
        <v>38</v>
      </c>
      <c r="G84" s="13">
        <v>-10</v>
      </c>
      <c r="I84" s="19">
        <v>145202.53</v>
      </c>
      <c r="J84" s="50"/>
      <c r="K84" s="36">
        <v>144966</v>
      </c>
      <c r="L84" s="47"/>
      <c r="M84" s="36">
        <v>14757</v>
      </c>
      <c r="N84" s="47"/>
      <c r="O84" s="36">
        <v>0</v>
      </c>
      <c r="Q84" s="51">
        <v>0</v>
      </c>
      <c r="R84" s="54"/>
      <c r="S84" s="52">
        <v>0</v>
      </c>
    </row>
    <row r="85" spans="1:19" x14ac:dyDescent="0.2">
      <c r="A85" s="3"/>
      <c r="C85" s="33"/>
      <c r="E85" s="2"/>
      <c r="F85" s="2"/>
      <c r="G85" s="1"/>
      <c r="I85" s="5"/>
      <c r="K85" s="9"/>
      <c r="L85" s="9"/>
      <c r="M85" s="9"/>
      <c r="N85" s="9"/>
      <c r="O85" s="9"/>
      <c r="Q85" s="31"/>
      <c r="S85" s="42"/>
    </row>
    <row r="86" spans="1:19" x14ac:dyDescent="0.2">
      <c r="A86" s="3"/>
      <c r="C86" s="33" t="s">
        <v>77</v>
      </c>
      <c r="E86" s="2"/>
      <c r="F86" s="2"/>
      <c r="G86" s="1"/>
      <c r="I86" s="5">
        <f>+SUBTOTAL(9,I79:I85)</f>
        <v>743026.64000000013</v>
      </c>
      <c r="K86" s="9">
        <f>+SUBTOTAL(9,K79:K85)</f>
        <v>1896297</v>
      </c>
      <c r="L86" s="9"/>
      <c r="M86" s="9">
        <f>+SUBTOTAL(9,M79:M85)</f>
        <v>-1078968</v>
      </c>
      <c r="N86" s="9"/>
      <c r="O86" s="9">
        <f>+SUBTOTAL(9,O79:O85)</f>
        <v>0</v>
      </c>
      <c r="Q86" s="31">
        <f>O86/I86*100</f>
        <v>0</v>
      </c>
      <c r="S86" s="42">
        <v>0</v>
      </c>
    </row>
    <row r="87" spans="1:19" x14ac:dyDescent="0.2">
      <c r="A87" s="3"/>
      <c r="C87" s="33"/>
      <c r="E87" s="2"/>
      <c r="F87" s="2"/>
      <c r="G87" s="1"/>
      <c r="I87" s="5"/>
      <c r="K87" s="9"/>
      <c r="L87" s="9"/>
      <c r="M87" s="9"/>
      <c r="N87" s="9"/>
      <c r="O87" s="9"/>
      <c r="Q87" s="31"/>
      <c r="S87" s="42"/>
    </row>
    <row r="88" spans="1:19" x14ac:dyDescent="0.2">
      <c r="A88" s="3">
        <v>314</v>
      </c>
      <c r="C88" s="4" t="s">
        <v>29</v>
      </c>
      <c r="I88" s="5"/>
      <c r="K88" s="9"/>
      <c r="L88" s="9"/>
      <c r="M88" s="9"/>
      <c r="N88" s="9"/>
      <c r="O88" s="9"/>
      <c r="Q88" s="31"/>
      <c r="S88" s="42"/>
    </row>
    <row r="89" spans="1:19" x14ac:dyDescent="0.2">
      <c r="A89" s="3"/>
      <c r="C89" s="29" t="s">
        <v>39</v>
      </c>
      <c r="E89" s="2" t="s">
        <v>89</v>
      </c>
      <c r="F89" s="2" t="s">
        <v>38</v>
      </c>
      <c r="G89" s="1">
        <v>-13</v>
      </c>
      <c r="I89" s="5">
        <v>89986324.040000007</v>
      </c>
      <c r="J89" s="17"/>
      <c r="K89" s="18">
        <v>21764667</v>
      </c>
      <c r="L89" s="18"/>
      <c r="M89" s="18">
        <v>79919879</v>
      </c>
      <c r="N89" s="18"/>
      <c r="O89" s="18">
        <v>1925583</v>
      </c>
      <c r="Q89" s="31">
        <v>2.14</v>
      </c>
      <c r="S89" s="42">
        <v>41.5</v>
      </c>
    </row>
    <row r="90" spans="1:19" x14ac:dyDescent="0.2">
      <c r="A90" s="3"/>
      <c r="C90" s="29" t="s">
        <v>47</v>
      </c>
      <c r="E90" s="2" t="s">
        <v>89</v>
      </c>
      <c r="F90" s="2" t="s">
        <v>38</v>
      </c>
      <c r="G90" s="1">
        <v>-6</v>
      </c>
      <c r="I90" s="5">
        <v>11380919.199999999</v>
      </c>
      <c r="J90" s="17"/>
      <c r="K90" s="18">
        <v>3945874</v>
      </c>
      <c r="L90" s="18"/>
      <c r="M90" s="18">
        <v>8117900</v>
      </c>
      <c r="N90" s="18"/>
      <c r="O90" s="18">
        <v>1512345</v>
      </c>
      <c r="Q90" s="31">
        <v>13.29</v>
      </c>
      <c r="S90" s="42">
        <v>5.4</v>
      </c>
    </row>
    <row r="91" spans="1:19" x14ac:dyDescent="0.2">
      <c r="A91" s="3"/>
      <c r="C91" s="29" t="s">
        <v>48</v>
      </c>
      <c r="E91" s="2" t="s">
        <v>89</v>
      </c>
      <c r="F91" s="2" t="s">
        <v>38</v>
      </c>
      <c r="G91" s="1">
        <v>-6</v>
      </c>
      <c r="I91" s="5">
        <v>13703060.560000001</v>
      </c>
      <c r="J91" s="17"/>
      <c r="K91" s="18">
        <v>9455242</v>
      </c>
      <c r="L91" s="18"/>
      <c r="M91" s="18">
        <v>5070002</v>
      </c>
      <c r="N91" s="18"/>
      <c r="O91" s="18">
        <v>455333</v>
      </c>
      <c r="Q91" s="31">
        <v>3.32</v>
      </c>
      <c r="S91" s="42">
        <v>11.1</v>
      </c>
    </row>
    <row r="92" spans="1:19" x14ac:dyDescent="0.2">
      <c r="A92" s="3"/>
      <c r="C92" s="29" t="s">
        <v>49</v>
      </c>
      <c r="E92" s="2" t="s">
        <v>89</v>
      </c>
      <c r="F92" s="2" t="s">
        <v>38</v>
      </c>
      <c r="G92" s="1">
        <v>-6</v>
      </c>
      <c r="I92" s="5">
        <v>45797249.490000002</v>
      </c>
      <c r="J92" s="17"/>
      <c r="K92" s="18">
        <v>20969756</v>
      </c>
      <c r="L92" s="18"/>
      <c r="M92" s="18">
        <v>27575328</v>
      </c>
      <c r="N92" s="18"/>
      <c r="O92" s="18">
        <v>1641489</v>
      </c>
      <c r="Q92" s="31">
        <v>3.58</v>
      </c>
      <c r="S92" s="42">
        <v>16.8</v>
      </c>
    </row>
    <row r="93" spans="1:19" x14ac:dyDescent="0.2">
      <c r="A93" s="3"/>
      <c r="C93" s="29" t="s">
        <v>53</v>
      </c>
      <c r="E93" s="2" t="s">
        <v>89</v>
      </c>
      <c r="F93" s="2" t="s">
        <v>38</v>
      </c>
      <c r="G93" s="1">
        <v>-7</v>
      </c>
      <c r="I93" s="5">
        <v>40327741.420000002</v>
      </c>
      <c r="J93" s="17"/>
      <c r="K93" s="18">
        <v>22388069</v>
      </c>
      <c r="L93" s="18"/>
      <c r="M93" s="18">
        <v>20762614</v>
      </c>
      <c r="N93" s="18"/>
      <c r="O93" s="18">
        <v>1320002</v>
      </c>
      <c r="Q93" s="31">
        <v>3.27</v>
      </c>
      <c r="S93" s="42">
        <v>15.7</v>
      </c>
    </row>
    <row r="94" spans="1:19" x14ac:dyDescent="0.2">
      <c r="A94" s="3"/>
      <c r="B94" s="44"/>
      <c r="C94" s="29" t="s">
        <v>54</v>
      </c>
      <c r="D94" s="8"/>
      <c r="E94" s="2" t="s">
        <v>89</v>
      </c>
      <c r="F94" s="2" t="s">
        <v>38</v>
      </c>
      <c r="G94" s="1">
        <v>-7</v>
      </c>
      <c r="H94" s="8"/>
      <c r="I94" s="5">
        <v>33056975.75</v>
      </c>
      <c r="J94" s="17"/>
      <c r="K94" s="18">
        <v>22423578</v>
      </c>
      <c r="L94" s="18"/>
      <c r="M94" s="18">
        <v>12947386</v>
      </c>
      <c r="N94" s="18"/>
      <c r="O94" s="18">
        <v>844809</v>
      </c>
      <c r="P94" s="8"/>
      <c r="Q94" s="31">
        <v>2.56</v>
      </c>
      <c r="S94" s="42">
        <v>15.3</v>
      </c>
    </row>
    <row r="95" spans="1:19" x14ac:dyDescent="0.2">
      <c r="A95" s="3"/>
      <c r="C95" s="29" t="s">
        <v>55</v>
      </c>
      <c r="E95" s="2" t="s">
        <v>89</v>
      </c>
      <c r="F95" s="2" t="s">
        <v>38</v>
      </c>
      <c r="G95" s="1">
        <v>-7</v>
      </c>
      <c r="I95" s="5">
        <v>43859372.170000002</v>
      </c>
      <c r="J95" s="17"/>
      <c r="K95" s="18">
        <v>30697120</v>
      </c>
      <c r="L95" s="18"/>
      <c r="M95" s="18">
        <v>16232408</v>
      </c>
      <c r="N95" s="18"/>
      <c r="O95" s="18">
        <v>906454</v>
      </c>
      <c r="Q95" s="31">
        <v>2.0699999999999998</v>
      </c>
      <c r="S95" s="42">
        <v>17.899999999999999</v>
      </c>
    </row>
    <row r="96" spans="1:19" x14ac:dyDescent="0.2">
      <c r="A96" s="3"/>
      <c r="C96" s="29" t="s">
        <v>56</v>
      </c>
      <c r="E96" s="2" t="s">
        <v>89</v>
      </c>
      <c r="F96" s="2" t="s">
        <v>38</v>
      </c>
      <c r="G96" s="1">
        <v>-7</v>
      </c>
      <c r="I96" s="19">
        <v>59231536.719999999</v>
      </c>
      <c r="J96" s="17"/>
      <c r="K96" s="18">
        <v>34540570</v>
      </c>
      <c r="L96" s="18"/>
      <c r="M96" s="18">
        <v>28837174</v>
      </c>
      <c r="N96" s="18"/>
      <c r="O96" s="18">
        <v>1529576</v>
      </c>
      <c r="Q96" s="31">
        <v>2.58</v>
      </c>
      <c r="S96" s="42">
        <v>18.899999999999999</v>
      </c>
    </row>
    <row r="97" spans="1:19" x14ac:dyDescent="0.2">
      <c r="A97" s="3"/>
      <c r="E97" s="2"/>
      <c r="F97" s="2"/>
      <c r="G97" s="1"/>
      <c r="I97" s="5"/>
      <c r="K97" s="21"/>
      <c r="L97" s="9"/>
      <c r="M97" s="21"/>
      <c r="N97" s="9"/>
      <c r="O97" s="21"/>
      <c r="Q97" s="31"/>
      <c r="S97" s="42"/>
    </row>
    <row r="98" spans="1:19" x14ac:dyDescent="0.2">
      <c r="A98" s="3"/>
      <c r="C98" s="33" t="s">
        <v>30</v>
      </c>
      <c r="E98" s="2"/>
      <c r="F98" s="2"/>
      <c r="G98" s="1"/>
      <c r="I98" s="5">
        <f>+SUBTOTAL(9,I89:I97)</f>
        <v>337343179.35000002</v>
      </c>
      <c r="K98" s="9">
        <f>+SUBTOTAL(9,K89:K97)</f>
        <v>166184876</v>
      </c>
      <c r="L98" s="9"/>
      <c r="M98" s="9">
        <f>+SUBTOTAL(9,M89:M97)</f>
        <v>199462691</v>
      </c>
      <c r="N98" s="9"/>
      <c r="O98" s="9">
        <f>+SUBTOTAL(9,O89:O97)</f>
        <v>10135591</v>
      </c>
      <c r="Q98" s="31">
        <f>O98/I98*100</f>
        <v>3.004534142213716</v>
      </c>
      <c r="S98" s="42">
        <f>ROUND(M98/O98,1)</f>
        <v>19.7</v>
      </c>
    </row>
    <row r="99" spans="1:19" x14ac:dyDescent="0.2">
      <c r="A99" s="3"/>
      <c r="C99" s="33"/>
      <c r="E99" s="2"/>
      <c r="F99" s="2"/>
      <c r="G99" s="1"/>
      <c r="I99" s="5"/>
      <c r="K99" s="9"/>
      <c r="L99" s="9"/>
      <c r="M99" s="9"/>
      <c r="N99" s="9"/>
      <c r="O99" s="9"/>
      <c r="Q99" s="31"/>
      <c r="S99" s="42"/>
    </row>
    <row r="100" spans="1:19" x14ac:dyDescent="0.2">
      <c r="A100" s="3">
        <v>314.10000000000002</v>
      </c>
      <c r="C100" s="28" t="s">
        <v>71</v>
      </c>
      <c r="E100" s="2"/>
      <c r="F100" s="2"/>
      <c r="G100" s="1"/>
      <c r="I100" s="5"/>
      <c r="K100" s="9"/>
      <c r="L100" s="9"/>
      <c r="M100" s="9"/>
      <c r="N100" s="9"/>
      <c r="O100" s="9"/>
      <c r="Q100" s="31"/>
      <c r="S100" s="42"/>
    </row>
    <row r="101" spans="1:19" x14ac:dyDescent="0.2">
      <c r="A101" s="3"/>
      <c r="C101" s="29" t="s">
        <v>42</v>
      </c>
      <c r="E101" s="2"/>
      <c r="F101" s="2"/>
      <c r="G101" s="1"/>
      <c r="I101" s="5"/>
      <c r="J101" s="17"/>
      <c r="K101" s="18">
        <v>416110</v>
      </c>
      <c r="L101" s="18"/>
      <c r="M101" s="18"/>
      <c r="N101" s="18"/>
      <c r="O101" s="18"/>
      <c r="Q101" s="31"/>
      <c r="S101" s="42"/>
    </row>
    <row r="102" spans="1:19" x14ac:dyDescent="0.2">
      <c r="A102" s="3"/>
      <c r="C102" s="29" t="s">
        <v>43</v>
      </c>
      <c r="E102" s="2"/>
      <c r="F102" s="2"/>
      <c r="G102" s="1"/>
      <c r="I102" s="5"/>
      <c r="J102" s="17"/>
      <c r="K102" s="18">
        <v>332381</v>
      </c>
      <c r="L102" s="18"/>
      <c r="M102" s="18"/>
      <c r="N102" s="18"/>
      <c r="O102" s="18"/>
      <c r="Q102" s="31"/>
      <c r="S102" s="42"/>
    </row>
    <row r="103" spans="1:19" x14ac:dyDescent="0.2">
      <c r="A103" s="3"/>
      <c r="C103" s="29" t="s">
        <v>44</v>
      </c>
      <c r="E103" s="2" t="s">
        <v>89</v>
      </c>
      <c r="F103" s="2" t="s">
        <v>38</v>
      </c>
      <c r="G103" s="1">
        <v>-10</v>
      </c>
      <c r="I103" s="5">
        <v>107003.1</v>
      </c>
      <c r="J103" s="17"/>
      <c r="K103" s="18">
        <v>469906</v>
      </c>
      <c r="L103" s="18"/>
      <c r="M103" s="18">
        <v>-352203</v>
      </c>
      <c r="N103" s="18"/>
      <c r="O103" s="18">
        <v>0</v>
      </c>
      <c r="Q103" s="31">
        <v>0</v>
      </c>
      <c r="S103" s="42">
        <v>0</v>
      </c>
    </row>
    <row r="104" spans="1:19" x14ac:dyDescent="0.2">
      <c r="A104" s="3"/>
      <c r="C104" s="29" t="s">
        <v>45</v>
      </c>
      <c r="E104" s="2" t="s">
        <v>89</v>
      </c>
      <c r="F104" s="2" t="s">
        <v>38</v>
      </c>
      <c r="G104" s="1">
        <v>-10</v>
      </c>
      <c r="I104" s="19">
        <v>57483.16</v>
      </c>
      <c r="J104" s="17"/>
      <c r="K104" s="36">
        <v>86213</v>
      </c>
      <c r="L104" s="18"/>
      <c r="M104" s="36">
        <v>-22982</v>
      </c>
      <c r="N104" s="18"/>
      <c r="O104" s="36">
        <v>0</v>
      </c>
      <c r="Q104" s="31">
        <v>0</v>
      </c>
      <c r="S104" s="42">
        <v>0</v>
      </c>
    </row>
    <row r="105" spans="1:19" x14ac:dyDescent="0.2">
      <c r="A105" s="3"/>
      <c r="C105" s="33"/>
      <c r="E105" s="2"/>
      <c r="F105" s="2"/>
      <c r="G105" s="1"/>
      <c r="I105" s="5"/>
      <c r="K105" s="9"/>
      <c r="L105" s="9"/>
      <c r="M105" s="9"/>
      <c r="N105" s="9"/>
      <c r="O105" s="9"/>
      <c r="Q105" s="31"/>
      <c r="S105" s="42"/>
    </row>
    <row r="106" spans="1:19" x14ac:dyDescent="0.2">
      <c r="A106" s="3"/>
      <c r="C106" s="33" t="s">
        <v>72</v>
      </c>
      <c r="E106" s="2"/>
      <c r="F106" s="2"/>
      <c r="G106" s="1"/>
      <c r="I106" s="5">
        <f>SUBTOTAL(9,I101:I105)</f>
        <v>164486.26</v>
      </c>
      <c r="K106" s="9">
        <f>SUBTOTAL(9,K101:K105)</f>
        <v>1304610</v>
      </c>
      <c r="L106" s="9"/>
      <c r="M106" s="9">
        <f>SUBTOTAL(9,M101:M105)</f>
        <v>-375185</v>
      </c>
      <c r="N106" s="9"/>
      <c r="O106" s="9">
        <f>SUBTOTAL(9,O101:O105)</f>
        <v>0</v>
      </c>
      <c r="Q106" s="31">
        <f>O106/I106*100</f>
        <v>0</v>
      </c>
      <c r="S106" s="42">
        <v>0</v>
      </c>
    </row>
    <row r="107" spans="1:19" x14ac:dyDescent="0.2">
      <c r="A107" s="3"/>
      <c r="C107" s="33"/>
      <c r="E107" s="2"/>
      <c r="F107" s="2"/>
      <c r="G107" s="1"/>
      <c r="I107" s="5"/>
      <c r="K107" s="9"/>
      <c r="L107" s="9"/>
      <c r="M107" s="9"/>
      <c r="N107" s="9"/>
      <c r="O107" s="9"/>
      <c r="Q107" s="31"/>
      <c r="S107" s="42"/>
    </row>
    <row r="108" spans="1:19" x14ac:dyDescent="0.2">
      <c r="A108" s="3">
        <v>315</v>
      </c>
      <c r="C108" s="4" t="s">
        <v>31</v>
      </c>
      <c r="I108" s="5"/>
      <c r="K108" s="9"/>
      <c r="L108" s="9"/>
      <c r="M108" s="9"/>
      <c r="N108" s="9"/>
      <c r="O108" s="9"/>
      <c r="Q108" s="31"/>
      <c r="S108" s="42"/>
    </row>
    <row r="109" spans="1:19" x14ac:dyDescent="0.2">
      <c r="A109" s="3"/>
      <c r="C109" s="28" t="s">
        <v>39</v>
      </c>
      <c r="E109" s="26" t="s">
        <v>90</v>
      </c>
      <c r="F109" s="26" t="s">
        <v>38</v>
      </c>
      <c r="G109" s="34">
        <v>-13</v>
      </c>
      <c r="I109" s="5">
        <v>45619554.810000002</v>
      </c>
      <c r="K109" s="9">
        <v>9925988</v>
      </c>
      <c r="L109" s="9"/>
      <c r="M109" s="9">
        <v>41624109</v>
      </c>
      <c r="N109" s="9"/>
      <c r="O109" s="9">
        <v>907424</v>
      </c>
      <c r="Q109" s="31">
        <v>1.99</v>
      </c>
      <c r="S109" s="42">
        <v>45.9</v>
      </c>
    </row>
    <row r="110" spans="1:19" x14ac:dyDescent="0.2">
      <c r="A110" s="3"/>
      <c r="C110" s="28" t="s">
        <v>40</v>
      </c>
      <c r="E110" s="26" t="s">
        <v>90</v>
      </c>
      <c r="F110" s="26" t="s">
        <v>38</v>
      </c>
      <c r="G110" s="34">
        <v>-13</v>
      </c>
      <c r="I110" s="5">
        <v>1415469.1</v>
      </c>
      <c r="K110" s="9">
        <v>793978</v>
      </c>
      <c r="L110" s="9"/>
      <c r="M110" s="9">
        <v>805502</v>
      </c>
      <c r="N110" s="9"/>
      <c r="O110" s="9">
        <v>20168</v>
      </c>
      <c r="Q110" s="31">
        <v>1.42</v>
      </c>
      <c r="S110" s="42">
        <v>39.9</v>
      </c>
    </row>
    <row r="111" spans="1:19" x14ac:dyDescent="0.2">
      <c r="A111" s="3"/>
      <c r="C111" s="29" t="s">
        <v>47</v>
      </c>
      <c r="E111" s="2" t="s">
        <v>90</v>
      </c>
      <c r="F111" s="2" t="s">
        <v>38</v>
      </c>
      <c r="G111" s="1">
        <v>-6</v>
      </c>
      <c r="I111" s="5">
        <v>4321324.05</v>
      </c>
      <c r="J111" s="17"/>
      <c r="K111" s="18">
        <v>3302358</v>
      </c>
      <c r="L111" s="18"/>
      <c r="M111" s="18">
        <v>1278245</v>
      </c>
      <c r="N111" s="18"/>
      <c r="O111" s="18">
        <v>233936</v>
      </c>
      <c r="Q111" s="31">
        <v>5.41</v>
      </c>
      <c r="S111" s="42">
        <v>5.5</v>
      </c>
    </row>
    <row r="112" spans="1:19" x14ac:dyDescent="0.2">
      <c r="A112" s="3"/>
      <c r="C112" s="29" t="s">
        <v>48</v>
      </c>
      <c r="E112" s="2" t="s">
        <v>90</v>
      </c>
      <c r="F112" s="2" t="s">
        <v>38</v>
      </c>
      <c r="G112" s="1">
        <v>-6</v>
      </c>
      <c r="I112" s="5">
        <v>2416429.81</v>
      </c>
      <c r="J112" s="17"/>
      <c r="K112" s="18">
        <v>1499399</v>
      </c>
      <c r="L112" s="18"/>
      <c r="M112" s="18">
        <v>1062017</v>
      </c>
      <c r="N112" s="18"/>
      <c r="O112" s="18">
        <v>93328</v>
      </c>
      <c r="Q112" s="31">
        <v>3.86</v>
      </c>
      <c r="S112" s="42">
        <v>11.4</v>
      </c>
    </row>
    <row r="113" spans="1:19" x14ac:dyDescent="0.2">
      <c r="A113" s="3"/>
      <c r="C113" s="29" t="s">
        <v>49</v>
      </c>
      <c r="E113" s="2" t="s">
        <v>90</v>
      </c>
      <c r="F113" s="2" t="s">
        <v>38</v>
      </c>
      <c r="G113" s="1">
        <v>-6</v>
      </c>
      <c r="I113" s="5">
        <v>15435528.73</v>
      </c>
      <c r="J113" s="17"/>
      <c r="K113" s="18">
        <v>6994960</v>
      </c>
      <c r="L113" s="18"/>
      <c r="M113" s="18">
        <v>9366700</v>
      </c>
      <c r="N113" s="18"/>
      <c r="O113" s="18">
        <v>537942</v>
      </c>
      <c r="Q113" s="31">
        <v>3.49</v>
      </c>
      <c r="S113" s="42">
        <v>17.399999999999999</v>
      </c>
    </row>
    <row r="114" spans="1:19" x14ac:dyDescent="0.2">
      <c r="A114" s="3"/>
      <c r="C114" s="29" t="s">
        <v>50</v>
      </c>
      <c r="E114" s="2" t="s">
        <v>90</v>
      </c>
      <c r="F114" s="2" t="s">
        <v>38</v>
      </c>
      <c r="G114" s="1">
        <v>-6</v>
      </c>
      <c r="I114" s="5">
        <v>29324457.100000001</v>
      </c>
      <c r="J114" s="17"/>
      <c r="K114" s="18">
        <v>8310050</v>
      </c>
      <c r="L114" s="18"/>
      <c r="M114" s="18">
        <v>22773875</v>
      </c>
      <c r="N114" s="18"/>
      <c r="O114" s="18">
        <v>1302852</v>
      </c>
      <c r="Q114" s="31">
        <v>4.4400000000000004</v>
      </c>
      <c r="S114" s="42">
        <v>17.5</v>
      </c>
    </row>
    <row r="115" spans="1:19" x14ac:dyDescent="0.2">
      <c r="A115" s="3"/>
      <c r="C115" s="29" t="s">
        <v>52</v>
      </c>
      <c r="E115" s="2" t="s">
        <v>90</v>
      </c>
      <c r="F115" s="2" t="s">
        <v>38</v>
      </c>
      <c r="G115" s="1">
        <v>-7</v>
      </c>
      <c r="I115" s="5">
        <v>12223379.51</v>
      </c>
      <c r="J115" s="17"/>
      <c r="K115" s="18">
        <v>5766682</v>
      </c>
      <c r="L115" s="18"/>
      <c r="M115" s="18">
        <v>7312334</v>
      </c>
      <c r="N115" s="18"/>
      <c r="O115" s="18">
        <v>444020</v>
      </c>
      <c r="Q115" s="31">
        <v>3.63</v>
      </c>
      <c r="S115" s="42">
        <v>16.5</v>
      </c>
    </row>
    <row r="116" spans="1:19" x14ac:dyDescent="0.2">
      <c r="A116" s="3"/>
      <c r="C116" s="29" t="s">
        <v>53</v>
      </c>
      <c r="E116" s="2" t="s">
        <v>90</v>
      </c>
      <c r="F116" s="2" t="s">
        <v>38</v>
      </c>
      <c r="G116" s="1">
        <v>-7</v>
      </c>
      <c r="I116" s="5">
        <v>12336881.42</v>
      </c>
      <c r="J116" s="17"/>
      <c r="K116" s="18">
        <v>8571504</v>
      </c>
      <c r="L116" s="18"/>
      <c r="M116" s="18">
        <v>4628959</v>
      </c>
      <c r="N116" s="18"/>
      <c r="O116" s="18">
        <v>284542</v>
      </c>
      <c r="Q116" s="31">
        <v>2.31</v>
      </c>
      <c r="S116" s="42">
        <v>16.3</v>
      </c>
    </row>
    <row r="117" spans="1:19" x14ac:dyDescent="0.2">
      <c r="A117" s="3"/>
      <c r="C117" s="29" t="s">
        <v>54</v>
      </c>
      <c r="E117" s="2" t="s">
        <v>90</v>
      </c>
      <c r="F117" s="2" t="s">
        <v>38</v>
      </c>
      <c r="G117" s="1">
        <v>-7</v>
      </c>
      <c r="I117" s="5">
        <v>14213740.74</v>
      </c>
      <c r="J117" s="17"/>
      <c r="K117" s="18">
        <v>11578763</v>
      </c>
      <c r="L117" s="18"/>
      <c r="M117" s="18">
        <v>3629940</v>
      </c>
      <c r="N117" s="18"/>
      <c r="O117" s="18">
        <v>226991</v>
      </c>
      <c r="Q117" s="31">
        <v>1.6</v>
      </c>
      <c r="S117" s="42">
        <v>16</v>
      </c>
    </row>
    <row r="118" spans="1:19" x14ac:dyDescent="0.2">
      <c r="A118" s="3"/>
      <c r="C118" s="29" t="s">
        <v>55</v>
      </c>
      <c r="E118" s="2" t="s">
        <v>90</v>
      </c>
      <c r="F118" s="2" t="s">
        <v>38</v>
      </c>
      <c r="G118" s="1">
        <v>-7</v>
      </c>
      <c r="I118" s="5">
        <v>33564209.82</v>
      </c>
      <c r="J118" s="17"/>
      <c r="K118" s="18">
        <v>25293521</v>
      </c>
      <c r="L118" s="18"/>
      <c r="M118" s="18">
        <v>10620184</v>
      </c>
      <c r="N118" s="18"/>
      <c r="O118" s="18">
        <v>564210</v>
      </c>
      <c r="Q118" s="31">
        <v>1.68</v>
      </c>
      <c r="S118" s="42">
        <v>18.8</v>
      </c>
    </row>
    <row r="119" spans="1:19" x14ac:dyDescent="0.2">
      <c r="A119" s="3"/>
      <c r="C119" s="29" t="s">
        <v>56</v>
      </c>
      <c r="E119" s="2" t="s">
        <v>90</v>
      </c>
      <c r="F119" s="2" t="s">
        <v>38</v>
      </c>
      <c r="G119" s="1">
        <v>-7</v>
      </c>
      <c r="I119" s="5">
        <v>52184797.210000001</v>
      </c>
      <c r="J119" s="17"/>
      <c r="K119" s="18">
        <v>18816313</v>
      </c>
      <c r="L119" s="18"/>
      <c r="M119" s="18">
        <v>37021420</v>
      </c>
      <c r="N119" s="18"/>
      <c r="O119" s="18">
        <v>1829243</v>
      </c>
      <c r="Q119" s="31">
        <v>3.51</v>
      </c>
      <c r="S119" s="42">
        <v>20.2</v>
      </c>
    </row>
    <row r="120" spans="1:19" x14ac:dyDescent="0.2">
      <c r="A120" s="3"/>
      <c r="C120" s="29" t="s">
        <v>57</v>
      </c>
      <c r="E120" s="2" t="s">
        <v>90</v>
      </c>
      <c r="F120" s="2" t="s">
        <v>38</v>
      </c>
      <c r="G120" s="1">
        <v>-7</v>
      </c>
      <c r="I120" s="5">
        <v>951198.87</v>
      </c>
      <c r="J120" s="17"/>
      <c r="K120" s="18">
        <v>266709</v>
      </c>
      <c r="L120" s="18"/>
      <c r="M120" s="18">
        <v>751074</v>
      </c>
      <c r="N120" s="18"/>
      <c r="O120" s="18">
        <v>45574</v>
      </c>
      <c r="Q120" s="31">
        <v>4.79</v>
      </c>
      <c r="S120" s="42">
        <v>16.5</v>
      </c>
    </row>
    <row r="121" spans="1:19" x14ac:dyDescent="0.2">
      <c r="A121" s="3"/>
      <c r="C121" s="29" t="s">
        <v>58</v>
      </c>
      <c r="E121" s="2" t="s">
        <v>90</v>
      </c>
      <c r="F121" s="2" t="s">
        <v>38</v>
      </c>
      <c r="G121" s="1">
        <v>-7</v>
      </c>
      <c r="I121" s="5">
        <v>12041998.279999999</v>
      </c>
      <c r="J121" s="17"/>
      <c r="K121" s="18">
        <v>4433095</v>
      </c>
      <c r="L121" s="18"/>
      <c r="M121" s="18">
        <v>8451843</v>
      </c>
      <c r="N121" s="18"/>
      <c r="O121" s="18">
        <v>434717</v>
      </c>
      <c r="Q121" s="31">
        <v>3.61</v>
      </c>
      <c r="S121" s="42">
        <v>19.399999999999999</v>
      </c>
    </row>
    <row r="122" spans="1:19" x14ac:dyDescent="0.2">
      <c r="A122" s="3"/>
      <c r="C122" s="29" t="s">
        <v>59</v>
      </c>
      <c r="E122" s="2" t="s">
        <v>90</v>
      </c>
      <c r="F122" s="2" t="s">
        <v>38</v>
      </c>
      <c r="G122" s="1">
        <v>-7</v>
      </c>
      <c r="I122" s="19">
        <v>15148041.550000001</v>
      </c>
      <c r="J122" s="17"/>
      <c r="K122" s="18">
        <v>3480348</v>
      </c>
      <c r="L122" s="18"/>
      <c r="M122" s="18">
        <v>12728056</v>
      </c>
      <c r="N122" s="18"/>
      <c r="O122" s="18">
        <v>621790</v>
      </c>
      <c r="Q122" s="31">
        <v>4.0999999999999996</v>
      </c>
      <c r="S122" s="42">
        <v>20.5</v>
      </c>
    </row>
    <row r="123" spans="1:19" x14ac:dyDescent="0.2">
      <c r="A123" s="3"/>
      <c r="E123" s="2"/>
      <c r="F123" s="2"/>
      <c r="G123" s="1"/>
      <c r="I123" s="5"/>
      <c r="K123" s="21"/>
      <c r="L123" s="9"/>
      <c r="M123" s="21"/>
      <c r="N123" s="9"/>
      <c r="O123" s="21"/>
      <c r="Q123" s="31"/>
      <c r="S123" s="42"/>
    </row>
    <row r="124" spans="1:19" x14ac:dyDescent="0.2">
      <c r="A124" s="3"/>
      <c r="C124" s="33" t="s">
        <v>32</v>
      </c>
      <c r="E124" s="2"/>
      <c r="F124" s="2"/>
      <c r="G124" s="1"/>
      <c r="I124" s="5">
        <f>+SUBTOTAL(9,I109:I123)</f>
        <v>251197011.00000003</v>
      </c>
      <c r="K124" s="9">
        <f>+SUBTOTAL(9,K109:K123)</f>
        <v>109033668</v>
      </c>
      <c r="L124" s="9"/>
      <c r="M124" s="9">
        <f>+SUBTOTAL(9,M109:M123)</f>
        <v>162054258</v>
      </c>
      <c r="N124" s="9"/>
      <c r="O124" s="9">
        <f>+SUBTOTAL(9,O109:O123)</f>
        <v>7546737</v>
      </c>
      <c r="Q124" s="31">
        <f>O124/I124*100</f>
        <v>3.0043100313801103</v>
      </c>
      <c r="S124" s="42">
        <f>ROUND(M124/O124,1)</f>
        <v>21.5</v>
      </c>
    </row>
    <row r="125" spans="1:19" x14ac:dyDescent="0.2">
      <c r="A125" s="3"/>
      <c r="C125" s="33"/>
      <c r="E125" s="2"/>
      <c r="F125" s="2"/>
      <c r="G125" s="1"/>
      <c r="I125" s="5"/>
      <c r="K125" s="9"/>
      <c r="L125" s="9"/>
      <c r="M125" s="9"/>
      <c r="N125" s="9"/>
      <c r="O125" s="9"/>
      <c r="Q125" s="31"/>
      <c r="S125" s="42"/>
    </row>
    <row r="126" spans="1:19" x14ac:dyDescent="0.2">
      <c r="A126" s="3">
        <v>315.10000000000002</v>
      </c>
      <c r="C126" s="28" t="s">
        <v>73</v>
      </c>
      <c r="E126" s="2"/>
      <c r="F126" s="2"/>
      <c r="G126" s="1"/>
      <c r="I126" s="5"/>
      <c r="K126" s="9"/>
      <c r="L126" s="9"/>
      <c r="M126" s="9"/>
      <c r="N126" s="9"/>
      <c r="O126" s="9"/>
      <c r="Q126" s="31"/>
      <c r="S126" s="42"/>
    </row>
    <row r="127" spans="1:19" x14ac:dyDescent="0.2">
      <c r="A127" s="3"/>
      <c r="C127" s="28" t="s">
        <v>42</v>
      </c>
      <c r="E127" s="26" t="s">
        <v>90</v>
      </c>
      <c r="F127" s="26" t="s">
        <v>38</v>
      </c>
      <c r="G127" s="34">
        <v>-10</v>
      </c>
      <c r="I127" s="5">
        <v>24267.360000000001</v>
      </c>
      <c r="K127" s="9">
        <v>113158</v>
      </c>
      <c r="L127" s="9"/>
      <c r="M127" s="9">
        <v>-86464</v>
      </c>
      <c r="N127" s="9"/>
      <c r="O127" s="9">
        <v>0</v>
      </c>
      <c r="Q127" s="31">
        <v>0</v>
      </c>
      <c r="S127" s="42">
        <v>0</v>
      </c>
    </row>
    <row r="128" spans="1:19" x14ac:dyDescent="0.2">
      <c r="A128" s="3"/>
      <c r="C128" s="29" t="s">
        <v>43</v>
      </c>
      <c r="I128" s="5"/>
      <c r="K128" s="9">
        <v>16665</v>
      </c>
      <c r="L128" s="9"/>
      <c r="M128" s="9"/>
      <c r="N128" s="9"/>
      <c r="O128" s="9"/>
      <c r="Q128" s="31"/>
      <c r="S128" s="42"/>
    </row>
    <row r="129" spans="1:19" x14ac:dyDescent="0.2">
      <c r="A129" s="3"/>
      <c r="C129" s="29" t="s">
        <v>44</v>
      </c>
      <c r="E129" s="26" t="s">
        <v>90</v>
      </c>
      <c r="F129" s="26" t="s">
        <v>38</v>
      </c>
      <c r="G129" s="34">
        <v>-10</v>
      </c>
      <c r="I129" s="5">
        <v>165716.59</v>
      </c>
      <c r="K129" s="9">
        <v>262824</v>
      </c>
      <c r="L129" s="9"/>
      <c r="M129" s="9">
        <v>-80536</v>
      </c>
      <c r="N129" s="9"/>
      <c r="O129" s="9">
        <v>0</v>
      </c>
      <c r="Q129" s="31">
        <v>0</v>
      </c>
      <c r="S129" s="42">
        <v>0</v>
      </c>
    </row>
    <row r="130" spans="1:19" x14ac:dyDescent="0.2">
      <c r="A130" s="3"/>
      <c r="C130" s="29" t="s">
        <v>45</v>
      </c>
      <c r="E130" s="2" t="s">
        <v>90</v>
      </c>
      <c r="F130" s="2" t="s">
        <v>38</v>
      </c>
      <c r="G130" s="1">
        <v>-10</v>
      </c>
      <c r="I130" s="19">
        <v>480433.11</v>
      </c>
      <c r="J130" s="17"/>
      <c r="K130" s="36">
        <v>448719</v>
      </c>
      <c r="L130" s="18"/>
      <c r="M130" s="36">
        <v>79757</v>
      </c>
      <c r="N130" s="18"/>
      <c r="O130" s="36">
        <v>0</v>
      </c>
      <c r="Q130" s="31">
        <v>0</v>
      </c>
      <c r="S130" s="42">
        <v>0</v>
      </c>
    </row>
    <row r="131" spans="1:19" x14ac:dyDescent="0.2">
      <c r="A131" s="3"/>
      <c r="C131" s="33"/>
      <c r="E131" s="2"/>
      <c r="F131" s="2"/>
      <c r="G131" s="1"/>
      <c r="I131" s="5"/>
      <c r="K131" s="9"/>
      <c r="L131" s="9"/>
      <c r="M131" s="9"/>
      <c r="N131" s="9"/>
      <c r="O131" s="9"/>
      <c r="Q131" s="31"/>
      <c r="S131" s="42"/>
    </row>
    <row r="132" spans="1:19" x14ac:dyDescent="0.2">
      <c r="A132" s="3"/>
      <c r="C132" s="33" t="s">
        <v>74</v>
      </c>
      <c r="E132" s="2"/>
      <c r="F132" s="2"/>
      <c r="G132" s="1"/>
      <c r="I132" s="5">
        <f>+SUBTOTAL(9,I127:I131)</f>
        <v>670417.06000000006</v>
      </c>
      <c r="K132" s="9">
        <f>+SUBTOTAL(9,K127:K131)</f>
        <v>841366</v>
      </c>
      <c r="L132" s="9"/>
      <c r="M132" s="9">
        <f>+SUBTOTAL(9,M127:M131)</f>
        <v>-87243</v>
      </c>
      <c r="N132" s="9"/>
      <c r="O132" s="9">
        <f>+SUBTOTAL(9,O127:O131)</f>
        <v>0</v>
      </c>
      <c r="Q132" s="31">
        <f>O132/I132*100</f>
        <v>0</v>
      </c>
      <c r="S132" s="42">
        <v>0</v>
      </c>
    </row>
    <row r="133" spans="1:19" x14ac:dyDescent="0.2">
      <c r="A133" s="3"/>
      <c r="C133" s="33"/>
      <c r="E133" s="2"/>
      <c r="F133" s="2"/>
      <c r="G133" s="1"/>
      <c r="I133" s="5"/>
      <c r="K133" s="9"/>
      <c r="L133" s="9"/>
      <c r="M133" s="9"/>
      <c r="N133" s="9"/>
      <c r="O133" s="9"/>
      <c r="Q133" s="31"/>
      <c r="S133" s="42"/>
    </row>
    <row r="134" spans="1:19" x14ac:dyDescent="0.2">
      <c r="A134" s="3">
        <v>316</v>
      </c>
      <c r="B134" s="43" t="s">
        <v>0</v>
      </c>
      <c r="C134" s="4" t="s">
        <v>33</v>
      </c>
      <c r="I134" s="5"/>
      <c r="K134" s="9"/>
      <c r="L134" s="9"/>
      <c r="M134" s="9"/>
      <c r="N134" s="9"/>
      <c r="O134" s="9"/>
      <c r="Q134" s="31"/>
      <c r="S134" s="42"/>
    </row>
    <row r="135" spans="1:19" x14ac:dyDescent="0.2">
      <c r="A135" s="3"/>
      <c r="C135" s="29" t="s">
        <v>39</v>
      </c>
      <c r="E135" s="2" t="s">
        <v>91</v>
      </c>
      <c r="F135" s="2" t="s">
        <v>38</v>
      </c>
      <c r="G135" s="1">
        <v>-13</v>
      </c>
      <c r="I135" s="5">
        <v>7002702.79</v>
      </c>
      <c r="J135" s="17"/>
      <c r="K135" s="18">
        <v>1014150</v>
      </c>
      <c r="L135" s="18"/>
      <c r="M135" s="18">
        <v>6898904</v>
      </c>
      <c r="N135" s="18"/>
      <c r="O135" s="18">
        <v>158008</v>
      </c>
      <c r="Q135" s="31">
        <v>2.2599999999999998</v>
      </c>
      <c r="S135" s="42">
        <v>43.7</v>
      </c>
    </row>
    <row r="136" spans="1:19" x14ac:dyDescent="0.2">
      <c r="A136" s="3"/>
      <c r="C136" s="28" t="s">
        <v>41</v>
      </c>
      <c r="E136" s="2" t="s">
        <v>91</v>
      </c>
      <c r="F136" s="2" t="s">
        <v>38</v>
      </c>
      <c r="G136" s="1">
        <v>0</v>
      </c>
      <c r="I136" s="5">
        <v>3688912.98</v>
      </c>
      <c r="J136" s="17"/>
      <c r="K136" s="18">
        <v>933650</v>
      </c>
      <c r="L136" s="18"/>
      <c r="M136" s="18">
        <v>2755263</v>
      </c>
      <c r="N136" s="18"/>
      <c r="O136" s="18">
        <v>127717</v>
      </c>
      <c r="Q136" s="31">
        <v>3.46</v>
      </c>
      <c r="S136" s="42">
        <v>21.6</v>
      </c>
    </row>
    <row r="137" spans="1:19" x14ac:dyDescent="0.2">
      <c r="A137" s="3"/>
      <c r="C137" s="29" t="s">
        <v>47</v>
      </c>
      <c r="E137" s="2" t="s">
        <v>91</v>
      </c>
      <c r="F137" s="2" t="s">
        <v>38</v>
      </c>
      <c r="G137" s="1">
        <v>-6</v>
      </c>
      <c r="I137" s="5">
        <v>389684.21</v>
      </c>
      <c r="J137" s="17"/>
      <c r="K137" s="18">
        <v>300385</v>
      </c>
      <c r="L137" s="18"/>
      <c r="M137" s="18">
        <v>112680</v>
      </c>
      <c r="N137" s="18"/>
      <c r="O137" s="18">
        <v>20756</v>
      </c>
      <c r="Q137" s="31">
        <v>5.33</v>
      </c>
      <c r="S137" s="42">
        <v>5.4</v>
      </c>
    </row>
    <row r="138" spans="1:19" x14ac:dyDescent="0.2">
      <c r="A138" s="3"/>
      <c r="C138" s="29" t="s">
        <v>48</v>
      </c>
      <c r="E138" s="2" t="s">
        <v>91</v>
      </c>
      <c r="F138" s="2" t="s">
        <v>38</v>
      </c>
      <c r="G138" s="1">
        <v>-6</v>
      </c>
      <c r="I138" s="5">
        <v>123107.1</v>
      </c>
      <c r="J138" s="17"/>
      <c r="K138" s="18">
        <v>107180</v>
      </c>
      <c r="L138" s="18"/>
      <c r="M138" s="18">
        <v>23314</v>
      </c>
      <c r="N138" s="18"/>
      <c r="O138" s="18">
        <v>2067</v>
      </c>
      <c r="Q138" s="31">
        <v>1.68</v>
      </c>
      <c r="S138" s="42">
        <v>11.3</v>
      </c>
    </row>
    <row r="139" spans="1:19" x14ac:dyDescent="0.2">
      <c r="A139" s="3"/>
      <c r="C139" s="29" t="s">
        <v>49</v>
      </c>
      <c r="E139" s="2" t="s">
        <v>91</v>
      </c>
      <c r="F139" s="2" t="s">
        <v>38</v>
      </c>
      <c r="G139" s="1">
        <v>-6</v>
      </c>
      <c r="I139" s="5">
        <v>6483855.3300000001</v>
      </c>
      <c r="J139" s="17"/>
      <c r="K139" s="18">
        <v>3326488</v>
      </c>
      <c r="L139" s="18"/>
      <c r="M139" s="18">
        <v>3546399</v>
      </c>
      <c r="N139" s="18"/>
      <c r="O139" s="18">
        <v>210000</v>
      </c>
      <c r="Q139" s="31">
        <v>3.24</v>
      </c>
      <c r="S139" s="42">
        <v>16.899999999999999</v>
      </c>
    </row>
    <row r="140" spans="1:19" x14ac:dyDescent="0.2">
      <c r="A140" s="41"/>
      <c r="C140" s="29" t="s">
        <v>52</v>
      </c>
      <c r="E140" s="2" t="s">
        <v>91</v>
      </c>
      <c r="F140" s="2" t="s">
        <v>38</v>
      </c>
      <c r="G140" s="1">
        <v>-7</v>
      </c>
      <c r="I140" s="5">
        <v>962012.25</v>
      </c>
      <c r="J140" s="17"/>
      <c r="K140" s="18">
        <v>900830</v>
      </c>
      <c r="L140" s="18"/>
      <c r="M140" s="18">
        <v>128523</v>
      </c>
      <c r="N140" s="18"/>
      <c r="O140" s="18">
        <v>8078</v>
      </c>
      <c r="Q140" s="31">
        <v>0.84</v>
      </c>
      <c r="S140" s="42">
        <v>15.9</v>
      </c>
    </row>
    <row r="141" spans="1:19" x14ac:dyDescent="0.2">
      <c r="A141" s="3"/>
      <c r="C141" s="29" t="s">
        <v>53</v>
      </c>
      <c r="E141" s="2" t="s">
        <v>91</v>
      </c>
      <c r="F141" s="2" t="s">
        <v>38</v>
      </c>
      <c r="G141" s="1">
        <v>-7</v>
      </c>
      <c r="I141" s="5">
        <v>1845970.85</v>
      </c>
      <c r="J141" s="17"/>
      <c r="K141" s="18">
        <v>1684463</v>
      </c>
      <c r="L141" s="18"/>
      <c r="M141" s="18">
        <v>290726</v>
      </c>
      <c r="N141" s="18"/>
      <c r="O141" s="18">
        <v>18344</v>
      </c>
      <c r="Q141" s="31">
        <v>0.99</v>
      </c>
      <c r="S141" s="42">
        <v>15.8</v>
      </c>
    </row>
    <row r="142" spans="1:19" x14ac:dyDescent="0.2">
      <c r="C142" s="29" t="s">
        <v>54</v>
      </c>
      <c r="E142" s="2" t="s">
        <v>91</v>
      </c>
      <c r="F142" s="2" t="s">
        <v>38</v>
      </c>
      <c r="G142" s="1">
        <v>-7</v>
      </c>
      <c r="I142" s="5">
        <v>1553509.99</v>
      </c>
      <c r="J142" s="17"/>
      <c r="K142" s="18">
        <v>1460824</v>
      </c>
      <c r="L142" s="18"/>
      <c r="M142" s="18">
        <v>201432</v>
      </c>
      <c r="N142" s="18"/>
      <c r="O142" s="18">
        <v>12862</v>
      </c>
      <c r="Q142" s="31">
        <v>0.83</v>
      </c>
      <c r="S142" s="42">
        <v>15.7</v>
      </c>
    </row>
    <row r="143" spans="1:19" x14ac:dyDescent="0.2">
      <c r="A143" s="3"/>
      <c r="C143" s="29" t="s">
        <v>55</v>
      </c>
      <c r="E143" s="2" t="s">
        <v>91</v>
      </c>
      <c r="F143" s="2" t="s">
        <v>38</v>
      </c>
      <c r="G143" s="1">
        <v>-7</v>
      </c>
      <c r="I143" s="5">
        <v>4027500.01</v>
      </c>
      <c r="J143" s="17"/>
      <c r="K143" s="18">
        <v>2729825</v>
      </c>
      <c r="L143" s="18"/>
      <c r="M143" s="18">
        <v>1579600</v>
      </c>
      <c r="N143" s="18"/>
      <c r="O143" s="18">
        <v>85151</v>
      </c>
      <c r="Q143" s="31">
        <v>2.11</v>
      </c>
      <c r="S143" s="42">
        <v>18.600000000000001</v>
      </c>
    </row>
    <row r="144" spans="1:19" x14ac:dyDescent="0.2">
      <c r="A144" s="3"/>
      <c r="C144" s="29" t="s">
        <v>56</v>
      </c>
      <c r="E144" s="2" t="s">
        <v>91</v>
      </c>
      <c r="F144" s="2" t="s">
        <v>38</v>
      </c>
      <c r="G144" s="1">
        <v>-7</v>
      </c>
      <c r="I144" s="19">
        <v>9999060.7300000004</v>
      </c>
      <c r="J144" s="17"/>
      <c r="K144" s="18">
        <v>3857934</v>
      </c>
      <c r="L144" s="18"/>
      <c r="M144" s="18">
        <v>6841061</v>
      </c>
      <c r="N144" s="18"/>
      <c r="O144" s="18">
        <v>348269</v>
      </c>
      <c r="Q144" s="31">
        <v>3.48</v>
      </c>
      <c r="S144" s="42">
        <v>19.600000000000001</v>
      </c>
    </row>
    <row r="145" spans="1:19" x14ac:dyDescent="0.2">
      <c r="A145" s="3"/>
      <c r="C145" s="29"/>
      <c r="E145" s="2"/>
      <c r="F145" s="2"/>
      <c r="G145" s="1"/>
      <c r="I145" s="5"/>
      <c r="K145" s="21"/>
      <c r="L145" s="9"/>
      <c r="M145" s="21"/>
      <c r="N145" s="9"/>
      <c r="O145" s="21"/>
      <c r="Q145" s="31"/>
      <c r="S145" s="42"/>
    </row>
    <row r="146" spans="1:19" x14ac:dyDescent="0.2">
      <c r="A146" s="3"/>
      <c r="C146" s="33" t="s">
        <v>34</v>
      </c>
      <c r="E146" s="2"/>
      <c r="F146" s="2"/>
      <c r="G146" s="1"/>
      <c r="I146" s="14">
        <f>+SUBTOTAL(9,I135:I145)</f>
        <v>36076316.239999995</v>
      </c>
      <c r="J146" s="11"/>
      <c r="K146" s="15">
        <f>+SUBTOTAL(9,K135:K145)</f>
        <v>16315729</v>
      </c>
      <c r="L146" s="15"/>
      <c r="M146" s="15">
        <f>+SUBTOTAL(9,M135:M145)</f>
        <v>22377902</v>
      </c>
      <c r="N146" s="15"/>
      <c r="O146" s="15">
        <f>+SUBTOTAL(9,O135:O145)</f>
        <v>991252</v>
      </c>
      <c r="Q146" s="31">
        <f>O146/I146*100</f>
        <v>2.7476530403094177</v>
      </c>
      <c r="S146" s="42">
        <f>ROUND(M146/O146,1)</f>
        <v>22.6</v>
      </c>
    </row>
    <row r="147" spans="1:19" x14ac:dyDescent="0.2">
      <c r="A147" s="3"/>
      <c r="C147" s="33"/>
      <c r="E147" s="2"/>
      <c r="F147" s="2"/>
      <c r="G147" s="1"/>
      <c r="I147" s="14"/>
      <c r="J147" s="11"/>
      <c r="K147" s="15"/>
      <c r="L147" s="15"/>
      <c r="M147" s="15"/>
      <c r="N147" s="15"/>
      <c r="O147" s="15"/>
      <c r="Q147" s="31"/>
      <c r="S147" s="42"/>
    </row>
    <row r="148" spans="1:19" x14ac:dyDescent="0.2">
      <c r="A148" s="3">
        <v>316.10000000000002</v>
      </c>
      <c r="C148" s="28" t="s">
        <v>75</v>
      </c>
      <c r="E148" s="2"/>
      <c r="F148" s="2"/>
      <c r="G148" s="1"/>
      <c r="I148" s="14"/>
      <c r="K148" s="15"/>
      <c r="L148" s="9"/>
      <c r="M148" s="15"/>
      <c r="N148" s="9"/>
      <c r="O148" s="15"/>
      <c r="Q148" s="31"/>
      <c r="S148" s="42"/>
    </row>
    <row r="149" spans="1:19" x14ac:dyDescent="0.2">
      <c r="A149" s="3"/>
      <c r="C149" s="28" t="s">
        <v>42</v>
      </c>
      <c r="E149" s="2" t="s">
        <v>91</v>
      </c>
      <c r="F149" s="2" t="s">
        <v>38</v>
      </c>
      <c r="G149" s="1">
        <v>-10</v>
      </c>
      <c r="I149" s="5">
        <v>74491.69</v>
      </c>
      <c r="J149" s="17"/>
      <c r="K149" s="18">
        <v>48230</v>
      </c>
      <c r="L149" s="18"/>
      <c r="M149" s="18">
        <v>33711</v>
      </c>
      <c r="N149" s="18"/>
      <c r="O149" s="18">
        <v>0</v>
      </c>
      <c r="Q149" s="31">
        <v>0</v>
      </c>
      <c r="S149" s="42">
        <v>0</v>
      </c>
    </row>
    <row r="150" spans="1:19" x14ac:dyDescent="0.2">
      <c r="A150" s="3"/>
      <c r="C150" s="28" t="s">
        <v>43</v>
      </c>
      <c r="E150" s="2" t="s">
        <v>91</v>
      </c>
      <c r="F150" s="2" t="s">
        <v>38</v>
      </c>
      <c r="G150" s="1">
        <v>-10</v>
      </c>
      <c r="I150" s="5">
        <v>11541.15</v>
      </c>
      <c r="J150" s="17"/>
      <c r="K150" s="18">
        <v>7240</v>
      </c>
      <c r="L150" s="18"/>
      <c r="M150" s="18">
        <v>5455</v>
      </c>
      <c r="N150" s="18"/>
      <c r="O150" s="18">
        <v>0</v>
      </c>
      <c r="Q150" s="31">
        <v>0</v>
      </c>
      <c r="R150" s="32"/>
      <c r="S150" s="42">
        <v>0</v>
      </c>
    </row>
    <row r="151" spans="1:19" x14ac:dyDescent="0.2">
      <c r="A151" s="3"/>
      <c r="C151" s="28" t="s">
        <v>44</v>
      </c>
      <c r="E151" s="2" t="s">
        <v>91</v>
      </c>
      <c r="F151" s="2" t="s">
        <v>38</v>
      </c>
      <c r="G151" s="1">
        <v>-10</v>
      </c>
      <c r="I151" s="5">
        <v>22250.26</v>
      </c>
      <c r="J151" s="17"/>
      <c r="K151" s="18">
        <v>10688</v>
      </c>
      <c r="L151" s="18"/>
      <c r="M151" s="18">
        <v>13787</v>
      </c>
      <c r="N151" s="18"/>
      <c r="O151" s="18">
        <v>0</v>
      </c>
      <c r="Q151" s="31">
        <v>0</v>
      </c>
      <c r="R151" s="32"/>
      <c r="S151" s="42">
        <v>0</v>
      </c>
    </row>
    <row r="152" spans="1:19" x14ac:dyDescent="0.2">
      <c r="A152" s="3"/>
      <c r="C152" s="29" t="s">
        <v>45</v>
      </c>
      <c r="E152" s="2" t="s">
        <v>91</v>
      </c>
      <c r="F152" s="2" t="s">
        <v>38</v>
      </c>
      <c r="G152" s="1">
        <v>-10</v>
      </c>
      <c r="I152" s="5">
        <v>371296.87</v>
      </c>
      <c r="J152" s="17"/>
      <c r="K152" s="18">
        <v>161264</v>
      </c>
      <c r="L152" s="18"/>
      <c r="M152" s="18">
        <v>247163</v>
      </c>
      <c r="N152" s="18"/>
      <c r="O152" s="18">
        <v>0</v>
      </c>
      <c r="Q152" s="31">
        <v>0</v>
      </c>
      <c r="S152" s="42">
        <v>0</v>
      </c>
    </row>
    <row r="153" spans="1:19" x14ac:dyDescent="0.2">
      <c r="A153" s="3"/>
      <c r="C153" s="29" t="s">
        <v>46</v>
      </c>
      <c r="E153" s="2" t="s">
        <v>91</v>
      </c>
      <c r="F153" s="2" t="s">
        <v>38</v>
      </c>
      <c r="G153" s="1">
        <v>-10</v>
      </c>
      <c r="I153" s="19">
        <v>45689.51</v>
      </c>
      <c r="J153" s="17"/>
      <c r="K153" s="36">
        <v>57147</v>
      </c>
      <c r="L153" s="18"/>
      <c r="M153" s="36">
        <v>-6889</v>
      </c>
      <c r="N153" s="18"/>
      <c r="O153" s="36">
        <v>0</v>
      </c>
      <c r="Q153" s="31">
        <v>0</v>
      </c>
      <c r="R153" s="32"/>
      <c r="S153" s="42">
        <v>0</v>
      </c>
    </row>
    <row r="154" spans="1:19" x14ac:dyDescent="0.2">
      <c r="A154" s="3"/>
      <c r="C154" s="33"/>
      <c r="E154" s="2"/>
      <c r="F154" s="2"/>
      <c r="G154" s="1"/>
      <c r="I154" s="14"/>
      <c r="K154" s="15"/>
      <c r="L154" s="9"/>
      <c r="M154" s="15"/>
      <c r="N154" s="9"/>
      <c r="O154" s="15"/>
      <c r="Q154" s="31"/>
      <c r="S154" s="42"/>
    </row>
    <row r="155" spans="1:19" x14ac:dyDescent="0.2">
      <c r="A155" s="3"/>
      <c r="C155" s="33" t="s">
        <v>76</v>
      </c>
      <c r="E155" s="2"/>
      <c r="F155" s="2"/>
      <c r="G155" s="1"/>
      <c r="I155" s="19">
        <f>+SUBTOTAL(9,I149:I154)</f>
        <v>525269.48</v>
      </c>
      <c r="K155" s="35">
        <f>+SUBTOTAL(9,K149:K154)</f>
        <v>284569</v>
      </c>
      <c r="L155" s="9"/>
      <c r="M155" s="35">
        <f>+SUBTOTAL(9,M149:M154)</f>
        <v>293227</v>
      </c>
      <c r="N155" s="9"/>
      <c r="O155" s="35">
        <f>+SUBTOTAL(9,O149:O154)</f>
        <v>0</v>
      </c>
      <c r="Q155" s="31">
        <f>O155/I155*100</f>
        <v>0</v>
      </c>
      <c r="S155" s="55">
        <v>0</v>
      </c>
    </row>
    <row r="156" spans="1:19" x14ac:dyDescent="0.2">
      <c r="A156" s="3"/>
      <c r="C156" s="33"/>
      <c r="E156" s="2"/>
      <c r="F156" s="2"/>
      <c r="G156" s="1"/>
      <c r="I156" s="14"/>
      <c r="K156" s="15"/>
      <c r="L156" s="9"/>
      <c r="M156" s="15"/>
      <c r="N156" s="9"/>
      <c r="O156" s="15"/>
      <c r="Q156" s="31"/>
      <c r="S156" s="42"/>
    </row>
    <row r="157" spans="1:19" ht="15.75" x14ac:dyDescent="0.25">
      <c r="A157" s="3"/>
      <c r="C157" s="22" t="s">
        <v>35</v>
      </c>
      <c r="E157" s="2"/>
      <c r="F157" s="2"/>
      <c r="G157" s="1"/>
      <c r="I157" s="24">
        <f>+SUBTOTAL(9,I17:I156)</f>
        <v>4946630275.1899996</v>
      </c>
      <c r="J157" s="6"/>
      <c r="K157" s="7">
        <f>+SUBTOTAL(9,K17:K156)</f>
        <v>1678583978</v>
      </c>
      <c r="L157" s="7"/>
      <c r="M157" s="7">
        <f>+SUBTOTAL(9,M17:M156)</f>
        <v>3651114788</v>
      </c>
      <c r="N157" s="7"/>
      <c r="O157" s="7">
        <f>+SUBTOTAL(9,O17:O156)</f>
        <v>183850449</v>
      </c>
      <c r="Q157" s="31"/>
      <c r="S157" s="42"/>
    </row>
    <row r="158" spans="1:19" ht="15.75" x14ac:dyDescent="0.25">
      <c r="A158" s="3"/>
      <c r="C158" s="22"/>
      <c r="E158" s="2"/>
      <c r="F158" s="2"/>
      <c r="G158" s="1"/>
      <c r="I158" s="5"/>
      <c r="J158" s="6"/>
      <c r="K158" s="7"/>
      <c r="L158" s="7"/>
      <c r="M158" s="7"/>
      <c r="N158" s="7"/>
      <c r="O158" s="7"/>
      <c r="Q158" s="31"/>
      <c r="S158" s="42"/>
    </row>
    <row r="159" spans="1:19" ht="15.75" x14ac:dyDescent="0.25">
      <c r="B159" s="44" t="s">
        <v>38</v>
      </c>
      <c r="C159" s="27" t="s">
        <v>78</v>
      </c>
      <c r="G159" s="1"/>
      <c r="I159" s="39"/>
      <c r="J159" s="38"/>
      <c r="K159" s="39"/>
      <c r="L159" s="7"/>
      <c r="M159" s="7"/>
      <c r="N159" s="7"/>
      <c r="O159" s="7"/>
      <c r="P159" s="38"/>
      <c r="Q159" s="37"/>
    </row>
  </sheetData>
  <mergeCells count="3">
    <mergeCell ref="A2:S2"/>
    <mergeCell ref="A5:S5"/>
    <mergeCell ref="A6:S6"/>
  </mergeCells>
  <phoneticPr fontId="0" type="noConversion"/>
  <printOptions horizontalCentered="1"/>
  <pageMargins left="0.75" right="0.75" top="0.75" bottom="0.5" header="0.5" footer="0.5"/>
  <pageSetup fitToHeight="0" orientation="landscape" r:id="rId1"/>
  <headerFooter alignWithMargins="0">
    <oddFooter>&amp;R&amp;"Times New Roman,Bold"Case No. 2018-00294
Attachment 10 to Response to US DOD-2 Question No. 7   
Page &amp;P of &amp;N
Spanos</oddFooter>
  </headerFooter>
  <rowBreaks count="2" manualBreakCount="2">
    <brk id="62" max="18" man="1"/>
    <brk id="133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851DF53-1F9E-4C28-BBB5-2E1113258AE8}"/>
</file>

<file path=customXml/itemProps2.xml><?xml version="1.0" encoding="utf-8"?>
<ds:datastoreItem xmlns:ds="http://schemas.openxmlformats.org/officeDocument/2006/customXml" ds:itemID="{B3D64220-886F-4828-890B-3EBC152F8C4B}"/>
</file>

<file path=customXml/itemProps3.xml><?xml version="1.0" encoding="utf-8"?>
<ds:datastoreItem xmlns:ds="http://schemas.openxmlformats.org/officeDocument/2006/customXml" ds:itemID="{3D55235E-4924-481A-BD27-FC3C8A5F9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KU-Steam-v1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2018-12-14T17:40:13Z</dcterms:created>
  <dcterms:modified xsi:type="dcterms:W3CDTF">2018-12-14T17:41:26Z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