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6110"/>
  </bookViews>
  <sheets>
    <sheet name="KU" sheetId="1" r:id="rId1"/>
  </sheets>
  <definedNames>
    <definedName name="_xlnm._FilterDatabase" localSheetId="0" hidden="1">KU!$A$6:$X$100</definedName>
    <definedName name="_xlnm.Print_Area" localSheetId="0">KU!$A$3:$AC$100</definedName>
    <definedName name="_xlnm.Print_Titles" localSheetId="0">KU!$A:$A,KU!$3:$6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0" i="1" l="1"/>
  <c r="X50" i="1" s="1"/>
  <c r="Q50" i="1"/>
  <c r="W50" i="1" s="1"/>
  <c r="P50" i="1"/>
  <c r="V50" i="1" s="1"/>
  <c r="O50" i="1"/>
  <c r="U50" i="1" s="1"/>
  <c r="N50" i="1"/>
  <c r="T50" i="1" s="1"/>
  <c r="R49" i="1"/>
  <c r="X49" i="1" s="1"/>
  <c r="Q49" i="1"/>
  <c r="W49" i="1" s="1"/>
  <c r="P49" i="1"/>
  <c r="V49" i="1" s="1"/>
  <c r="O49" i="1"/>
  <c r="U49" i="1" s="1"/>
  <c r="N49" i="1"/>
  <c r="T49" i="1" s="1"/>
  <c r="R48" i="1"/>
  <c r="X48" i="1" s="1"/>
  <c r="Q48" i="1"/>
  <c r="W48" i="1" s="1"/>
  <c r="P48" i="1"/>
  <c r="V48" i="1" s="1"/>
  <c r="O48" i="1"/>
  <c r="U48" i="1" s="1"/>
  <c r="N48" i="1"/>
  <c r="T48" i="1" s="1"/>
  <c r="R47" i="1"/>
  <c r="X47" i="1" s="1"/>
  <c r="Q47" i="1"/>
  <c r="W47" i="1" s="1"/>
  <c r="P47" i="1"/>
  <c r="V47" i="1" s="1"/>
  <c r="O47" i="1"/>
  <c r="U47" i="1" s="1"/>
  <c r="N47" i="1"/>
  <c r="T47" i="1" s="1"/>
  <c r="R46" i="1"/>
  <c r="X46" i="1" s="1"/>
  <c r="Q46" i="1"/>
  <c r="W46" i="1" s="1"/>
  <c r="P46" i="1"/>
  <c r="V46" i="1" s="1"/>
  <c r="O46" i="1"/>
  <c r="U46" i="1" s="1"/>
  <c r="N46" i="1"/>
  <c r="T46" i="1" s="1"/>
  <c r="R45" i="1"/>
  <c r="X45" i="1" s="1"/>
  <c r="Q45" i="1"/>
  <c r="W45" i="1" s="1"/>
  <c r="P45" i="1"/>
  <c r="V45" i="1" s="1"/>
  <c r="O45" i="1"/>
  <c r="U45" i="1" s="1"/>
  <c r="N45" i="1"/>
  <c r="T45" i="1" s="1"/>
  <c r="R44" i="1"/>
  <c r="X44" i="1" s="1"/>
  <c r="Q44" i="1"/>
  <c r="W44" i="1" s="1"/>
  <c r="P44" i="1"/>
  <c r="V44" i="1" s="1"/>
  <c r="O44" i="1"/>
  <c r="U44" i="1" s="1"/>
  <c r="N44" i="1"/>
  <c r="T44" i="1" s="1"/>
  <c r="R43" i="1"/>
  <c r="X43" i="1" s="1"/>
  <c r="Q43" i="1"/>
  <c r="W43" i="1" s="1"/>
  <c r="P43" i="1"/>
  <c r="V43" i="1" s="1"/>
  <c r="O43" i="1"/>
  <c r="U43" i="1" s="1"/>
  <c r="N43" i="1"/>
  <c r="T43" i="1" s="1"/>
  <c r="R42" i="1"/>
  <c r="X42" i="1" s="1"/>
  <c r="Q42" i="1"/>
  <c r="W42" i="1" s="1"/>
  <c r="P42" i="1"/>
  <c r="V42" i="1" s="1"/>
  <c r="O42" i="1"/>
  <c r="U42" i="1" s="1"/>
  <c r="N42" i="1"/>
  <c r="T42" i="1" s="1"/>
  <c r="T41" i="1"/>
  <c r="R41" i="1"/>
  <c r="X41" i="1" s="1"/>
  <c r="Q41" i="1"/>
  <c r="W41" i="1" s="1"/>
  <c r="P41" i="1"/>
  <c r="V41" i="1" s="1"/>
  <c r="O41" i="1"/>
  <c r="U41" i="1" s="1"/>
  <c r="N41" i="1"/>
  <c r="R40" i="1"/>
  <c r="X40" i="1" s="1"/>
  <c r="Q40" i="1"/>
  <c r="W40" i="1" s="1"/>
  <c r="P40" i="1"/>
  <c r="O40" i="1"/>
  <c r="N40" i="1"/>
  <c r="T40" i="1" s="1"/>
  <c r="R39" i="1"/>
  <c r="Q39" i="1"/>
  <c r="W39" i="1" s="1"/>
  <c r="P39" i="1"/>
  <c r="O39" i="1"/>
  <c r="U39" i="1" s="1"/>
  <c r="N39" i="1"/>
  <c r="R38" i="1"/>
  <c r="Q38" i="1"/>
  <c r="P38" i="1"/>
  <c r="O38" i="1"/>
  <c r="N38" i="1"/>
  <c r="R37" i="1"/>
  <c r="X37" i="1" s="1"/>
  <c r="Q37" i="1"/>
  <c r="W37" i="1" s="1"/>
  <c r="P37" i="1"/>
  <c r="O37" i="1"/>
  <c r="U37" i="1" s="1"/>
  <c r="N37" i="1"/>
  <c r="T37" i="1" s="1"/>
  <c r="R36" i="1"/>
  <c r="X36" i="1" s="1"/>
  <c r="Q36" i="1"/>
  <c r="W36" i="1" s="1"/>
  <c r="P36" i="1"/>
  <c r="O36" i="1"/>
  <c r="N36" i="1"/>
  <c r="T36" i="1" s="1"/>
  <c r="R35" i="1"/>
  <c r="Q35" i="1"/>
  <c r="P35" i="1"/>
  <c r="V35" i="1" s="1"/>
  <c r="O35" i="1"/>
  <c r="U35" i="1" s="1"/>
  <c r="N35" i="1"/>
  <c r="T35" i="1" s="1"/>
  <c r="R34" i="1"/>
  <c r="Q34" i="1"/>
  <c r="W34" i="1" s="1"/>
  <c r="P34" i="1"/>
  <c r="O34" i="1"/>
  <c r="N34" i="1"/>
  <c r="R33" i="1"/>
  <c r="Q33" i="1"/>
  <c r="W33" i="1" s="1"/>
  <c r="P33" i="1"/>
  <c r="O33" i="1"/>
  <c r="U33" i="1" s="1"/>
  <c r="N33" i="1"/>
  <c r="T33" i="1" s="1"/>
  <c r="R32" i="1"/>
  <c r="Q32" i="1"/>
  <c r="W32" i="1" s="1"/>
  <c r="P32" i="1"/>
  <c r="V32" i="1" s="1"/>
  <c r="O32" i="1"/>
  <c r="N32" i="1"/>
  <c r="R31" i="1"/>
  <c r="X31" i="1" s="1"/>
  <c r="Q31" i="1"/>
  <c r="P31" i="1"/>
  <c r="O31" i="1"/>
  <c r="U31" i="1" s="1"/>
  <c r="N31" i="1"/>
  <c r="T31" i="1" s="1"/>
  <c r="R30" i="1"/>
  <c r="X30" i="1" s="1"/>
  <c r="Q30" i="1"/>
  <c r="P30" i="1"/>
  <c r="V30" i="1" s="1"/>
  <c r="O30" i="1"/>
  <c r="N30" i="1"/>
  <c r="T30" i="1" s="1"/>
  <c r="R29" i="1"/>
  <c r="Q29" i="1"/>
  <c r="P29" i="1"/>
  <c r="O29" i="1"/>
  <c r="U29" i="1" s="1"/>
  <c r="N29" i="1"/>
  <c r="R28" i="1"/>
  <c r="Q28" i="1"/>
  <c r="P28" i="1"/>
  <c r="V28" i="1" s="1"/>
  <c r="O28" i="1"/>
  <c r="N28" i="1"/>
  <c r="T28" i="1" s="1"/>
  <c r="R27" i="1"/>
  <c r="Q27" i="1"/>
  <c r="P27" i="1"/>
  <c r="O27" i="1"/>
  <c r="N27" i="1"/>
  <c r="T27" i="1" s="1"/>
  <c r="R26" i="1"/>
  <c r="X26" i="1" s="1"/>
  <c r="Q26" i="1"/>
  <c r="W26" i="1" s="1"/>
  <c r="P26" i="1"/>
  <c r="V26" i="1" s="1"/>
  <c r="O26" i="1"/>
  <c r="N26" i="1"/>
  <c r="T26" i="1" s="1"/>
  <c r="R25" i="1"/>
  <c r="X25" i="1" s="1"/>
  <c r="Q25" i="1"/>
  <c r="P25" i="1"/>
  <c r="O25" i="1"/>
  <c r="U25" i="1" s="1"/>
  <c r="N25" i="1"/>
  <c r="T25" i="1" s="1"/>
  <c r="R24" i="1"/>
  <c r="X24" i="1" s="1"/>
  <c r="Q24" i="1"/>
  <c r="W24" i="1" s="1"/>
  <c r="P24" i="1"/>
  <c r="V24" i="1" s="1"/>
  <c r="O24" i="1"/>
  <c r="N24" i="1"/>
  <c r="T24" i="1" s="1"/>
  <c r="R23" i="1"/>
  <c r="X23" i="1" s="1"/>
  <c r="Q23" i="1"/>
  <c r="P23" i="1"/>
  <c r="O23" i="1"/>
  <c r="U23" i="1" s="1"/>
  <c r="N23" i="1"/>
  <c r="R22" i="1"/>
  <c r="X22" i="1" s="1"/>
  <c r="Q22" i="1"/>
  <c r="W22" i="1" s="1"/>
  <c r="P22" i="1"/>
  <c r="V22" i="1" s="1"/>
  <c r="O22" i="1"/>
  <c r="U22" i="1" s="1"/>
  <c r="N22" i="1"/>
  <c r="T22" i="1" s="1"/>
  <c r="R21" i="1"/>
  <c r="Q21" i="1"/>
  <c r="W21" i="1" s="1"/>
  <c r="P21" i="1"/>
  <c r="O21" i="1"/>
  <c r="U21" i="1" s="1"/>
  <c r="N21" i="1"/>
  <c r="R20" i="1"/>
  <c r="X20" i="1" s="1"/>
  <c r="Q20" i="1"/>
  <c r="W20" i="1" s="1"/>
  <c r="P20" i="1"/>
  <c r="O20" i="1"/>
  <c r="N20" i="1"/>
  <c r="T20" i="1" s="1"/>
  <c r="R19" i="1"/>
  <c r="X19" i="1" s="1"/>
  <c r="Q19" i="1"/>
  <c r="P19" i="1"/>
  <c r="O19" i="1"/>
  <c r="N19" i="1"/>
  <c r="R18" i="1"/>
  <c r="X18" i="1" s="1"/>
  <c r="Q18" i="1"/>
  <c r="P18" i="1"/>
  <c r="O18" i="1"/>
  <c r="N18" i="1"/>
  <c r="R17" i="1"/>
  <c r="X17" i="1" s="1"/>
  <c r="Q17" i="1"/>
  <c r="W17" i="1" s="1"/>
  <c r="P17" i="1"/>
  <c r="V17" i="1" s="1"/>
  <c r="O17" i="1"/>
  <c r="U17" i="1" s="1"/>
  <c r="N17" i="1"/>
  <c r="R16" i="1"/>
  <c r="Q16" i="1"/>
  <c r="P16" i="1"/>
  <c r="V16" i="1" s="1"/>
  <c r="O16" i="1"/>
  <c r="N16" i="1"/>
  <c r="R15" i="1"/>
  <c r="X15" i="1" s="1"/>
  <c r="Q15" i="1"/>
  <c r="W15" i="1" s="1"/>
  <c r="P15" i="1"/>
  <c r="O15" i="1"/>
  <c r="N15" i="1"/>
  <c r="T15" i="1" s="1"/>
  <c r="R14" i="1"/>
  <c r="Q14" i="1"/>
  <c r="P14" i="1"/>
  <c r="V14" i="1" s="1"/>
  <c r="O14" i="1"/>
  <c r="U14" i="1" s="1"/>
  <c r="N14" i="1"/>
  <c r="R13" i="1"/>
  <c r="X13" i="1" s="1"/>
  <c r="Q13" i="1"/>
  <c r="P13" i="1"/>
  <c r="O13" i="1"/>
  <c r="U13" i="1" s="1"/>
  <c r="N13" i="1"/>
  <c r="T13" i="1" s="1"/>
  <c r="R12" i="1"/>
  <c r="X12" i="1" s="1"/>
  <c r="Q12" i="1"/>
  <c r="W12" i="1" s="1"/>
  <c r="P12" i="1"/>
  <c r="V12" i="1" s="1"/>
  <c r="O12" i="1"/>
  <c r="N12" i="1"/>
  <c r="T12" i="1" s="1"/>
  <c r="R11" i="1"/>
  <c r="Q11" i="1"/>
  <c r="W11" i="1" s="1"/>
  <c r="P11" i="1"/>
  <c r="O11" i="1"/>
  <c r="N11" i="1"/>
  <c r="R10" i="1"/>
  <c r="Q10" i="1"/>
  <c r="P10" i="1"/>
  <c r="V10" i="1" s="1"/>
  <c r="O10" i="1"/>
  <c r="U10" i="1" s="1"/>
  <c r="N10" i="1"/>
  <c r="R9" i="1"/>
  <c r="X9" i="1" s="1"/>
  <c r="Q9" i="1"/>
  <c r="P9" i="1"/>
  <c r="O9" i="1"/>
  <c r="U9" i="1" s="1"/>
  <c r="N9" i="1"/>
  <c r="T9" i="1" s="1"/>
  <c r="R8" i="1"/>
  <c r="Q8" i="1"/>
  <c r="W8" i="1" s="1"/>
  <c r="P8" i="1"/>
  <c r="O8" i="1"/>
  <c r="U8" i="1" s="1"/>
  <c r="N8" i="1"/>
  <c r="R7" i="1"/>
  <c r="Q7" i="1"/>
  <c r="P7" i="1"/>
  <c r="O7" i="1"/>
  <c r="N7" i="1"/>
  <c r="R69" i="1"/>
  <c r="X69" i="1" s="1"/>
  <c r="Q69" i="1"/>
  <c r="W69" i="1" s="1"/>
  <c r="P69" i="1"/>
  <c r="V69" i="1" s="1"/>
  <c r="O69" i="1"/>
  <c r="U69" i="1" s="1"/>
  <c r="N69" i="1"/>
  <c r="R68" i="1"/>
  <c r="X68" i="1" s="1"/>
  <c r="Q68" i="1"/>
  <c r="P68" i="1"/>
  <c r="O68" i="1"/>
  <c r="U68" i="1" s="1"/>
  <c r="N68" i="1"/>
  <c r="T68" i="1" s="1"/>
  <c r="R67" i="1"/>
  <c r="X67" i="1" s="1"/>
  <c r="Q67" i="1"/>
  <c r="W67" i="1" s="1"/>
  <c r="P67" i="1"/>
  <c r="O67" i="1"/>
  <c r="N67" i="1"/>
  <c r="T67" i="1" s="1"/>
  <c r="R66" i="1"/>
  <c r="Q66" i="1"/>
  <c r="W66" i="1" s="1"/>
  <c r="P66" i="1"/>
  <c r="O66" i="1"/>
  <c r="N66" i="1"/>
  <c r="R65" i="1"/>
  <c r="Q65" i="1"/>
  <c r="P65" i="1"/>
  <c r="V65" i="1" s="1"/>
  <c r="O65" i="1"/>
  <c r="U65" i="1" s="1"/>
  <c r="N65" i="1"/>
  <c r="R64" i="1"/>
  <c r="X64" i="1" s="1"/>
  <c r="Q64" i="1"/>
  <c r="P64" i="1"/>
  <c r="O64" i="1"/>
  <c r="U64" i="1" s="1"/>
  <c r="N64" i="1"/>
  <c r="T64" i="1" s="1"/>
  <c r="R63" i="1"/>
  <c r="X63" i="1" s="1"/>
  <c r="Q63" i="1"/>
  <c r="W63" i="1" s="1"/>
  <c r="P63" i="1"/>
  <c r="O63" i="1"/>
  <c r="U63" i="1" s="1"/>
  <c r="N63" i="1"/>
  <c r="R62" i="1"/>
  <c r="Q62" i="1"/>
  <c r="W62" i="1" s="1"/>
  <c r="P62" i="1"/>
  <c r="V62" i="1" s="1"/>
  <c r="O62" i="1"/>
  <c r="U62" i="1" s="1"/>
  <c r="N62" i="1"/>
  <c r="T62" i="1" s="1"/>
  <c r="R61" i="1"/>
  <c r="Q61" i="1"/>
  <c r="W61" i="1" s="1"/>
  <c r="P61" i="1"/>
  <c r="V61" i="1" s="1"/>
  <c r="O61" i="1"/>
  <c r="U61" i="1" s="1"/>
  <c r="N61" i="1"/>
  <c r="T61" i="1" s="1"/>
  <c r="R60" i="1"/>
  <c r="X60" i="1" s="1"/>
  <c r="Q60" i="1"/>
  <c r="P60" i="1"/>
  <c r="O60" i="1"/>
  <c r="U60" i="1" s="1"/>
  <c r="N60" i="1"/>
  <c r="T60" i="1" s="1"/>
  <c r="R59" i="1"/>
  <c r="Q59" i="1"/>
  <c r="W59" i="1" s="1"/>
  <c r="P59" i="1"/>
  <c r="O59" i="1"/>
  <c r="N59" i="1"/>
  <c r="R58" i="1"/>
  <c r="Q58" i="1"/>
  <c r="W58" i="1" s="1"/>
  <c r="P58" i="1"/>
  <c r="O58" i="1"/>
  <c r="N58" i="1"/>
  <c r="R57" i="1"/>
  <c r="Q57" i="1"/>
  <c r="P57" i="1"/>
  <c r="V57" i="1" s="1"/>
  <c r="O57" i="1"/>
  <c r="U57" i="1" s="1"/>
  <c r="N57" i="1"/>
  <c r="R56" i="1"/>
  <c r="X56" i="1" s="1"/>
  <c r="Q56" i="1"/>
  <c r="P56" i="1"/>
  <c r="V56" i="1" s="1"/>
  <c r="O56" i="1"/>
  <c r="N56" i="1"/>
  <c r="R55" i="1"/>
  <c r="X55" i="1" s="1"/>
  <c r="Q55" i="1"/>
  <c r="P55" i="1"/>
  <c r="O55" i="1"/>
  <c r="U55" i="1" s="1"/>
  <c r="N55" i="1"/>
  <c r="T55" i="1" s="1"/>
  <c r="R54" i="1"/>
  <c r="Q54" i="1"/>
  <c r="W54" i="1" s="1"/>
  <c r="P54" i="1"/>
  <c r="V54" i="1" s="1"/>
  <c r="O54" i="1"/>
  <c r="N54" i="1"/>
  <c r="R53" i="1"/>
  <c r="Q53" i="1"/>
  <c r="P53" i="1"/>
  <c r="V53" i="1" s="1"/>
  <c r="O53" i="1"/>
  <c r="U53" i="1" s="1"/>
  <c r="N53" i="1"/>
  <c r="T53" i="1" s="1"/>
  <c r="R52" i="1"/>
  <c r="Q52" i="1"/>
  <c r="P52" i="1"/>
  <c r="O52" i="1"/>
  <c r="U52" i="1" s="1"/>
  <c r="N52" i="1"/>
  <c r="R51" i="1"/>
  <c r="Q51" i="1"/>
  <c r="P51" i="1"/>
  <c r="O51" i="1"/>
  <c r="N51" i="1"/>
  <c r="R82" i="1"/>
  <c r="X82" i="1" s="1"/>
  <c r="Q82" i="1"/>
  <c r="P82" i="1"/>
  <c r="V82" i="1" s="1"/>
  <c r="O82" i="1"/>
  <c r="U82" i="1" s="1"/>
  <c r="N82" i="1"/>
  <c r="T82" i="1" s="1"/>
  <c r="R81" i="1"/>
  <c r="Q81" i="1"/>
  <c r="P81" i="1"/>
  <c r="V81" i="1" s="1"/>
  <c r="O81" i="1"/>
  <c r="U81" i="1" s="1"/>
  <c r="N81" i="1"/>
  <c r="R80" i="1"/>
  <c r="X80" i="1" s="1"/>
  <c r="Q80" i="1"/>
  <c r="P80" i="1"/>
  <c r="O80" i="1"/>
  <c r="U80" i="1" s="1"/>
  <c r="N80" i="1"/>
  <c r="R79" i="1"/>
  <c r="X79" i="1" s="1"/>
  <c r="Q79" i="1"/>
  <c r="P79" i="1"/>
  <c r="O79" i="1"/>
  <c r="U79" i="1" s="1"/>
  <c r="N79" i="1"/>
  <c r="T79" i="1" s="1"/>
  <c r="R78" i="1"/>
  <c r="Q78" i="1"/>
  <c r="W78" i="1" s="1"/>
  <c r="P78" i="1"/>
  <c r="O78" i="1"/>
  <c r="N78" i="1"/>
  <c r="R77" i="1"/>
  <c r="Q77" i="1"/>
  <c r="P77" i="1"/>
  <c r="V77" i="1" s="1"/>
  <c r="O77" i="1"/>
  <c r="U77" i="1" s="1"/>
  <c r="N77" i="1"/>
  <c r="R76" i="1"/>
  <c r="Q76" i="1"/>
  <c r="P76" i="1"/>
  <c r="O76" i="1"/>
  <c r="N76" i="1"/>
  <c r="R75" i="1"/>
  <c r="X75" i="1" s="1"/>
  <c r="Q75" i="1"/>
  <c r="P75" i="1"/>
  <c r="O75" i="1"/>
  <c r="N75" i="1"/>
  <c r="R74" i="1"/>
  <c r="Q74" i="1"/>
  <c r="W74" i="1" s="1"/>
  <c r="P74" i="1"/>
  <c r="V74" i="1" s="1"/>
  <c r="O74" i="1"/>
  <c r="N74" i="1"/>
  <c r="T74" i="1" s="1"/>
  <c r="R73" i="1"/>
  <c r="Q73" i="1"/>
  <c r="P73" i="1"/>
  <c r="V73" i="1" s="1"/>
  <c r="O73" i="1"/>
  <c r="N73" i="1"/>
  <c r="R72" i="1"/>
  <c r="Q72" i="1"/>
  <c r="P72" i="1"/>
  <c r="O72" i="1"/>
  <c r="U72" i="1" s="1"/>
  <c r="N72" i="1"/>
  <c r="T72" i="1" s="1"/>
  <c r="R71" i="1"/>
  <c r="Q71" i="1"/>
  <c r="P71" i="1"/>
  <c r="O71" i="1"/>
  <c r="N71" i="1"/>
  <c r="T71" i="1" s="1"/>
  <c r="R70" i="1"/>
  <c r="Q70" i="1"/>
  <c r="P70" i="1"/>
  <c r="O70" i="1"/>
  <c r="N70" i="1"/>
  <c r="R100" i="1"/>
  <c r="Q100" i="1"/>
  <c r="P100" i="1"/>
  <c r="V100" i="1" s="1"/>
  <c r="O100" i="1"/>
  <c r="U100" i="1" s="1"/>
  <c r="N100" i="1"/>
  <c r="R99" i="1"/>
  <c r="X99" i="1" s="1"/>
  <c r="Q99" i="1"/>
  <c r="P99" i="1"/>
  <c r="V99" i="1" s="1"/>
  <c r="O99" i="1"/>
  <c r="N99" i="1"/>
  <c r="R98" i="1"/>
  <c r="Q98" i="1"/>
  <c r="W98" i="1" s="1"/>
  <c r="P98" i="1"/>
  <c r="O98" i="1"/>
  <c r="N98" i="1"/>
  <c r="R97" i="1"/>
  <c r="Q97" i="1"/>
  <c r="W97" i="1" s="1"/>
  <c r="P97" i="1"/>
  <c r="O97" i="1"/>
  <c r="N97" i="1"/>
  <c r="R96" i="1"/>
  <c r="Q96" i="1"/>
  <c r="P96" i="1"/>
  <c r="O96" i="1"/>
  <c r="N96" i="1"/>
  <c r="R95" i="1"/>
  <c r="X95" i="1" s="1"/>
  <c r="Q95" i="1"/>
  <c r="P95" i="1"/>
  <c r="O95" i="1"/>
  <c r="N95" i="1"/>
  <c r="T95" i="1" s="1"/>
  <c r="R94" i="1"/>
  <c r="X94" i="1" s="1"/>
  <c r="Q94" i="1"/>
  <c r="W94" i="1" s="1"/>
  <c r="P94" i="1"/>
  <c r="O94" i="1"/>
  <c r="N94" i="1"/>
  <c r="T94" i="1" s="1"/>
  <c r="R93" i="1"/>
  <c r="Q93" i="1"/>
  <c r="W93" i="1" s="1"/>
  <c r="P93" i="1"/>
  <c r="V93" i="1" s="1"/>
  <c r="O93" i="1"/>
  <c r="N93" i="1"/>
  <c r="R92" i="1"/>
  <c r="Q92" i="1"/>
  <c r="P92" i="1"/>
  <c r="O92" i="1"/>
  <c r="U92" i="1" s="1"/>
  <c r="N92" i="1"/>
  <c r="R91" i="1"/>
  <c r="X91" i="1" s="1"/>
  <c r="Q91" i="1"/>
  <c r="P91" i="1"/>
  <c r="O91" i="1"/>
  <c r="U91" i="1" s="1"/>
  <c r="N91" i="1"/>
  <c r="T91" i="1" s="1"/>
  <c r="R90" i="1"/>
  <c r="X90" i="1" s="1"/>
  <c r="Q90" i="1"/>
  <c r="W90" i="1" s="1"/>
  <c r="P90" i="1"/>
  <c r="O90" i="1"/>
  <c r="N90" i="1"/>
  <c r="R89" i="1"/>
  <c r="Q89" i="1"/>
  <c r="W89" i="1" s="1"/>
  <c r="P89" i="1"/>
  <c r="V89" i="1" s="1"/>
  <c r="O89" i="1"/>
  <c r="N89" i="1"/>
  <c r="R88" i="1"/>
  <c r="Q88" i="1"/>
  <c r="P88" i="1"/>
  <c r="V88" i="1" s="1"/>
  <c r="O88" i="1"/>
  <c r="U88" i="1" s="1"/>
  <c r="N88" i="1"/>
  <c r="R87" i="1"/>
  <c r="X87" i="1" s="1"/>
  <c r="Q87" i="1"/>
  <c r="P87" i="1"/>
  <c r="O87" i="1"/>
  <c r="N87" i="1"/>
  <c r="T87" i="1" s="1"/>
  <c r="R86" i="1"/>
  <c r="X86" i="1" s="1"/>
  <c r="Q86" i="1"/>
  <c r="W86" i="1" s="1"/>
  <c r="P86" i="1"/>
  <c r="O86" i="1"/>
  <c r="N86" i="1"/>
  <c r="T86" i="1" s="1"/>
  <c r="R85" i="1"/>
  <c r="Q85" i="1"/>
  <c r="P85" i="1"/>
  <c r="V85" i="1" s="1"/>
  <c r="O85" i="1"/>
  <c r="N85" i="1"/>
  <c r="R84" i="1"/>
  <c r="X84" i="1" s="1"/>
  <c r="Q84" i="1"/>
  <c r="W84" i="1" s="1"/>
  <c r="P84" i="1"/>
  <c r="V84" i="1" s="1"/>
  <c r="O84" i="1"/>
  <c r="U84" i="1" s="1"/>
  <c r="N84" i="1"/>
  <c r="T84" i="1" s="1"/>
  <c r="R83" i="1"/>
  <c r="Q83" i="1"/>
  <c r="P83" i="1"/>
  <c r="O83" i="1"/>
  <c r="N83" i="1"/>
  <c r="W85" i="1" l="1"/>
  <c r="V92" i="1"/>
  <c r="V66" i="1"/>
  <c r="U15" i="1"/>
  <c r="T29" i="1"/>
  <c r="T85" i="1"/>
  <c r="V95" i="1"/>
  <c r="T99" i="1"/>
  <c r="V78" i="1"/>
  <c r="W55" i="1"/>
  <c r="T16" i="1"/>
  <c r="X16" i="1"/>
  <c r="U27" i="1"/>
  <c r="U34" i="1"/>
  <c r="V37" i="1"/>
  <c r="U96" i="1"/>
  <c r="W19" i="1"/>
  <c r="V25" i="1"/>
  <c r="X29" i="1"/>
  <c r="U87" i="1"/>
  <c r="T90" i="1"/>
  <c r="V97" i="1"/>
  <c r="X71" i="1"/>
  <c r="W75" i="1"/>
  <c r="W82" i="1"/>
  <c r="V52" i="1"/>
  <c r="V58" i="1"/>
  <c r="T18" i="1"/>
  <c r="T21" i="1"/>
  <c r="X21" i="1"/>
  <c r="U26" i="1"/>
  <c r="X28" i="1"/>
  <c r="T98" i="1"/>
  <c r="T59" i="1"/>
  <c r="U86" i="1"/>
  <c r="U95" i="1"/>
  <c r="V96" i="1"/>
  <c r="X98" i="1"/>
  <c r="X59" i="1"/>
  <c r="V11" i="1"/>
  <c r="U20" i="1"/>
  <c r="W30" i="1"/>
  <c r="U32" i="1"/>
  <c r="T39" i="1"/>
  <c r="X39" i="1"/>
  <c r="U98" i="1"/>
  <c r="U99" i="1"/>
  <c r="W71" i="1"/>
  <c r="X72" i="1"/>
  <c r="T75" i="1"/>
  <c r="T80" i="1"/>
  <c r="X52" i="1"/>
  <c r="T56" i="1"/>
  <c r="U59" i="1"/>
  <c r="X8" i="1"/>
  <c r="W16" i="1"/>
  <c r="W18" i="1"/>
  <c r="T19" i="1"/>
  <c r="V21" i="1"/>
  <c r="T23" i="1"/>
  <c r="X27" i="1"/>
  <c r="W28" i="1"/>
  <c r="V29" i="1"/>
  <c r="U30" i="1"/>
  <c r="X33" i="1"/>
  <c r="X35" i="1"/>
  <c r="V39" i="1"/>
  <c r="T97" i="1"/>
  <c r="U73" i="1"/>
  <c r="U75" i="1"/>
  <c r="T78" i="1"/>
  <c r="W79" i="1"/>
  <c r="T52" i="1"/>
  <c r="U56" i="1"/>
  <c r="T58" i="1"/>
  <c r="V60" i="1"/>
  <c r="T63" i="1"/>
  <c r="T8" i="1"/>
  <c r="T17" i="1"/>
  <c r="V19" i="1"/>
  <c r="V23" i="1"/>
  <c r="U24" i="1"/>
  <c r="V31" i="1"/>
  <c r="U36" i="1"/>
  <c r="U40" i="1"/>
  <c r="U16" i="1"/>
  <c r="U18" i="1"/>
  <c r="V27" i="1"/>
  <c r="U28" i="1"/>
  <c r="V33" i="1"/>
  <c r="V86" i="1"/>
  <c r="X89" i="1"/>
  <c r="T96" i="1"/>
  <c r="X96" i="1"/>
  <c r="W99" i="1"/>
  <c r="W77" i="1"/>
  <c r="U78" i="1"/>
  <c r="W53" i="1"/>
  <c r="T57" i="1"/>
  <c r="X57" i="1"/>
  <c r="V63" i="1"/>
  <c r="V8" i="1"/>
  <c r="V18" i="1"/>
  <c r="W27" i="1"/>
  <c r="W87" i="1"/>
  <c r="V87" i="1"/>
  <c r="U89" i="1"/>
  <c r="U90" i="1"/>
  <c r="X93" i="1"/>
  <c r="V71" i="1"/>
  <c r="U71" i="1"/>
  <c r="X74" i="1"/>
  <c r="X53" i="1"/>
  <c r="T54" i="1"/>
  <c r="V55" i="1"/>
  <c r="X61" i="1"/>
  <c r="X62" i="1"/>
  <c r="W64" i="1"/>
  <c r="W65" i="1"/>
  <c r="U66" i="1"/>
  <c r="T66" i="1"/>
  <c r="V67" i="1"/>
  <c r="W9" i="1"/>
  <c r="V9" i="1"/>
  <c r="W10" i="1"/>
  <c r="W29" i="1"/>
  <c r="T32" i="1"/>
  <c r="X32" i="1"/>
  <c r="T34" i="1"/>
  <c r="X34" i="1"/>
  <c r="T88" i="1"/>
  <c r="X88" i="1"/>
  <c r="W91" i="1"/>
  <c r="V91" i="1"/>
  <c r="W92" i="1"/>
  <c r="U93" i="1"/>
  <c r="T93" i="1"/>
  <c r="V94" i="1"/>
  <c r="U94" i="1"/>
  <c r="X97" i="1"/>
  <c r="W72" i="1"/>
  <c r="V72" i="1"/>
  <c r="W73" i="1"/>
  <c r="U74" i="1"/>
  <c r="W80" i="1"/>
  <c r="V80" i="1"/>
  <c r="W81" i="1"/>
  <c r="X58" i="1"/>
  <c r="T65" i="1"/>
  <c r="X65" i="1"/>
  <c r="W68" i="1"/>
  <c r="V68" i="1"/>
  <c r="T10" i="1"/>
  <c r="X10" i="1"/>
  <c r="U12" i="1"/>
  <c r="W23" i="1"/>
  <c r="W31" i="1"/>
  <c r="V36" i="1"/>
  <c r="V40" i="1"/>
  <c r="U85" i="1"/>
  <c r="W100" i="1"/>
  <c r="V79" i="1"/>
  <c r="W52" i="1"/>
  <c r="X54" i="1"/>
  <c r="W60" i="1"/>
  <c r="X66" i="1"/>
  <c r="T11" i="1"/>
  <c r="X11" i="1"/>
  <c r="W88" i="1"/>
  <c r="T89" i="1"/>
  <c r="V90" i="1"/>
  <c r="T100" i="1"/>
  <c r="X100" i="1"/>
  <c r="T77" i="1"/>
  <c r="X77" i="1"/>
  <c r="U54" i="1"/>
  <c r="V64" i="1"/>
  <c r="U67" i="1"/>
  <c r="X85" i="1"/>
  <c r="T92" i="1"/>
  <c r="X92" i="1"/>
  <c r="W95" i="1"/>
  <c r="W96" i="1"/>
  <c r="U97" i="1"/>
  <c r="V98" i="1"/>
  <c r="T73" i="1"/>
  <c r="X73" i="1"/>
  <c r="V75" i="1"/>
  <c r="X78" i="1"/>
  <c r="T81" i="1"/>
  <c r="X81" i="1"/>
  <c r="W56" i="1"/>
  <c r="W57" i="1"/>
  <c r="U58" i="1"/>
  <c r="V59" i="1"/>
  <c r="T69" i="1"/>
  <c r="V13" i="1"/>
  <c r="W14" i="1"/>
  <c r="V20" i="1"/>
  <c r="W25" i="1"/>
  <c r="W35" i="1"/>
  <c r="U11" i="1"/>
  <c r="W13" i="1"/>
  <c r="T14" i="1"/>
  <c r="X14" i="1"/>
  <c r="V15" i="1"/>
  <c r="V34" i="1"/>
  <c r="U19" i="1"/>
</calcChain>
</file>

<file path=xl/sharedStrings.xml><?xml version="1.0" encoding="utf-8"?>
<sst xmlns="http://schemas.openxmlformats.org/spreadsheetml/2006/main" count="228" uniqueCount="215">
  <si>
    <t>ACTUAL</t>
  </si>
  <si>
    <t>BUDGET</t>
  </si>
  <si>
    <t>company</t>
  </si>
  <si>
    <t>Variance</t>
  </si>
  <si>
    <t>KU</t>
  </si>
  <si>
    <t>Actuals</t>
  </si>
  <si>
    <t>Budget</t>
  </si>
  <si>
    <t>Inc / (Decr)</t>
  </si>
  <si>
    <t>Comments/Description</t>
  </si>
  <si>
    <t>2013</t>
  </si>
  <si>
    <t>2014</t>
  </si>
  <si>
    <t>2015</t>
  </si>
  <si>
    <t>2016</t>
  </si>
  <si>
    <t>2017</t>
  </si>
  <si>
    <t>Administrative and General Expense</t>
  </si>
  <si>
    <t>408</t>
  </si>
  <si>
    <t>Lower payroll taxes due to open positions</t>
  </si>
  <si>
    <t>421</t>
  </si>
  <si>
    <t>426</t>
  </si>
  <si>
    <t>No changes in asset value are assumed in the budget</t>
  </si>
  <si>
    <t>431</t>
  </si>
  <si>
    <t>920</t>
  </si>
  <si>
    <t>IT labor was budgeted to 920 but Actuals went to 935 due to a reclassifcation of telecommunications expense and 107 due to additional labor required on capital projects.  There was also a shortage of IT resources.</t>
  </si>
  <si>
    <t>IT labor was budgeted to 920 but Actuals went 107 to primarily due to 5 large projects; actuals were also charged to 935 due to a reclassification of telecommunications expense. There was also a shortage of IT resources.</t>
  </si>
  <si>
    <t>921</t>
  </si>
  <si>
    <t>Insurance and bank fee savings; IT telecommunication/Outside Svc/Training</t>
  </si>
  <si>
    <t>Hardware and software maintence was budgeted to 921 as operatiol expenses but actuals went to 923 for charges related to outside services.</t>
  </si>
  <si>
    <t>Main driver for the variance is due to an Unbudgeted Vendor rebate and retirement of the Chief Adminstrative officer.</t>
  </si>
  <si>
    <t>Main driver for the variance is due to an Unbudgeted Vendor rebate, lower bank svc fees and a change in facilities allocation offset in 931.</t>
  </si>
  <si>
    <t>922</t>
  </si>
  <si>
    <t>923</t>
  </si>
  <si>
    <t>HW/SW Mtch budgeted to 935 but actuals went to 923</t>
  </si>
  <si>
    <t>HW/SW Mtch budgeted to 921 but actuals went to 923</t>
  </si>
  <si>
    <t>Legal matters below budget</t>
  </si>
  <si>
    <t>HW/SW mtce less than budgeted, Legal matters</t>
  </si>
  <si>
    <t>Legal matters below budget/Facilities</t>
  </si>
  <si>
    <t>924</t>
  </si>
  <si>
    <t>Property insurance was budgeted to 924 but actuals went to 925</t>
  </si>
  <si>
    <t>Property ins less than budget</t>
  </si>
  <si>
    <t>925</t>
  </si>
  <si>
    <t>Claims &amp; public liability</t>
  </si>
  <si>
    <t>926</t>
  </si>
  <si>
    <t>Favorable medical claims, lower pension expense and lower post employment</t>
  </si>
  <si>
    <t>Lower pension cost and PBGC premium paid by trust</t>
  </si>
  <si>
    <t>Pension</t>
  </si>
  <si>
    <t>Pension and medical due to lower claims and rebate on prescription purchases.</t>
  </si>
  <si>
    <t>927</t>
  </si>
  <si>
    <t>928</t>
  </si>
  <si>
    <t>Higher rate case expenses</t>
  </si>
  <si>
    <t>929</t>
  </si>
  <si>
    <t>930</t>
  </si>
  <si>
    <t>General Counsel allocation from PPL less than budget</t>
  </si>
  <si>
    <t>931</t>
  </si>
  <si>
    <t>Rent/Parking higher than budget</t>
  </si>
  <si>
    <t>935</t>
  </si>
  <si>
    <t>HW/SW Mtce for IT was budgeted to 935 but actuals went to 923 due to a reclassification of telecommunications expense.</t>
  </si>
  <si>
    <t>More IT Network labor than budgeted to this ferc</t>
  </si>
  <si>
    <t>Customer Accounts Expense</t>
  </si>
  <si>
    <t>901</t>
  </si>
  <si>
    <t xml:space="preserve">The increase is offset in 903.  </t>
  </si>
  <si>
    <t>902</t>
  </si>
  <si>
    <t xml:space="preserve">Labor is lower due to planning to transfer employees from Green River late in the year that did not occur until 2015.  Outside services are less due to lower incentives for contracted meter readers.  </t>
  </si>
  <si>
    <t>903</t>
  </si>
  <si>
    <t xml:space="preserve">
The decrease is partially offset in 901.  The net variance between 901 and 903 is due to lower labor (primarily the Residential Call Center, Business Offices and BIlling Integrity  from open positions and higher off-duty) and lower outside services due to lower payment processing and collection fees.  </t>
  </si>
  <si>
    <t xml:space="preserve">The decrease is partially offset in 901.  The net variance between 901 and 903 is due lower labor (primarily the Residential Service Center and Business Offices from open positions &amp; higher off-duty).  In addition, outside services are lower within the Business Offices due to vacant contractor positions and bill postage is lower.  </t>
  </si>
  <si>
    <t xml:space="preserve">
The decrease is due primarily to lower labor from lower overtime and higher off-duty, mainly in the Residential Call Center and Business Offices.  Software maintence fees were lower than budget associated with AMS, due to the project being deferred as a result of the 2016 Rate Case Settlement.  </t>
  </si>
  <si>
    <t>904</t>
  </si>
  <si>
    <t xml:space="preserve">Actual bad debt costs were lower than the origilly estimated calculations.  The actual ratio of bad debt expense to revenue was 0.250% versus the budgeted rate of 0.300%.  </t>
  </si>
  <si>
    <t xml:space="preserve">Actual bad debt costs were higher than the origilly estimated calculations.  The actual ratio of bad debt expense to revenue was 0.421% versus the budgeted rate of 0.230%.  </t>
  </si>
  <si>
    <t xml:space="preserve">Actual bad debt costs were lower than the origilly estimated calculations.  The actual ratio of bad debt expense to revenue was 0.350% versus the budgeted rate of 0.320%.  </t>
  </si>
  <si>
    <t xml:space="preserve">Actual bad debt costs were lower than the 5-year average used in the budget.  The actual ratio of bad debt expense to revenue was 0.28% versus the budgeted rate of 0.36%, which was based on an average of the previous 4 years (2011-2014).  </t>
  </si>
  <si>
    <t xml:space="preserve">Actual bad debt costs were lower than the 5-year average used in the budget.  The actual ratio of bad debt expense to revenue was 0.278% versus the budgeted rate of 0.352%, which was based on a average of the previous 5 years (2011-2015).  </t>
  </si>
  <si>
    <t>905</t>
  </si>
  <si>
    <t>Customer Service and Informational Expense</t>
  </si>
  <si>
    <t>907</t>
  </si>
  <si>
    <t>908</t>
  </si>
  <si>
    <t>909</t>
  </si>
  <si>
    <t>910</t>
  </si>
  <si>
    <t xml:space="preserve">Tree trimming notification costs are offset in FERC 909.  Janitorial costs were budgeted in FERC 910 but recorded in FERC 921.  </t>
  </si>
  <si>
    <t>912</t>
  </si>
  <si>
    <t>913</t>
  </si>
  <si>
    <t>Distribution Expense</t>
  </si>
  <si>
    <t>580</t>
  </si>
  <si>
    <t>581</t>
  </si>
  <si>
    <t>582</t>
  </si>
  <si>
    <t>583</t>
  </si>
  <si>
    <t xml:space="preserve">Budget for KU Operations partially offset in FERC 588, 593 and 594. </t>
  </si>
  <si>
    <t>Higher than anticipated storm restoration expense, as well as Budget for KU Operations offset in FERC 593 and 594.</t>
  </si>
  <si>
    <t>Budget for KU Operations primarily offset in FERC 588, 593 and 594.</t>
  </si>
  <si>
    <t>Budget for KU Operations offset in FERC 593, 594, 598 and 923. KU Operations labor over budget due to storm restoration underrun, labor budgeted but not used for storm restoration was charged to the Operations Centers normal operations expense for their routine O&amp;M work.</t>
  </si>
  <si>
    <t>Budget for KU Operations offset in FERC 588, 593, and 598. KU Operations labor over budget due to storm restoration underrun, labor budgeted but not used for storm restoration was charged to the Operations Centers normal operations expense.</t>
  </si>
  <si>
    <t>584</t>
  </si>
  <si>
    <t>585</t>
  </si>
  <si>
    <t>586</t>
  </si>
  <si>
    <t>Budgeted AMS Meter Base Repairs starting in July 2017, project was deferred as a result of the 2016 Rate Case Settlement.</t>
  </si>
  <si>
    <t>587</t>
  </si>
  <si>
    <t>588</t>
  </si>
  <si>
    <t xml:space="preserve">Budget for KU Substations offset in FERC 582 and 592. Budget for KU Distribution Control center partially offset in FERC 583. Budget for Investment Strategy offset with LGE FERC 588. Distribution System Admin Budget is offset on FERC 580.  </t>
  </si>
  <si>
    <t>Prior to 2016 we charged almost all IT hardware/software maintence costs to account 923. During calendar year 2016, these costs were changed to be charged to the various line of business FERCs (588 for Distribution), so it was not previously budgeted here.  Budget for Lexington Facilities Contracts on FERC 935, but actuals are hitting FERC 588.</t>
  </si>
  <si>
    <t>589</t>
  </si>
  <si>
    <t>590</t>
  </si>
  <si>
    <t>592</t>
  </si>
  <si>
    <t>593</t>
  </si>
  <si>
    <t xml:space="preserve">Vegetation Magement actuals less than origil budget estimates in order to maintain the appropriate trimming cycles and to address hazard trees as appropriate.  Storm Restoration costs lower than budget due to less storms than anticipated. Virginia Storm Regulatory Asset Amortization actual costs are lower than budget.  </t>
  </si>
  <si>
    <t>Vegetation Magement actuals less than origil budget estimates in order to maintain the appropriate trimming cycles and to address hazard trees as appropriate.  Storm Restoration costs lower than budget due to less storms than anticipated. Budget higher than actuals for several KU operations centers, offsetting budget is in FERC 583.</t>
  </si>
  <si>
    <t>594</t>
  </si>
  <si>
    <t>595</t>
  </si>
  <si>
    <t>596</t>
  </si>
  <si>
    <t>597</t>
  </si>
  <si>
    <t>598</t>
  </si>
  <si>
    <t>Higher than anticipated storm restoration expense.</t>
  </si>
  <si>
    <t>Production Expense</t>
  </si>
  <si>
    <t>500</t>
  </si>
  <si>
    <t>Generation Support Services labor favorable due to reorganization; Green River outages favorable due to being budgeted to FERC 500 but spent in FERC 512 and  513.</t>
  </si>
  <si>
    <t>Brown and Ghent Labor unfavorable offset by Green River favorable due to budgeted severance that did not occur until 2015.</t>
  </si>
  <si>
    <t xml:space="preserve">Ghent labor favorable due to budgeted in other operating FERCS and 107 Capital. </t>
  </si>
  <si>
    <t xml:space="preserve">Ghent and Brown labor favorable driven by headcount variances.  </t>
  </si>
  <si>
    <t>501</t>
  </si>
  <si>
    <t xml:space="preserve">Favorable on fuel unloading expense due to generation demand. Favorable Green River ash pond dredging expense. </t>
  </si>
  <si>
    <t>Green River unfavorable due to higher than expected fuel handling expenses.</t>
  </si>
  <si>
    <t>Favorable fuel handling operations labor at Ghent.</t>
  </si>
  <si>
    <t>502</t>
  </si>
  <si>
    <t>Ghent favorable on plant and laboratory systems labor due to less overtime and headcount variances; offset by unfavorable limestone expenses due to Trimble County Unit  2 cost of sales not being allocated between companies in the budget .</t>
  </si>
  <si>
    <t>Generation plant operations labor favorable due to  headcount variances, favorable limestone expenses at Ghent; offset by unfavorable limestone expenses at Trimble County due to Trimble County Unit  2 cost of sales not being allocated between companies in the budget .</t>
  </si>
  <si>
    <t>Ghent favorable on labor and limestone expenses.  Ghent commodities budgeted to non mechanism, actual expenses charged to ECR mechanism.</t>
  </si>
  <si>
    <t>Generation labor (primarily at Ghent) favorable due to actual expenses on other FERCS including FERC 505.</t>
  </si>
  <si>
    <t xml:space="preserve">Brown and Ghent favorable due to limestone and sale of CCR material.    </t>
  </si>
  <si>
    <t>505</t>
  </si>
  <si>
    <t>Ghent operations labor unfavorable; offset by  Green River labor favorable due to actual labor expenses to other FERCs including FERC 511.</t>
  </si>
  <si>
    <t>Labor budgeted to boiler operations, expenses charged to other FERCs including FERC 506.   Green River favorable due to plant closure.</t>
  </si>
  <si>
    <t>506</t>
  </si>
  <si>
    <t>Favorable sorbent reactant and activated carbon at Ghent due to generation demand, offset by unfavorable ammonia, sorbent reactant and activated carbon driven by Trimble County Unit  2 cost of sales not being allocated between companies in the budget.</t>
  </si>
  <si>
    <t>Unfavorable ammonia, sorbent reactant and activated carbon due to Trimble County Unit  2 not being allocated between companies in the budget.</t>
  </si>
  <si>
    <t>Brown and Ghent commodities favorable, including ammonia expenses.</t>
  </si>
  <si>
    <t>Ghent commodities favorable, including ammonia and hydrated lime expenses.</t>
  </si>
  <si>
    <t>Brown, Ghent, and Trimble County favorable on reagents offset by unfavorable Herrington Lake corrective action plan at Brown.</t>
  </si>
  <si>
    <t>507</t>
  </si>
  <si>
    <t>509</t>
  </si>
  <si>
    <t>510</t>
  </si>
  <si>
    <t>Ghent maintence supervision labor unfavorable, budgeted to FERC 512.</t>
  </si>
  <si>
    <t xml:space="preserve">Ghent and Green River labor unfavorable; budgeted to other 51x FERCs.  </t>
  </si>
  <si>
    <t xml:space="preserve">Outage favorable driven partially by expenses budgeted to FERC 510 but incurred on FERC 511.  </t>
  </si>
  <si>
    <t>Brown labor favorable due to unplanned amount charged to pond cap and closure capital project.</t>
  </si>
  <si>
    <t>511</t>
  </si>
  <si>
    <t xml:space="preserve">Ghent unfavorable due mainly to structures and grounds keeping expenses higher than anticipated; Green River unfavorable due to contractor labor budgeted at FERC 505 </t>
  </si>
  <si>
    <t>Ghent unfavorable due to higher structures &amp; grounds keeping maintence . Outage costs unfavorable; driven by increased scope and labor budgeted to FERC 510.</t>
  </si>
  <si>
    <t>Unfavorable due increased site maintence at Ghent including grounds keeping and building maintence.</t>
  </si>
  <si>
    <t>Increased contractor expense for site maintence at Ghent offset by favorable boiler maintence in FERC 512</t>
  </si>
  <si>
    <t>512</t>
  </si>
  <si>
    <t>Ghent labor favorable due to actual expenses in other FERCs as a result of deferred boiler maintence.</t>
  </si>
  <si>
    <t>Green River favorable due to budgeted labor charged to FERC 505.</t>
  </si>
  <si>
    <t>Ghent and Trimble County favorable boiler maintence expenses.  Primary drivers include lower materials and contractor expenses.</t>
  </si>
  <si>
    <t xml:space="preserve">Ghent labor favorable driven by headcount variances.  </t>
  </si>
  <si>
    <t>513</t>
  </si>
  <si>
    <t>Ghent labor unfavorable; budgeted to FERC 512.</t>
  </si>
  <si>
    <t>Brown and Ghent unfavorable due to increase on outages and water systems maintence expenses</t>
  </si>
  <si>
    <t>Increased outage scope at Ghent resulting in unfavorable contractor labor.</t>
  </si>
  <si>
    <t>Required outage repairs more than anticipated at the time of the budget.</t>
  </si>
  <si>
    <t>514</t>
  </si>
  <si>
    <t>Ghent favorable due to lower compressed air, contract labor, and fire protection expenses  Brown favorable on steam maintence labor.</t>
  </si>
  <si>
    <t>Ghent and Green River favorable due to lower obsolete material/inventory write offs.  Trimble County and Brown favorable on general maintence labor partially due to labor expenses charged to other 51x FERCs.</t>
  </si>
  <si>
    <t>535</t>
  </si>
  <si>
    <t>536</t>
  </si>
  <si>
    <t>539</t>
  </si>
  <si>
    <t>541</t>
  </si>
  <si>
    <t>542</t>
  </si>
  <si>
    <t>Dix Dam unfavorable Penstock Coating</t>
  </si>
  <si>
    <t>543</t>
  </si>
  <si>
    <t>544</t>
  </si>
  <si>
    <t>545</t>
  </si>
  <si>
    <t>546</t>
  </si>
  <si>
    <t>Cane Run 7 unfavorable due to budgeted to FERC 549.</t>
  </si>
  <si>
    <t>548</t>
  </si>
  <si>
    <t>549</t>
  </si>
  <si>
    <t>Cane Run 7 favorable due to incurred expenses on FERC 546.</t>
  </si>
  <si>
    <t xml:space="preserve">Unfavorable due to write off of NGCC costs.  </t>
  </si>
  <si>
    <t>550</t>
  </si>
  <si>
    <t>551</t>
  </si>
  <si>
    <t>552</t>
  </si>
  <si>
    <t>Cane Run 7 unfavorable due to higher combustion turbine enclosure maintence, driven by lack of historical budgetary data.</t>
  </si>
  <si>
    <t xml:space="preserve">Cane Run 7 outage expenses favorable due to normalization not included in budget.  </t>
  </si>
  <si>
    <t>553</t>
  </si>
  <si>
    <t>Brown and Cane Run 7 favorable on turbine maintence labor.  Less than anticipated maintence expenses on Cane Run 7 and Brown combustion turbines</t>
  </si>
  <si>
    <t xml:space="preserve">Cane Run 7 favorable due to less condensate and combustion turbine maintence.  Brown favorable on combustion turbine maintence.  </t>
  </si>
  <si>
    <t xml:space="preserve">Cane Run 7 favorable due to less condensate and combustion turbine maintence. </t>
  </si>
  <si>
    <t>554</t>
  </si>
  <si>
    <t>Due to lack of historical data, first Cane Run 7 maintence budget higher than actuals.</t>
  </si>
  <si>
    <t>Cane Run 7 favorable on water treatment and general site maintence, offset by Brown unfavorable combustion turbine labor.</t>
  </si>
  <si>
    <t>Cane Run 7 favorable due to less water treatment and general site maintence</t>
  </si>
  <si>
    <t>556</t>
  </si>
  <si>
    <t>557</t>
  </si>
  <si>
    <t>Transmission Expense</t>
  </si>
  <si>
    <t>560</t>
  </si>
  <si>
    <t>561</t>
  </si>
  <si>
    <t>System Operations and EMS actuals charged to 581</t>
  </si>
  <si>
    <t>562</t>
  </si>
  <si>
    <t>Transmission substation expenses were not higher FERC 562, budgeted within FERC 560, 562, 566, 570 and 573 accounts</t>
  </si>
  <si>
    <t>563</t>
  </si>
  <si>
    <t>565</t>
  </si>
  <si>
    <t>Lower transmission expense for tive load purchases.  Favorable elimition of tive load purchases not budgeted offset in 456 Revenue account</t>
  </si>
  <si>
    <t>Lower tive load transmission expenses, lower transmission to serve KU customers in EKPC territory, favorable elimition for tive load transmission not budgeted (offset in 456 revenue account).</t>
  </si>
  <si>
    <t>566</t>
  </si>
  <si>
    <t>Lower depancaking expenses $538k, lower ITO expenses, lower misc O&amp;M expenses.</t>
  </si>
  <si>
    <t>FERC fees budgeted to account 566, but actual fees recorded in account 928, partially offset by higher depancaking costs.</t>
  </si>
  <si>
    <t>Higher depancaking expense, as well as IT and Facilities charges not budgeted to FERC 566.</t>
  </si>
  <si>
    <t>567</t>
  </si>
  <si>
    <t>569</t>
  </si>
  <si>
    <t>570</t>
  </si>
  <si>
    <t>Substation maintence deferred to 2018</t>
  </si>
  <si>
    <t>571</t>
  </si>
  <si>
    <t>Higher than budget based on aerial inspections and just in time clearling</t>
  </si>
  <si>
    <t>Higher than budget based on aerial inspections and just in time clearing</t>
  </si>
  <si>
    <t>573</t>
  </si>
  <si>
    <t>575</t>
  </si>
  <si>
    <t>Ghent unfavorable on labor and building and grounds keeping contract labor, partially due to labor budgeted in other 51x FERCs.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</si>
</sst>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u val="singleAccounting"/>
      <sz val="11"/>
      <color theme="1"/>
      <name val="Calibri"/>
      <family val="2"/>
      <scheme val="minor"/>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5">
    <xf numFmtId="0" fontId="0" fillId="0" borderId="0" xfId="0"/>
    <xf numFmtId="0" fontId="2" fillId="0" borderId="0" xfId="0" applyFont="1" applyFill="1" applyAlignment="1">
      <alignment wrapText="1"/>
    </xf>
    <xf numFmtId="0" fontId="2" fillId="0" borderId="0" xfId="0" applyFont="1" applyFill="1"/>
    <xf numFmtId="0" fontId="0" fillId="0" borderId="0" xfId="0" applyFill="1"/>
    <xf numFmtId="0" fontId="0" fillId="0" borderId="0" xfId="0" applyFill="1" applyAlignment="1">
      <alignment wrapText="1"/>
    </xf>
    <xf numFmtId="44" fontId="3" fillId="0" borderId="0" xfId="0" applyNumberFormat="1" applyFont="1" applyFill="1" applyAlignment="1">
      <alignment wrapText="1"/>
    </xf>
    <xf numFmtId="0" fontId="2" fillId="0" borderId="0" xfId="0" applyFont="1" applyFill="1" applyAlignment="1">
      <alignment horizontal="center"/>
    </xf>
    <xf numFmtId="0" fontId="0" fillId="0" borderId="0" xfId="0" applyFill="1" applyAlignment="1">
      <alignment horizontal="center"/>
    </xf>
    <xf numFmtId="0" fontId="2" fillId="0" borderId="0" xfId="0" applyFont="1" applyFill="1" applyAlignment="1">
      <alignment horizontal="center" wrapText="1"/>
    </xf>
    <xf numFmtId="0" fontId="0" fillId="0" borderId="0" xfId="0" applyFill="1" applyAlignment="1">
      <alignment horizontal="center" wrapText="1"/>
    </xf>
    <xf numFmtId="164" fontId="2" fillId="0" borderId="0" xfId="1" applyNumberFormat="1" applyFont="1" applyFill="1"/>
    <xf numFmtId="164" fontId="0" fillId="0" borderId="0" xfId="0" applyNumberFormat="1" applyFill="1"/>
    <xf numFmtId="164" fontId="2" fillId="0" borderId="0" xfId="0" applyNumberFormat="1" applyFont="1" applyFill="1"/>
    <xf numFmtId="43" fontId="0" fillId="0" borderId="0" xfId="0" applyNumberFormat="1" applyFill="1"/>
    <xf numFmtId="9" fontId="0" fillId="0" borderId="0" xfId="2" applyNumberFormat="1" applyFont="1" applyFill="1" applyAlignment="1">
      <alignment horizontal="center"/>
    </xf>
    <xf numFmtId="164" fontId="0" fillId="0" borderId="0" xfId="1" applyNumberFormat="1" applyFont="1" applyFill="1"/>
    <xf numFmtId="0" fontId="0" fillId="0" borderId="0" xfId="0" applyFont="1" applyFill="1" applyAlignment="1">
      <alignment horizontal="center" wrapText="1"/>
    </xf>
    <xf numFmtId="164" fontId="1" fillId="0" borderId="0" xfId="1" applyNumberFormat="1" applyFont="1" applyFill="1"/>
    <xf numFmtId="164" fontId="0" fillId="0" borderId="0" xfId="0" applyNumberFormat="1" applyFont="1" applyFill="1"/>
    <xf numFmtId="43" fontId="0" fillId="0" borderId="0" xfId="0" applyNumberFormat="1" applyFont="1" applyFill="1"/>
    <xf numFmtId="9" fontId="1" fillId="0" borderId="0" xfId="2" applyNumberFormat="1" applyFont="1" applyFill="1" applyAlignment="1">
      <alignment horizontal="center"/>
    </xf>
    <xf numFmtId="0" fontId="0" fillId="0" borderId="0" xfId="0" applyFont="1" applyFill="1" applyAlignment="1">
      <alignment wrapText="1"/>
    </xf>
    <xf numFmtId="0" fontId="0" fillId="0" borderId="0" xfId="0" applyFont="1"/>
    <xf numFmtId="43" fontId="2" fillId="0" borderId="0" xfId="0" applyNumberFormat="1" applyFont="1" applyFill="1"/>
    <xf numFmtId="9" fontId="2" fillId="0" borderId="0" xfId="2" applyNumberFormat="1" applyFont="1" applyFill="1" applyAlignment="1">
      <alignment horizontal="center"/>
    </xf>
    <xf numFmtId="0" fontId="2" fillId="0" borderId="0" xfId="0" applyFont="1"/>
    <xf numFmtId="0" fontId="0" fillId="0" borderId="0" xfId="0" applyFill="1" applyBorder="1" applyAlignment="1">
      <alignment wrapText="1"/>
    </xf>
    <xf numFmtId="0" fontId="2" fillId="0" borderId="0" xfId="0" applyFont="1" applyFill="1" applyBorder="1" applyAlignment="1">
      <alignment wrapText="1"/>
    </xf>
    <xf numFmtId="0" fontId="0" fillId="0" borderId="0" xfId="0" applyFont="1" applyFill="1" applyBorder="1" applyAlignment="1">
      <alignment wrapText="1"/>
    </xf>
    <xf numFmtId="0" fontId="2" fillId="0" borderId="1" xfId="0" applyFont="1" applyFill="1" applyBorder="1" applyAlignment="1">
      <alignment horizontal="center" wrapText="1"/>
    </xf>
    <xf numFmtId="164" fontId="2" fillId="0" borderId="1" xfId="1" applyNumberFormat="1" applyFont="1" applyFill="1" applyBorder="1"/>
    <xf numFmtId="164" fontId="2" fillId="0" borderId="1" xfId="0" applyNumberFormat="1" applyFont="1" applyFill="1" applyBorder="1"/>
    <xf numFmtId="9" fontId="0" fillId="0" borderId="0" xfId="2" applyFont="1" applyFill="1"/>
    <xf numFmtId="0" fontId="3" fillId="0" borderId="0" xfId="0" applyFont="1" applyFill="1" applyAlignment="1">
      <alignment horizontal="center"/>
    </xf>
    <xf numFmtId="0" fontId="3" fillId="0" borderId="0" xfId="0" applyFont="1" applyFill="1" applyAlignment="1">
      <alignment horizontal="center" wrapText="1"/>
    </xf>
  </cellXfs>
  <cellStyles count="3">
    <cellStyle name="Comma" xfId="1" builtinId="3"/>
    <cellStyle name="Normal" xfId="0" builtinId="0"/>
    <cellStyle name="Percent" xfId="2" builtinId="5"/>
  </cellStyles>
  <dxfs count="3">
    <dxf>
      <font>
        <color rgb="FF9C0006"/>
      </font>
      <fill>
        <patternFill>
          <bgColor rgb="FFFFC7CE"/>
        </patternFill>
      </fill>
    </dxf>
    <dxf>
      <font>
        <color rgb="FF990000"/>
      </font>
      <fill>
        <patternFill>
          <bgColor rgb="FFFFCCCC"/>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57"/>
  <sheetViews>
    <sheetView tabSelected="1" view="pageBreakPreview" zoomScale="60" zoomScaleNormal="62" zoomScalePageLayoutView="70" workbookViewId="0">
      <selection activeCell="K43" sqref="K43"/>
    </sheetView>
  </sheetViews>
  <sheetFormatPr defaultRowHeight="15" x14ac:dyDescent="0.25"/>
  <cols>
    <col min="1" max="1" width="24.42578125" style="4" customWidth="1"/>
    <col min="2" max="3" width="21.85546875" style="3" bestFit="1" customWidth="1"/>
    <col min="4" max="4" width="17.5703125" style="3" bestFit="1" customWidth="1"/>
    <col min="5" max="5" width="18" style="3" bestFit="1" customWidth="1"/>
    <col min="6" max="6" width="18" style="3" customWidth="1"/>
    <col min="7" max="8" width="2.42578125" style="3" customWidth="1"/>
    <col min="9" max="10" width="17.5703125" style="3" bestFit="1" customWidth="1"/>
    <col min="11" max="11" width="18" style="3" bestFit="1" customWidth="1"/>
    <col min="12" max="12" width="17.5703125" style="3" bestFit="1" customWidth="1"/>
    <col min="13" max="13" width="1.7109375" style="3" customWidth="1"/>
    <col min="14" max="14" width="17" style="3" bestFit="1" customWidth="1"/>
    <col min="15" max="17" width="16.5703125" style="3" bestFit="1" customWidth="1"/>
    <col min="18" max="18" width="17" style="3" bestFit="1" customWidth="1"/>
    <col min="19" max="19" width="1.42578125" style="3" customWidth="1"/>
    <col min="20" max="24" width="15.42578125" style="3" customWidth="1"/>
    <col min="25" max="25" width="54" style="3" customWidth="1"/>
    <col min="26" max="26" width="54.5703125" style="4" customWidth="1"/>
    <col min="27" max="30" width="46.140625" style="4" bestFit="1" customWidth="1"/>
  </cols>
  <sheetData>
    <row r="2" spans="1:30" ht="17.25" x14ac:dyDescent="0.4">
      <c r="A2" s="1" t="s">
        <v>0</v>
      </c>
      <c r="B2" s="2"/>
      <c r="C2" s="2"/>
      <c r="D2" s="2"/>
      <c r="E2" s="2"/>
      <c r="F2" s="2"/>
      <c r="G2" s="2"/>
      <c r="H2" s="3" t="s">
        <v>1</v>
      </c>
      <c r="N2" s="34"/>
      <c r="O2" s="34"/>
      <c r="P2" s="34"/>
      <c r="Q2" s="34"/>
      <c r="R2" s="34"/>
      <c r="Z2" s="1"/>
      <c r="AA2" s="1"/>
      <c r="AB2" s="1"/>
      <c r="AC2" s="1"/>
      <c r="AD2" s="1"/>
    </row>
    <row r="3" spans="1:30" ht="17.25" x14ac:dyDescent="0.4">
      <c r="A3" s="1"/>
      <c r="B3" s="2"/>
      <c r="C3" s="2"/>
      <c r="D3" s="2"/>
      <c r="E3" s="2"/>
      <c r="F3" s="2"/>
      <c r="G3" s="2"/>
      <c r="H3" s="2" t="s">
        <v>2</v>
      </c>
      <c r="N3" s="34" t="s">
        <v>3</v>
      </c>
      <c r="O3" s="34"/>
      <c r="P3" s="34"/>
      <c r="Q3" s="34"/>
      <c r="R3" s="34"/>
    </row>
    <row r="4" spans="1:30" ht="17.25" x14ac:dyDescent="0.4">
      <c r="A4" s="1" t="s">
        <v>4</v>
      </c>
      <c r="B4" s="33" t="s">
        <v>5</v>
      </c>
      <c r="C4" s="33"/>
      <c r="D4" s="33"/>
      <c r="E4" s="33"/>
      <c r="F4" s="33"/>
      <c r="H4" s="33" t="s">
        <v>6</v>
      </c>
      <c r="I4" s="33"/>
      <c r="J4" s="33"/>
      <c r="K4" s="33"/>
      <c r="L4" s="33"/>
      <c r="N4" s="34" t="s">
        <v>7</v>
      </c>
      <c r="O4" s="34"/>
      <c r="P4" s="34"/>
      <c r="Q4" s="34"/>
      <c r="R4" s="34"/>
      <c r="Y4" s="33" t="s">
        <v>8</v>
      </c>
      <c r="Z4" s="33"/>
      <c r="AA4" s="33"/>
      <c r="AB4" s="33"/>
      <c r="AC4" s="33"/>
      <c r="AD4" s="5"/>
    </row>
    <row r="5" spans="1:30" x14ac:dyDescent="0.25">
      <c r="Y5" s="4"/>
    </row>
    <row r="6" spans="1:30" ht="17.25" customHeight="1" x14ac:dyDescent="0.25">
      <c r="B6" s="6" t="s">
        <v>9</v>
      </c>
      <c r="C6" s="6" t="s">
        <v>10</v>
      </c>
      <c r="D6" s="6" t="s">
        <v>11</v>
      </c>
      <c r="E6" s="6" t="s">
        <v>12</v>
      </c>
      <c r="F6" s="6" t="s">
        <v>13</v>
      </c>
      <c r="H6" s="6">
        <v>2013</v>
      </c>
      <c r="I6" s="6">
        <v>2014</v>
      </c>
      <c r="J6" s="6">
        <v>2015</v>
      </c>
      <c r="K6" s="6">
        <v>2016</v>
      </c>
      <c r="L6" s="6">
        <v>2017</v>
      </c>
      <c r="N6" s="6">
        <v>2013</v>
      </c>
      <c r="O6" s="6">
        <v>2014</v>
      </c>
      <c r="P6" s="6">
        <v>2015</v>
      </c>
      <c r="Q6" s="6">
        <v>2016</v>
      </c>
      <c r="R6" s="6">
        <v>2017</v>
      </c>
      <c r="S6" s="7"/>
      <c r="T6" s="6">
        <v>2013</v>
      </c>
      <c r="U6" s="6">
        <v>2014</v>
      </c>
      <c r="V6" s="6">
        <v>2015</v>
      </c>
      <c r="W6" s="6">
        <v>2016</v>
      </c>
      <c r="X6" s="6">
        <v>2017</v>
      </c>
      <c r="Y6" s="8">
        <v>2013</v>
      </c>
      <c r="Z6" s="8">
        <v>2014</v>
      </c>
      <c r="AA6" s="8">
        <v>2015</v>
      </c>
      <c r="AB6" s="8">
        <v>2016</v>
      </c>
      <c r="AC6" s="8">
        <v>2017</v>
      </c>
      <c r="AD6" s="9"/>
    </row>
    <row r="7" spans="1:30" s="25" customFormat="1" x14ac:dyDescent="0.25">
      <c r="A7" s="8" t="s">
        <v>111</v>
      </c>
      <c r="B7" s="10">
        <v>121630921.41000003</v>
      </c>
      <c r="C7" s="10">
        <v>145463123.81999996</v>
      </c>
      <c r="D7" s="10">
        <v>154315984.22999999</v>
      </c>
      <c r="E7" s="10">
        <v>142083344.14999998</v>
      </c>
      <c r="F7" s="10">
        <v>138336554.68000001</v>
      </c>
      <c r="G7" s="12"/>
      <c r="H7" s="10">
        <v>132244230.69999999</v>
      </c>
      <c r="I7" s="10">
        <v>142683374.09</v>
      </c>
      <c r="J7" s="10">
        <v>163616125.04000005</v>
      </c>
      <c r="K7" s="10">
        <v>146931371.60999998</v>
      </c>
      <c r="L7" s="10">
        <v>147209799.35999998</v>
      </c>
      <c r="M7" s="12"/>
      <c r="N7" s="10">
        <f t="shared" ref="N7:N37" si="0">H7-B7</f>
        <v>10613309.289999962</v>
      </c>
      <c r="O7" s="10">
        <f t="shared" ref="O7:O37" si="1">I7-C7</f>
        <v>-2779749.7299999595</v>
      </c>
      <c r="P7" s="10">
        <f t="shared" ref="P7:P37" si="2">J7-D7</f>
        <v>9300140.810000062</v>
      </c>
      <c r="Q7" s="10">
        <f t="shared" ref="Q7:Q37" si="3">K7-E7</f>
        <v>4848027.4600000083</v>
      </c>
      <c r="R7" s="10">
        <f t="shared" ref="R7:R37" si="4">L7-F7</f>
        <v>8873244.6799999774</v>
      </c>
      <c r="S7" s="23"/>
      <c r="T7" s="24"/>
      <c r="U7" s="24"/>
      <c r="V7" s="24"/>
      <c r="W7" s="24"/>
      <c r="X7" s="24"/>
      <c r="Y7" s="1"/>
      <c r="Z7" s="1"/>
      <c r="AA7" s="1"/>
      <c r="AB7" s="1"/>
      <c r="AC7" s="1"/>
      <c r="AD7" s="1"/>
    </row>
    <row r="8" spans="1:30" ht="57" customHeight="1" x14ac:dyDescent="0.25">
      <c r="A8" s="9" t="s">
        <v>112</v>
      </c>
      <c r="B8" s="15">
        <v>7806934.6399999978</v>
      </c>
      <c r="C8" s="15">
        <v>9696931.3299999963</v>
      </c>
      <c r="D8" s="15">
        <v>10412571.819999989</v>
      </c>
      <c r="E8" s="15">
        <v>9288850.2699999977</v>
      </c>
      <c r="F8" s="15">
        <v>8486219.7200000007</v>
      </c>
      <c r="G8" s="11"/>
      <c r="H8" s="15">
        <v>9843677.9399999995</v>
      </c>
      <c r="I8" s="15">
        <v>10524625.399999999</v>
      </c>
      <c r="J8" s="15">
        <v>10409547.43</v>
      </c>
      <c r="K8" s="15">
        <v>12399454.490000002</v>
      </c>
      <c r="L8" s="15">
        <v>10849204.939999999</v>
      </c>
      <c r="M8" s="11"/>
      <c r="N8" s="15">
        <f t="shared" si="0"/>
        <v>2036743.3000000017</v>
      </c>
      <c r="O8" s="15">
        <f t="shared" si="1"/>
        <v>827694.07000000216</v>
      </c>
      <c r="P8" s="15">
        <f t="shared" si="2"/>
        <v>-3024.3899999894202</v>
      </c>
      <c r="Q8" s="15">
        <f t="shared" si="3"/>
        <v>3110604.2200000044</v>
      </c>
      <c r="R8" s="15">
        <f t="shared" si="4"/>
        <v>2362985.2199999988</v>
      </c>
      <c r="S8" s="13"/>
      <c r="T8" s="14">
        <f t="shared" ref="T8:T37" si="5">IF(AND((ABS(N8)&gt;500000),H8=0),100%,IF((ABS(N8)&gt;500000),(N8/H8),"EXCLUDE"))</f>
        <v>0.20690877052403867</v>
      </c>
      <c r="U8" s="14">
        <f t="shared" ref="U8:U37" si="6">IF(AND((ABS(O8)&gt;500000),I8=0),100%,IF((ABS(O8)&gt;500000),(O8/I8),"EXCLUDE"))</f>
        <v>7.8643565784298819E-2</v>
      </c>
      <c r="V8" s="14" t="str">
        <f t="shared" ref="V8:V37" si="7">IF(AND((ABS(P8)&gt;500000),J8=0),100%,IF((ABS(P8)&gt;500000),(P8/J8),"EXCLUDE"))</f>
        <v>EXCLUDE</v>
      </c>
      <c r="W8" s="14">
        <f t="shared" ref="W8:W37" si="8">IF(AND((ABS(Q8)&gt;500000),K8=0),100%,IF((ABS(Q8)&gt;500000),(Q8/K8),"EXCLUDE"))</f>
        <v>0.25086621532492948</v>
      </c>
      <c r="X8" s="14">
        <f t="shared" ref="X8:X37" si="9">IF(AND((ABS(R8)&gt;500000),L8=0),100%,IF((ABS(R8)&gt;500000),(R8/L8),"EXCLUDE"))</f>
        <v>0.21780261623484448</v>
      </c>
      <c r="Y8" s="4" t="s">
        <v>113</v>
      </c>
      <c r="Z8" s="4" t="s">
        <v>114</v>
      </c>
      <c r="AB8" s="4" t="s">
        <v>115</v>
      </c>
      <c r="AC8" s="4" t="s">
        <v>116</v>
      </c>
    </row>
    <row r="9" spans="1:30" ht="45" customHeight="1" x14ac:dyDescent="0.25">
      <c r="A9" s="9" t="s">
        <v>117</v>
      </c>
      <c r="B9" s="15">
        <v>6835507.450000002</v>
      </c>
      <c r="C9" s="15">
        <v>7245968.3600000022</v>
      </c>
      <c r="D9" s="15">
        <v>6951039.7300000023</v>
      </c>
      <c r="E9" s="15">
        <v>5652457.6499999994</v>
      </c>
      <c r="F9" s="15">
        <v>5292854.8900000015</v>
      </c>
      <c r="G9" s="11"/>
      <c r="H9" s="11">
        <v>7536878.71</v>
      </c>
      <c r="I9" s="11">
        <v>6708890.8999999994</v>
      </c>
      <c r="J9" s="11">
        <v>7332442.8700000001</v>
      </c>
      <c r="K9" s="11">
        <v>5973654.3899999997</v>
      </c>
      <c r="L9" s="11">
        <v>6229727.9200000009</v>
      </c>
      <c r="M9" s="11"/>
      <c r="N9" s="15">
        <f t="shared" si="0"/>
        <v>701371.25999999791</v>
      </c>
      <c r="O9" s="15">
        <f t="shared" si="1"/>
        <v>-537077.46000000276</v>
      </c>
      <c r="P9" s="15">
        <f t="shared" si="2"/>
        <v>381403.1399999978</v>
      </c>
      <c r="Q9" s="15">
        <f t="shared" si="3"/>
        <v>321196.74000000022</v>
      </c>
      <c r="R9" s="15">
        <f t="shared" si="4"/>
        <v>936873.02999999933</v>
      </c>
      <c r="S9" s="13"/>
      <c r="T9" s="14">
        <f t="shared" si="5"/>
        <v>9.3058583929367486E-2</v>
      </c>
      <c r="U9" s="14">
        <f t="shared" si="6"/>
        <v>-8.0054582494403476E-2</v>
      </c>
      <c r="V9" s="14" t="str">
        <f t="shared" si="7"/>
        <v>EXCLUDE</v>
      </c>
      <c r="W9" s="14" t="str">
        <f t="shared" si="8"/>
        <v>EXCLUDE</v>
      </c>
      <c r="X9" s="14">
        <f t="shared" si="9"/>
        <v>0.15038747149650786</v>
      </c>
      <c r="Y9" s="4" t="s">
        <v>118</v>
      </c>
      <c r="Z9" s="4" t="s">
        <v>119</v>
      </c>
      <c r="AC9" s="4" t="s">
        <v>120</v>
      </c>
    </row>
    <row r="10" spans="1:30" ht="88.15" customHeight="1" x14ac:dyDescent="0.25">
      <c r="A10" s="9" t="s">
        <v>121</v>
      </c>
      <c r="B10" s="15">
        <v>19987239.720000014</v>
      </c>
      <c r="C10" s="15">
        <v>19380537.270000003</v>
      </c>
      <c r="D10" s="15">
        <v>18827964.149999999</v>
      </c>
      <c r="E10" s="15">
        <v>17213471.819999978</v>
      </c>
      <c r="F10" s="15">
        <v>15951762.050000012</v>
      </c>
      <c r="G10" s="11"/>
      <c r="H10" s="15">
        <v>25257251.300000001</v>
      </c>
      <c r="I10" s="15">
        <v>21620235.829999998</v>
      </c>
      <c r="J10" s="17">
        <v>23726782.07</v>
      </c>
      <c r="K10" s="15">
        <v>18217344.050000001</v>
      </c>
      <c r="L10" s="15">
        <v>17949135.279999997</v>
      </c>
      <c r="M10" s="11"/>
      <c r="N10" s="15">
        <f t="shared" si="0"/>
        <v>5270011.579999987</v>
      </c>
      <c r="O10" s="15">
        <f t="shared" si="1"/>
        <v>2239698.5599999949</v>
      </c>
      <c r="P10" s="15">
        <f t="shared" si="2"/>
        <v>4898817.9200000018</v>
      </c>
      <c r="Q10" s="15">
        <f t="shared" si="3"/>
        <v>1003872.2300000228</v>
      </c>
      <c r="R10" s="15">
        <f t="shared" si="4"/>
        <v>1997373.2299999855</v>
      </c>
      <c r="S10" s="13"/>
      <c r="T10" s="14">
        <f t="shared" si="5"/>
        <v>0.20865340877374042</v>
      </c>
      <c r="U10" s="14">
        <f t="shared" si="6"/>
        <v>0.10359269795254565</v>
      </c>
      <c r="V10" s="14">
        <f t="shared" si="7"/>
        <v>0.20646786005566417</v>
      </c>
      <c r="W10" s="14">
        <f t="shared" si="8"/>
        <v>5.5105301148441713E-2</v>
      </c>
      <c r="X10" s="14">
        <f t="shared" si="9"/>
        <v>0.11127963541650826</v>
      </c>
      <c r="Y10" s="4" t="s">
        <v>122</v>
      </c>
      <c r="Z10" s="4" t="s">
        <v>123</v>
      </c>
      <c r="AA10" s="4" t="s">
        <v>124</v>
      </c>
      <c r="AB10" s="4" t="s">
        <v>125</v>
      </c>
      <c r="AC10" s="4" t="s">
        <v>126</v>
      </c>
    </row>
    <row r="11" spans="1:30" ht="45" x14ac:dyDescent="0.25">
      <c r="A11" s="9" t="s">
        <v>127</v>
      </c>
      <c r="B11" s="15">
        <v>7672270.1600000001</v>
      </c>
      <c r="C11" s="15">
        <v>8001786.9399999995</v>
      </c>
      <c r="D11" s="15">
        <v>8264602.629999998</v>
      </c>
      <c r="E11" s="15">
        <v>7906667.7600000035</v>
      </c>
      <c r="F11" s="15">
        <v>8005104.9100000029</v>
      </c>
      <c r="G11" s="11"/>
      <c r="H11" s="15">
        <v>8557642.0099999998</v>
      </c>
      <c r="I11" s="15">
        <v>7793877.5499999998</v>
      </c>
      <c r="J11" s="15">
        <v>7196553.3600000003</v>
      </c>
      <c r="K11" s="15">
        <v>7771762.6299999999</v>
      </c>
      <c r="L11" s="15">
        <v>8243050.6500000004</v>
      </c>
      <c r="M11" s="11"/>
      <c r="N11" s="15">
        <f t="shared" si="0"/>
        <v>885371.84999999963</v>
      </c>
      <c r="O11" s="15">
        <f t="shared" si="1"/>
        <v>-207909.38999999966</v>
      </c>
      <c r="P11" s="15">
        <f t="shared" si="2"/>
        <v>-1068049.2699999977</v>
      </c>
      <c r="Q11" s="15">
        <f t="shared" si="3"/>
        <v>-134905.13000000361</v>
      </c>
      <c r="R11" s="15">
        <f t="shared" si="4"/>
        <v>237945.73999999743</v>
      </c>
      <c r="S11" s="13"/>
      <c r="T11" s="14">
        <f t="shared" si="5"/>
        <v>0.10345979055508535</v>
      </c>
      <c r="U11" s="14" t="str">
        <f t="shared" si="6"/>
        <v>EXCLUDE</v>
      </c>
      <c r="V11" s="14">
        <f t="shared" si="7"/>
        <v>-0.14841122084030481</v>
      </c>
      <c r="W11" s="14" t="str">
        <f t="shared" si="8"/>
        <v>EXCLUDE</v>
      </c>
      <c r="X11" s="14" t="str">
        <f t="shared" si="9"/>
        <v>EXCLUDE</v>
      </c>
      <c r="Y11" s="4" t="s">
        <v>128</v>
      </c>
      <c r="AA11" s="4" t="s">
        <v>129</v>
      </c>
    </row>
    <row r="12" spans="1:30" ht="75" x14ac:dyDescent="0.25">
      <c r="A12" s="9" t="s">
        <v>130</v>
      </c>
      <c r="B12" s="15">
        <v>14002740.67000002</v>
      </c>
      <c r="C12" s="15">
        <v>16032901.989999998</v>
      </c>
      <c r="D12" s="15">
        <v>17770088.790000003</v>
      </c>
      <c r="E12" s="15">
        <v>15924382.93</v>
      </c>
      <c r="F12" s="15">
        <v>15912559.290000001</v>
      </c>
      <c r="G12" s="11"/>
      <c r="H12" s="15">
        <v>14891821.540000001</v>
      </c>
      <c r="I12" s="15">
        <v>11776175.09</v>
      </c>
      <c r="J12" s="15">
        <v>18475220.720000006</v>
      </c>
      <c r="K12" s="15">
        <v>17202047.560000002</v>
      </c>
      <c r="L12" s="15">
        <v>16972157.919999998</v>
      </c>
      <c r="M12" s="11"/>
      <c r="N12" s="15">
        <f t="shared" si="0"/>
        <v>889080.86999998055</v>
      </c>
      <c r="O12" s="15">
        <f t="shared" si="1"/>
        <v>-4256726.8999999985</v>
      </c>
      <c r="P12" s="15">
        <f t="shared" si="2"/>
        <v>705131.93000000343</v>
      </c>
      <c r="Q12" s="15">
        <f t="shared" si="3"/>
        <v>1277664.6300000027</v>
      </c>
      <c r="R12" s="15">
        <f t="shared" si="4"/>
        <v>1059598.6299999971</v>
      </c>
      <c r="S12" s="13"/>
      <c r="T12" s="14">
        <f t="shared" si="5"/>
        <v>5.970262721802537E-2</v>
      </c>
      <c r="U12" s="14">
        <f t="shared" si="6"/>
        <v>-0.36146939625708285</v>
      </c>
      <c r="V12" s="14">
        <f t="shared" si="7"/>
        <v>3.8166360266358064E-2</v>
      </c>
      <c r="W12" s="14">
        <f t="shared" si="8"/>
        <v>7.4273985439440471E-2</v>
      </c>
      <c r="X12" s="14">
        <f t="shared" si="9"/>
        <v>6.2431579708044409E-2</v>
      </c>
      <c r="Y12" s="4" t="s">
        <v>131</v>
      </c>
      <c r="Z12" s="4" t="s">
        <v>132</v>
      </c>
      <c r="AA12" s="4" t="s">
        <v>133</v>
      </c>
      <c r="AB12" s="4" t="s">
        <v>134</v>
      </c>
      <c r="AC12" s="4" t="s">
        <v>135</v>
      </c>
    </row>
    <row r="13" spans="1:30" x14ac:dyDescent="0.25">
      <c r="A13" s="9" t="s">
        <v>136</v>
      </c>
      <c r="B13" s="15">
        <v>11912.65</v>
      </c>
      <c r="C13" s="15">
        <v>9967.0499999999993</v>
      </c>
      <c r="D13" s="15">
        <v>12000</v>
      </c>
      <c r="E13" s="15">
        <v>12000</v>
      </c>
      <c r="F13" s="15">
        <v>12000</v>
      </c>
      <c r="G13" s="11"/>
      <c r="H13" s="15">
        <v>0</v>
      </c>
      <c r="I13" s="15">
        <v>0</v>
      </c>
      <c r="J13" s="15">
        <v>0</v>
      </c>
      <c r="K13" s="15">
        <v>0</v>
      </c>
      <c r="L13" s="15">
        <v>0</v>
      </c>
      <c r="M13" s="11"/>
      <c r="N13" s="15">
        <f t="shared" si="0"/>
        <v>-11912.65</v>
      </c>
      <c r="O13" s="15">
        <f t="shared" si="1"/>
        <v>-9967.0499999999993</v>
      </c>
      <c r="P13" s="15">
        <f t="shared" si="2"/>
        <v>-12000</v>
      </c>
      <c r="Q13" s="15">
        <f t="shared" si="3"/>
        <v>-12000</v>
      </c>
      <c r="R13" s="15">
        <f t="shared" si="4"/>
        <v>-12000</v>
      </c>
      <c r="S13" s="13"/>
      <c r="T13" s="14" t="str">
        <f t="shared" si="5"/>
        <v>EXCLUDE</v>
      </c>
      <c r="U13" s="14" t="str">
        <f t="shared" si="6"/>
        <v>EXCLUDE</v>
      </c>
      <c r="V13" s="14" t="str">
        <f t="shared" si="7"/>
        <v>EXCLUDE</v>
      </c>
      <c r="W13" s="14" t="str">
        <f t="shared" si="8"/>
        <v>EXCLUDE</v>
      </c>
      <c r="X13" s="14" t="str">
        <f t="shared" si="9"/>
        <v>EXCLUDE</v>
      </c>
      <c r="Y13" s="4"/>
    </row>
    <row r="14" spans="1:30" x14ac:dyDescent="0.25">
      <c r="A14" s="9" t="s">
        <v>137</v>
      </c>
      <c r="B14" s="15">
        <v>143453.69000000003</v>
      </c>
      <c r="C14" s="15">
        <v>11971.939999999999</v>
      </c>
      <c r="D14" s="15">
        <v>0</v>
      </c>
      <c r="E14" s="15">
        <v>0</v>
      </c>
      <c r="F14" s="15">
        <v>0</v>
      </c>
      <c r="G14" s="11"/>
      <c r="H14" s="15">
        <v>100057</v>
      </c>
      <c r="I14" s="15">
        <v>83586</v>
      </c>
      <c r="J14" s="15">
        <v>76020</v>
      </c>
      <c r="K14" s="15">
        <v>0</v>
      </c>
      <c r="L14" s="15">
        <v>0</v>
      </c>
      <c r="M14" s="11"/>
      <c r="N14" s="15">
        <f t="shared" si="0"/>
        <v>-43396.690000000031</v>
      </c>
      <c r="O14" s="15">
        <f t="shared" si="1"/>
        <v>71614.06</v>
      </c>
      <c r="P14" s="15">
        <f t="shared" si="2"/>
        <v>76020</v>
      </c>
      <c r="Q14" s="15">
        <f t="shared" si="3"/>
        <v>0</v>
      </c>
      <c r="R14" s="15">
        <f t="shared" si="4"/>
        <v>0</v>
      </c>
      <c r="S14" s="13"/>
      <c r="T14" s="14" t="str">
        <f t="shared" si="5"/>
        <v>EXCLUDE</v>
      </c>
      <c r="U14" s="14" t="str">
        <f t="shared" si="6"/>
        <v>EXCLUDE</v>
      </c>
      <c r="V14" s="14" t="str">
        <f t="shared" si="7"/>
        <v>EXCLUDE</v>
      </c>
      <c r="W14" s="14" t="str">
        <f t="shared" si="8"/>
        <v>EXCLUDE</v>
      </c>
      <c r="X14" s="14" t="str">
        <f t="shared" si="9"/>
        <v>EXCLUDE</v>
      </c>
      <c r="Y14" s="4"/>
    </row>
    <row r="15" spans="1:30" ht="42" customHeight="1" x14ac:dyDescent="0.25">
      <c r="A15" s="9" t="s">
        <v>138</v>
      </c>
      <c r="B15" s="15">
        <v>7415048.6500000004</v>
      </c>
      <c r="C15" s="15">
        <v>8169573.5300000003</v>
      </c>
      <c r="D15" s="15">
        <v>8805551.0399999991</v>
      </c>
      <c r="E15" s="15">
        <v>9373613.2599999998</v>
      </c>
      <c r="F15" s="15">
        <v>8969035.5600000005</v>
      </c>
      <c r="G15" s="11"/>
      <c r="H15" s="15">
        <v>5607788.6199999992</v>
      </c>
      <c r="I15" s="15">
        <v>6968151.9500000002</v>
      </c>
      <c r="J15" s="15">
        <v>9598411.4499999993</v>
      </c>
      <c r="K15" s="15">
        <v>8695726.7699999996</v>
      </c>
      <c r="L15" s="15">
        <v>10106412.91</v>
      </c>
      <c r="M15" s="11"/>
      <c r="N15" s="15">
        <f t="shared" si="0"/>
        <v>-1807260.0300000012</v>
      </c>
      <c r="O15" s="15">
        <f t="shared" si="1"/>
        <v>-1201421.58</v>
      </c>
      <c r="P15" s="15">
        <f t="shared" si="2"/>
        <v>792860.41000000015</v>
      </c>
      <c r="Q15" s="15">
        <f t="shared" si="3"/>
        <v>-677886.49000000022</v>
      </c>
      <c r="R15" s="15">
        <f t="shared" si="4"/>
        <v>1137377.3499999996</v>
      </c>
      <c r="S15" s="13"/>
      <c r="T15" s="14">
        <f t="shared" si="5"/>
        <v>-0.32227677476188493</v>
      </c>
      <c r="U15" s="14">
        <f t="shared" si="6"/>
        <v>-0.1724160995082778</v>
      </c>
      <c r="V15" s="14">
        <f t="shared" si="7"/>
        <v>8.2603294735817998E-2</v>
      </c>
      <c r="W15" s="14">
        <f t="shared" si="8"/>
        <v>-7.7956277598174833E-2</v>
      </c>
      <c r="X15" s="14">
        <f t="shared" si="9"/>
        <v>0.11254016238289631</v>
      </c>
      <c r="Y15" s="4" t="s">
        <v>139</v>
      </c>
      <c r="Z15" s="4" t="s">
        <v>140</v>
      </c>
      <c r="AA15" s="4" t="s">
        <v>141</v>
      </c>
      <c r="AB15" s="4" t="s">
        <v>142</v>
      </c>
      <c r="AC15" s="4" t="s">
        <v>116</v>
      </c>
    </row>
    <row r="16" spans="1:30" ht="60" x14ac:dyDescent="0.25">
      <c r="A16" s="9" t="s">
        <v>143</v>
      </c>
      <c r="B16" s="15">
        <v>6097300.8199999994</v>
      </c>
      <c r="C16" s="15">
        <v>7051418.7699999996</v>
      </c>
      <c r="D16" s="15">
        <v>7740621.3199999994</v>
      </c>
      <c r="E16" s="15">
        <v>8914241.0900000017</v>
      </c>
      <c r="F16" s="15">
        <v>8008656.8200000003</v>
      </c>
      <c r="G16" s="11"/>
      <c r="H16" s="11">
        <v>4707460.6400000006</v>
      </c>
      <c r="I16" s="11">
        <v>3302982.95</v>
      </c>
      <c r="J16" s="11">
        <v>5999501.9199999999</v>
      </c>
      <c r="K16" s="11">
        <v>7702344.5199999996</v>
      </c>
      <c r="L16" s="11">
        <v>6909891.9199999999</v>
      </c>
      <c r="M16" s="11"/>
      <c r="N16" s="15">
        <f t="shared" si="0"/>
        <v>-1389840.1799999988</v>
      </c>
      <c r="O16" s="15">
        <f t="shared" si="1"/>
        <v>-3748435.8199999994</v>
      </c>
      <c r="P16" s="15">
        <f t="shared" si="2"/>
        <v>-1741119.3999999994</v>
      </c>
      <c r="Q16" s="15">
        <f t="shared" si="3"/>
        <v>-1211896.5700000022</v>
      </c>
      <c r="R16" s="15">
        <f t="shared" si="4"/>
        <v>-1098764.9000000004</v>
      </c>
      <c r="S16" s="13"/>
      <c r="T16" s="14">
        <f t="shared" si="5"/>
        <v>-0.29524201821048018</v>
      </c>
      <c r="U16" s="14">
        <f t="shared" si="6"/>
        <v>-1.1348638115131655</v>
      </c>
      <c r="V16" s="14">
        <f t="shared" si="7"/>
        <v>-0.29021065802075774</v>
      </c>
      <c r="W16" s="14">
        <f t="shared" si="8"/>
        <v>-0.15734125717866515</v>
      </c>
      <c r="X16" s="14">
        <f t="shared" si="9"/>
        <v>-0.15901332650655994</v>
      </c>
      <c r="Y16" s="4" t="s">
        <v>144</v>
      </c>
      <c r="Z16" s="4" t="s">
        <v>214</v>
      </c>
      <c r="AA16" s="4" t="s">
        <v>145</v>
      </c>
      <c r="AB16" s="4" t="s">
        <v>146</v>
      </c>
      <c r="AC16" s="4" t="s">
        <v>147</v>
      </c>
    </row>
    <row r="17" spans="1:30" ht="58.15" customHeight="1" x14ac:dyDescent="0.25">
      <c r="A17" s="9" t="s">
        <v>148</v>
      </c>
      <c r="B17" s="15">
        <v>38054260.670000009</v>
      </c>
      <c r="C17" s="15">
        <v>49791486.730000004</v>
      </c>
      <c r="D17" s="15">
        <v>42920175.359999999</v>
      </c>
      <c r="E17" s="15">
        <v>37848898.490000032</v>
      </c>
      <c r="F17" s="15">
        <v>37015704.830000006</v>
      </c>
      <c r="G17" s="11"/>
      <c r="H17" s="15">
        <v>42147404.88000001</v>
      </c>
      <c r="I17" s="15">
        <v>51938761.329999998</v>
      </c>
      <c r="J17" s="15">
        <v>44700670.489999995</v>
      </c>
      <c r="K17" s="15">
        <v>38329159.860000007</v>
      </c>
      <c r="L17" s="15">
        <v>38225094.500000007</v>
      </c>
      <c r="M17" s="11"/>
      <c r="N17" s="15">
        <f t="shared" si="0"/>
        <v>4093144.2100000009</v>
      </c>
      <c r="O17" s="15">
        <f t="shared" si="1"/>
        <v>2147274.599999994</v>
      </c>
      <c r="P17" s="15">
        <f t="shared" si="2"/>
        <v>1780495.1299999952</v>
      </c>
      <c r="Q17" s="15">
        <f t="shared" si="3"/>
        <v>480261.36999997497</v>
      </c>
      <c r="R17" s="15">
        <f t="shared" si="4"/>
        <v>1209389.6700000018</v>
      </c>
      <c r="S17" s="13"/>
      <c r="T17" s="14">
        <f t="shared" si="5"/>
        <v>9.7114975919722624E-2</v>
      </c>
      <c r="U17" s="14">
        <f t="shared" si="6"/>
        <v>4.1342429911968681E-2</v>
      </c>
      <c r="V17" s="14">
        <f t="shared" si="7"/>
        <v>3.9831508352840266E-2</v>
      </c>
      <c r="W17" s="14" t="str">
        <f t="shared" si="8"/>
        <v>EXCLUDE</v>
      </c>
      <c r="X17" s="14">
        <f t="shared" si="9"/>
        <v>3.1638631266169961E-2</v>
      </c>
      <c r="Y17" s="4" t="s">
        <v>149</v>
      </c>
      <c r="Z17" s="4" t="s">
        <v>150</v>
      </c>
      <c r="AA17" s="4" t="s">
        <v>151</v>
      </c>
      <c r="AC17" s="4" t="s">
        <v>152</v>
      </c>
    </row>
    <row r="18" spans="1:30" s="22" customFormat="1" ht="30" x14ac:dyDescent="0.25">
      <c r="A18" s="16" t="s">
        <v>153</v>
      </c>
      <c r="B18" s="17">
        <v>6317652.6500000013</v>
      </c>
      <c r="C18" s="17">
        <v>12110368.759999998</v>
      </c>
      <c r="D18" s="17">
        <v>16581871.250000002</v>
      </c>
      <c r="E18" s="17">
        <v>9690725.6400000006</v>
      </c>
      <c r="F18" s="17">
        <v>8628856.9500000011</v>
      </c>
      <c r="G18" s="18"/>
      <c r="H18" s="17">
        <v>3332624.21</v>
      </c>
      <c r="I18" s="17">
        <v>9196899.2999999989</v>
      </c>
      <c r="J18" s="17">
        <v>16224356.290000001</v>
      </c>
      <c r="K18" s="17">
        <v>8138615.8899999997</v>
      </c>
      <c r="L18" s="17">
        <v>7645740.6400000006</v>
      </c>
      <c r="M18" s="18"/>
      <c r="N18" s="17">
        <f t="shared" si="0"/>
        <v>-2985028.4400000013</v>
      </c>
      <c r="O18" s="17">
        <f t="shared" si="1"/>
        <v>-2913469.459999999</v>
      </c>
      <c r="P18" s="17">
        <f t="shared" si="2"/>
        <v>-357514.96000000089</v>
      </c>
      <c r="Q18" s="17">
        <f t="shared" si="3"/>
        <v>-1552109.7500000009</v>
      </c>
      <c r="R18" s="17">
        <f t="shared" si="4"/>
        <v>-983116.31000000052</v>
      </c>
      <c r="S18" s="19"/>
      <c r="T18" s="20">
        <f t="shared" si="5"/>
        <v>-0.89569908033525369</v>
      </c>
      <c r="U18" s="20">
        <f t="shared" si="6"/>
        <v>-0.31678823100737868</v>
      </c>
      <c r="V18" s="20" t="str">
        <f t="shared" si="7"/>
        <v>EXCLUDE</v>
      </c>
      <c r="W18" s="20">
        <f t="shared" si="8"/>
        <v>-0.19070930130848096</v>
      </c>
      <c r="X18" s="20">
        <f t="shared" si="9"/>
        <v>-0.12858352856708993</v>
      </c>
      <c r="Y18" s="21" t="s">
        <v>154</v>
      </c>
      <c r="Z18" s="21" t="s">
        <v>155</v>
      </c>
      <c r="AA18" s="21"/>
      <c r="AB18" s="21" t="s">
        <v>156</v>
      </c>
      <c r="AC18" s="21" t="s">
        <v>157</v>
      </c>
      <c r="AD18" s="21"/>
    </row>
    <row r="19" spans="1:30" ht="60" x14ac:dyDescent="0.25">
      <c r="A19" s="9" t="s">
        <v>158</v>
      </c>
      <c r="B19" s="15">
        <v>1934589.49</v>
      </c>
      <c r="C19" s="15">
        <v>2061766.8599999996</v>
      </c>
      <c r="D19" s="15">
        <v>3008084.0999999996</v>
      </c>
      <c r="E19" s="15">
        <v>3183675.89</v>
      </c>
      <c r="F19" s="15">
        <v>2843365.9</v>
      </c>
      <c r="G19" s="11"/>
      <c r="H19" s="15">
        <v>4563621.4399999995</v>
      </c>
      <c r="I19" s="15">
        <v>7417143.6499999994</v>
      </c>
      <c r="J19" s="15">
        <v>3362704.91</v>
      </c>
      <c r="K19" s="15">
        <v>2921095.13</v>
      </c>
      <c r="L19" s="15">
        <v>2859372.23</v>
      </c>
      <c r="M19" s="11"/>
      <c r="N19" s="15">
        <f t="shared" si="0"/>
        <v>2629031.9499999993</v>
      </c>
      <c r="O19" s="15">
        <f t="shared" si="1"/>
        <v>5355376.79</v>
      </c>
      <c r="P19" s="15">
        <f t="shared" si="2"/>
        <v>354620.81000000052</v>
      </c>
      <c r="Q19" s="15">
        <f t="shared" si="3"/>
        <v>-262580.76000000024</v>
      </c>
      <c r="R19" s="15">
        <f t="shared" si="4"/>
        <v>16006.330000000075</v>
      </c>
      <c r="S19" s="13"/>
      <c r="T19" s="14">
        <f t="shared" si="5"/>
        <v>0.57608458207260937</v>
      </c>
      <c r="U19" s="14">
        <f t="shared" si="6"/>
        <v>0.72202683980645299</v>
      </c>
      <c r="V19" s="14" t="str">
        <f t="shared" si="7"/>
        <v>EXCLUDE</v>
      </c>
      <c r="W19" s="14" t="str">
        <f t="shared" si="8"/>
        <v>EXCLUDE</v>
      </c>
      <c r="X19" s="14" t="str">
        <f t="shared" si="9"/>
        <v>EXCLUDE</v>
      </c>
      <c r="Y19" s="4" t="s">
        <v>159</v>
      </c>
      <c r="Z19" s="4" t="s">
        <v>160</v>
      </c>
    </row>
    <row r="20" spans="1:30" x14ac:dyDescent="0.25">
      <c r="A20" s="9" t="s">
        <v>161</v>
      </c>
      <c r="B20" s="15">
        <v>9462.5499999999975</v>
      </c>
      <c r="C20" s="15">
        <v>8613.85</v>
      </c>
      <c r="D20" s="15"/>
      <c r="E20" s="15"/>
      <c r="F20" s="15"/>
      <c r="G20" s="11"/>
      <c r="H20" s="15">
        <v>3637.6899999999996</v>
      </c>
      <c r="I20" s="15">
        <v>6308.65</v>
      </c>
      <c r="J20" s="15">
        <v>0</v>
      </c>
      <c r="K20" s="15">
        <v>0</v>
      </c>
      <c r="L20" s="15">
        <v>0</v>
      </c>
      <c r="M20" s="11"/>
      <c r="N20" s="15">
        <f t="shared" si="0"/>
        <v>-5824.8599999999979</v>
      </c>
      <c r="O20" s="15">
        <f t="shared" si="1"/>
        <v>-2305.2000000000007</v>
      </c>
      <c r="P20" s="15">
        <f t="shared" si="2"/>
        <v>0</v>
      </c>
      <c r="Q20" s="15">
        <f t="shared" si="3"/>
        <v>0</v>
      </c>
      <c r="R20" s="15">
        <f t="shared" si="4"/>
        <v>0</v>
      </c>
      <c r="S20" s="13"/>
      <c r="T20" s="14" t="str">
        <f t="shared" si="5"/>
        <v>EXCLUDE</v>
      </c>
      <c r="U20" s="14" t="str">
        <f t="shared" si="6"/>
        <v>EXCLUDE</v>
      </c>
      <c r="V20" s="14" t="str">
        <f t="shared" si="7"/>
        <v>EXCLUDE</v>
      </c>
      <c r="W20" s="14" t="str">
        <f t="shared" si="8"/>
        <v>EXCLUDE</v>
      </c>
      <c r="X20" s="14" t="str">
        <f t="shared" si="9"/>
        <v>EXCLUDE</v>
      </c>
      <c r="Y20" s="4"/>
    </row>
    <row r="21" spans="1:30" x14ac:dyDescent="0.25">
      <c r="A21" s="9" t="s">
        <v>162</v>
      </c>
      <c r="B21" s="15">
        <v>0</v>
      </c>
      <c r="C21" s="15">
        <v>0</v>
      </c>
      <c r="D21" s="15">
        <v>0</v>
      </c>
      <c r="E21" s="15">
        <v>0</v>
      </c>
      <c r="F21" s="15">
        <v>0</v>
      </c>
      <c r="G21" s="11"/>
      <c r="H21" s="15">
        <v>0</v>
      </c>
      <c r="I21" s="15">
        <v>0</v>
      </c>
      <c r="J21" s="15">
        <v>0</v>
      </c>
      <c r="K21" s="15">
        <v>0</v>
      </c>
      <c r="L21" s="15">
        <v>0</v>
      </c>
      <c r="M21" s="11"/>
      <c r="N21" s="15">
        <f t="shared" si="0"/>
        <v>0</v>
      </c>
      <c r="O21" s="15">
        <f t="shared" si="1"/>
        <v>0</v>
      </c>
      <c r="P21" s="15">
        <f t="shared" si="2"/>
        <v>0</v>
      </c>
      <c r="Q21" s="15">
        <f t="shared" si="3"/>
        <v>0</v>
      </c>
      <c r="R21" s="15">
        <f t="shared" si="4"/>
        <v>0</v>
      </c>
      <c r="S21" s="13"/>
      <c r="T21" s="14" t="str">
        <f t="shared" si="5"/>
        <v>EXCLUDE</v>
      </c>
      <c r="U21" s="14" t="str">
        <f t="shared" si="6"/>
        <v>EXCLUDE</v>
      </c>
      <c r="V21" s="14" t="str">
        <f t="shared" si="7"/>
        <v>EXCLUDE</v>
      </c>
      <c r="W21" s="14" t="str">
        <f t="shared" si="8"/>
        <v>EXCLUDE</v>
      </c>
      <c r="X21" s="14" t="str">
        <f t="shared" si="9"/>
        <v>EXCLUDE</v>
      </c>
      <c r="Y21" s="4"/>
    </row>
    <row r="22" spans="1:30" x14ac:dyDescent="0.25">
      <c r="A22" s="9" t="s">
        <v>163</v>
      </c>
      <c r="B22" s="15">
        <v>56979.739999999983</v>
      </c>
      <c r="C22" s="15">
        <v>99862.959999999992</v>
      </c>
      <c r="D22" s="15">
        <v>60343.35</v>
      </c>
      <c r="E22" s="15">
        <v>13345.960000000001</v>
      </c>
      <c r="F22" s="15">
        <v>38819.990000000005</v>
      </c>
      <c r="G22" s="11"/>
      <c r="H22" s="15">
        <v>36680</v>
      </c>
      <c r="I22" s="15">
        <v>38520</v>
      </c>
      <c r="J22" s="15">
        <v>9288</v>
      </c>
      <c r="K22" s="15">
        <v>9480</v>
      </c>
      <c r="L22" s="15">
        <v>9660</v>
      </c>
      <c r="M22" s="11"/>
      <c r="N22" s="15">
        <f t="shared" si="0"/>
        <v>-20299.739999999983</v>
      </c>
      <c r="O22" s="15">
        <f t="shared" si="1"/>
        <v>-61342.959999999992</v>
      </c>
      <c r="P22" s="15">
        <f t="shared" si="2"/>
        <v>-51055.35</v>
      </c>
      <c r="Q22" s="15">
        <f t="shared" si="3"/>
        <v>-3865.9600000000009</v>
      </c>
      <c r="R22" s="15">
        <f t="shared" si="4"/>
        <v>-29159.990000000005</v>
      </c>
      <c r="S22" s="13"/>
      <c r="T22" s="14" t="str">
        <f t="shared" si="5"/>
        <v>EXCLUDE</v>
      </c>
      <c r="U22" s="14" t="str">
        <f t="shared" si="6"/>
        <v>EXCLUDE</v>
      </c>
      <c r="V22" s="14" t="str">
        <f t="shared" si="7"/>
        <v>EXCLUDE</v>
      </c>
      <c r="W22" s="14" t="str">
        <f t="shared" si="8"/>
        <v>EXCLUDE</v>
      </c>
      <c r="X22" s="14" t="str">
        <f t="shared" si="9"/>
        <v>EXCLUDE</v>
      </c>
      <c r="Y22" s="4"/>
    </row>
    <row r="23" spans="1:30" x14ac:dyDescent="0.25">
      <c r="A23" s="9" t="s">
        <v>164</v>
      </c>
      <c r="B23" s="15">
        <v>128761.61000000002</v>
      </c>
      <c r="C23" s="15">
        <v>130651.09999999999</v>
      </c>
      <c r="D23" s="15">
        <v>130012.24</v>
      </c>
      <c r="E23" s="15">
        <v>119814.43999999999</v>
      </c>
      <c r="F23" s="15">
        <v>122176.32000000001</v>
      </c>
      <c r="G23" s="11"/>
      <c r="H23" s="15">
        <v>212264.58000000002</v>
      </c>
      <c r="I23" s="15">
        <v>197411.63999999998</v>
      </c>
      <c r="J23" s="15">
        <v>210171.31</v>
      </c>
      <c r="K23" s="15">
        <v>218800.52000000002</v>
      </c>
      <c r="L23" s="15">
        <v>205013.75</v>
      </c>
      <c r="M23" s="11"/>
      <c r="N23" s="15">
        <f t="shared" si="0"/>
        <v>83502.97</v>
      </c>
      <c r="O23" s="15">
        <f t="shared" si="1"/>
        <v>66760.539999999994</v>
      </c>
      <c r="P23" s="15">
        <f t="shared" si="2"/>
        <v>80159.069999999992</v>
      </c>
      <c r="Q23" s="15">
        <f t="shared" si="3"/>
        <v>98986.080000000031</v>
      </c>
      <c r="R23" s="15">
        <f t="shared" si="4"/>
        <v>82837.429999999993</v>
      </c>
      <c r="S23" s="13"/>
      <c r="T23" s="14" t="str">
        <f t="shared" si="5"/>
        <v>EXCLUDE</v>
      </c>
      <c r="U23" s="14" t="str">
        <f t="shared" si="6"/>
        <v>EXCLUDE</v>
      </c>
      <c r="V23" s="14" t="str">
        <f t="shared" si="7"/>
        <v>EXCLUDE</v>
      </c>
      <c r="W23" s="14" t="str">
        <f t="shared" si="8"/>
        <v>EXCLUDE</v>
      </c>
      <c r="X23" s="14" t="str">
        <f t="shared" si="9"/>
        <v>EXCLUDE</v>
      </c>
      <c r="Y23" s="4"/>
    </row>
    <row r="24" spans="1:30" x14ac:dyDescent="0.25">
      <c r="A24" s="9" t="s">
        <v>165</v>
      </c>
      <c r="B24" s="15">
        <v>181171.84</v>
      </c>
      <c r="C24" s="15">
        <v>185530.29</v>
      </c>
      <c r="D24" s="15">
        <v>810430.24999999977</v>
      </c>
      <c r="E24" s="15">
        <v>185940.13000000003</v>
      </c>
      <c r="F24" s="15">
        <v>89295.56</v>
      </c>
      <c r="G24" s="11"/>
      <c r="H24" s="15">
        <v>131150.46</v>
      </c>
      <c r="I24" s="15">
        <v>281475.24</v>
      </c>
      <c r="J24" s="15">
        <v>175383.78</v>
      </c>
      <c r="K24" s="15">
        <v>136764.26999999999</v>
      </c>
      <c r="L24" s="15">
        <v>130589.16</v>
      </c>
      <c r="M24" s="11"/>
      <c r="N24" s="15">
        <f t="shared" si="0"/>
        <v>-50021.380000000005</v>
      </c>
      <c r="O24" s="15">
        <f t="shared" si="1"/>
        <v>95944.949999999983</v>
      </c>
      <c r="P24" s="15">
        <f t="shared" si="2"/>
        <v>-635046.46999999974</v>
      </c>
      <c r="Q24" s="15">
        <f t="shared" si="3"/>
        <v>-49175.860000000044</v>
      </c>
      <c r="R24" s="15">
        <f t="shared" si="4"/>
        <v>41293.600000000006</v>
      </c>
      <c r="S24" s="13"/>
      <c r="T24" s="14" t="str">
        <f t="shared" si="5"/>
        <v>EXCLUDE</v>
      </c>
      <c r="U24" s="14" t="str">
        <f t="shared" si="6"/>
        <v>EXCLUDE</v>
      </c>
      <c r="V24" s="14">
        <f t="shared" si="7"/>
        <v>-3.620896242514557</v>
      </c>
      <c r="W24" s="14" t="str">
        <f t="shared" si="8"/>
        <v>EXCLUDE</v>
      </c>
      <c r="X24" s="14" t="str">
        <f t="shared" si="9"/>
        <v>EXCLUDE</v>
      </c>
      <c r="Y24" s="4"/>
      <c r="AA24" s="4" t="s">
        <v>166</v>
      </c>
    </row>
    <row r="25" spans="1:30" x14ac:dyDescent="0.25">
      <c r="A25" s="9" t="s">
        <v>167</v>
      </c>
      <c r="B25" s="15">
        <v>1600</v>
      </c>
      <c r="C25" s="15">
        <v>35891.630000000005</v>
      </c>
      <c r="D25" s="15">
        <v>6398</v>
      </c>
      <c r="E25" s="15"/>
      <c r="F25" s="15"/>
      <c r="G25" s="11"/>
      <c r="H25" s="15">
        <v>100000</v>
      </c>
      <c r="I25" s="15">
        <v>102000</v>
      </c>
      <c r="J25" s="15">
        <v>0</v>
      </c>
      <c r="K25" s="15">
        <v>25008</v>
      </c>
      <c r="L25" s="15">
        <v>25500</v>
      </c>
      <c r="M25" s="11"/>
      <c r="N25" s="15">
        <f t="shared" si="0"/>
        <v>98400</v>
      </c>
      <c r="O25" s="15">
        <f t="shared" si="1"/>
        <v>66108.37</v>
      </c>
      <c r="P25" s="15">
        <f t="shared" si="2"/>
        <v>-6398</v>
      </c>
      <c r="Q25" s="15">
        <f t="shared" si="3"/>
        <v>25008</v>
      </c>
      <c r="R25" s="15">
        <f t="shared" si="4"/>
        <v>25500</v>
      </c>
      <c r="S25" s="13"/>
      <c r="T25" s="14" t="str">
        <f t="shared" si="5"/>
        <v>EXCLUDE</v>
      </c>
      <c r="U25" s="14" t="str">
        <f t="shared" si="6"/>
        <v>EXCLUDE</v>
      </c>
      <c r="V25" s="14" t="str">
        <f t="shared" si="7"/>
        <v>EXCLUDE</v>
      </c>
      <c r="W25" s="14" t="str">
        <f t="shared" si="8"/>
        <v>EXCLUDE</v>
      </c>
      <c r="X25" s="14" t="str">
        <f t="shared" si="9"/>
        <v>EXCLUDE</v>
      </c>
      <c r="Y25" s="4"/>
    </row>
    <row r="26" spans="1:30" x14ac:dyDescent="0.25">
      <c r="A26" s="9" t="s">
        <v>168</v>
      </c>
      <c r="B26" s="15">
        <v>64521.249999999985</v>
      </c>
      <c r="C26" s="15">
        <v>146630.68999999997</v>
      </c>
      <c r="D26" s="15">
        <v>44738.780000000013</v>
      </c>
      <c r="E26" s="15">
        <v>67167.310000000012</v>
      </c>
      <c r="F26" s="15">
        <v>79360.990000000005</v>
      </c>
      <c r="G26" s="11"/>
      <c r="H26" s="15">
        <v>38184</v>
      </c>
      <c r="I26" s="15">
        <v>40092</v>
      </c>
      <c r="J26" s="15">
        <v>40896</v>
      </c>
      <c r="K26" s="15">
        <v>31308</v>
      </c>
      <c r="L26" s="15">
        <v>42552</v>
      </c>
      <c r="M26" s="11"/>
      <c r="N26" s="15">
        <f t="shared" si="0"/>
        <v>-26337.249999999985</v>
      </c>
      <c r="O26" s="15">
        <f t="shared" si="1"/>
        <v>-106538.68999999997</v>
      </c>
      <c r="P26" s="15">
        <f t="shared" si="2"/>
        <v>-3842.7800000000134</v>
      </c>
      <c r="Q26" s="15">
        <f t="shared" si="3"/>
        <v>-35859.310000000012</v>
      </c>
      <c r="R26" s="15">
        <f t="shared" si="4"/>
        <v>-36808.990000000005</v>
      </c>
      <c r="S26" s="13"/>
      <c r="T26" s="14" t="str">
        <f t="shared" si="5"/>
        <v>EXCLUDE</v>
      </c>
      <c r="U26" s="14" t="str">
        <f t="shared" si="6"/>
        <v>EXCLUDE</v>
      </c>
      <c r="V26" s="14" t="str">
        <f t="shared" si="7"/>
        <v>EXCLUDE</v>
      </c>
      <c r="W26" s="14" t="str">
        <f t="shared" si="8"/>
        <v>EXCLUDE</v>
      </c>
      <c r="X26" s="14" t="str">
        <f t="shared" si="9"/>
        <v>EXCLUDE</v>
      </c>
      <c r="Y26" s="4"/>
    </row>
    <row r="27" spans="1:30" x14ac:dyDescent="0.25">
      <c r="A27" s="9" t="s">
        <v>169</v>
      </c>
      <c r="B27" s="15">
        <v>13950.119999999999</v>
      </c>
      <c r="C27" s="15">
        <v>6296.19</v>
      </c>
      <c r="D27" s="15">
        <v>5404.8100000000013</v>
      </c>
      <c r="E27" s="15">
        <v>5684.4400000000005</v>
      </c>
      <c r="F27" s="15">
        <v>6351.5199999999995</v>
      </c>
      <c r="G27" s="11"/>
      <c r="H27" s="15">
        <v>9756</v>
      </c>
      <c r="I27" s="15">
        <v>10248</v>
      </c>
      <c r="J27" s="15">
        <v>10452</v>
      </c>
      <c r="K27" s="15">
        <v>10656</v>
      </c>
      <c r="L27" s="15">
        <v>10872</v>
      </c>
      <c r="M27" s="11"/>
      <c r="N27" s="15">
        <f t="shared" si="0"/>
        <v>-4194.119999999999</v>
      </c>
      <c r="O27" s="15">
        <f t="shared" si="1"/>
        <v>3951.8100000000004</v>
      </c>
      <c r="P27" s="15">
        <f t="shared" si="2"/>
        <v>5047.1899999999987</v>
      </c>
      <c r="Q27" s="15">
        <f t="shared" si="3"/>
        <v>4971.5599999999995</v>
      </c>
      <c r="R27" s="15">
        <f t="shared" si="4"/>
        <v>4520.4800000000005</v>
      </c>
      <c r="S27" s="13"/>
      <c r="T27" s="14" t="str">
        <f t="shared" si="5"/>
        <v>EXCLUDE</v>
      </c>
      <c r="U27" s="14" t="str">
        <f t="shared" si="6"/>
        <v>EXCLUDE</v>
      </c>
      <c r="V27" s="14" t="str">
        <f t="shared" si="7"/>
        <v>EXCLUDE</v>
      </c>
      <c r="W27" s="14" t="str">
        <f t="shared" si="8"/>
        <v>EXCLUDE</v>
      </c>
      <c r="X27" s="14" t="str">
        <f t="shared" si="9"/>
        <v>EXCLUDE</v>
      </c>
      <c r="Y27" s="4"/>
    </row>
    <row r="28" spans="1:30" ht="30" x14ac:dyDescent="0.25">
      <c r="A28" s="9" t="s">
        <v>170</v>
      </c>
      <c r="B28" s="15">
        <v>222336.20999999993</v>
      </c>
      <c r="C28" s="15">
        <v>231036.72</v>
      </c>
      <c r="D28" s="15">
        <v>691002.7699999999</v>
      </c>
      <c r="E28" s="15">
        <v>1238495.4200000004</v>
      </c>
      <c r="F28" s="15">
        <v>1160714.9700000002</v>
      </c>
      <c r="G28" s="11"/>
      <c r="H28" s="11">
        <v>28940.05</v>
      </c>
      <c r="I28" s="11">
        <v>46363.360000000001</v>
      </c>
      <c r="J28" s="11">
        <v>368183.47000000003</v>
      </c>
      <c r="K28" s="11">
        <v>291883.19</v>
      </c>
      <c r="L28" s="11">
        <v>1226419.7699999998</v>
      </c>
      <c r="M28" s="11"/>
      <c r="N28" s="15">
        <f t="shared" si="0"/>
        <v>-193396.15999999995</v>
      </c>
      <c r="O28" s="15">
        <f t="shared" si="1"/>
        <v>-184673.36</v>
      </c>
      <c r="P28" s="15">
        <f t="shared" si="2"/>
        <v>-322819.29999999987</v>
      </c>
      <c r="Q28" s="15">
        <f t="shared" si="3"/>
        <v>-946612.23000000045</v>
      </c>
      <c r="R28" s="15">
        <f t="shared" si="4"/>
        <v>65704.799999999581</v>
      </c>
      <c r="S28" s="13"/>
      <c r="T28" s="14" t="str">
        <f t="shared" si="5"/>
        <v>EXCLUDE</v>
      </c>
      <c r="U28" s="14" t="str">
        <f t="shared" si="6"/>
        <v>EXCLUDE</v>
      </c>
      <c r="V28" s="14" t="str">
        <f t="shared" si="7"/>
        <v>EXCLUDE</v>
      </c>
      <c r="W28" s="14">
        <f t="shared" si="8"/>
        <v>-3.2431200645710376</v>
      </c>
      <c r="X28" s="14" t="str">
        <f t="shared" si="9"/>
        <v>EXCLUDE</v>
      </c>
      <c r="Y28" s="4"/>
      <c r="AB28" s="4" t="s">
        <v>171</v>
      </c>
    </row>
    <row r="29" spans="1:30" x14ac:dyDescent="0.25">
      <c r="A29" s="9" t="s">
        <v>172</v>
      </c>
      <c r="B29" s="15">
        <v>410014.32999999996</v>
      </c>
      <c r="C29" s="15">
        <v>380226.92999999993</v>
      </c>
      <c r="D29" s="15">
        <v>393570.75</v>
      </c>
      <c r="E29" s="15">
        <v>480051.61</v>
      </c>
      <c r="F29" s="15">
        <v>514424.37999999995</v>
      </c>
      <c r="G29" s="11"/>
      <c r="H29" s="15">
        <v>300281.95</v>
      </c>
      <c r="I29" s="15">
        <v>350819.92</v>
      </c>
      <c r="J29" s="15">
        <v>351282.02</v>
      </c>
      <c r="K29" s="15">
        <v>381213.92000000004</v>
      </c>
      <c r="L29" s="15">
        <v>706417.12</v>
      </c>
      <c r="M29" s="11"/>
      <c r="N29" s="15">
        <f t="shared" si="0"/>
        <v>-109732.37999999995</v>
      </c>
      <c r="O29" s="15">
        <f t="shared" si="1"/>
        <v>-29407.009999999951</v>
      </c>
      <c r="P29" s="15">
        <f t="shared" si="2"/>
        <v>-42288.729999999981</v>
      </c>
      <c r="Q29" s="15">
        <f t="shared" si="3"/>
        <v>-98837.689999999944</v>
      </c>
      <c r="R29" s="15">
        <f t="shared" si="4"/>
        <v>191992.74000000005</v>
      </c>
      <c r="S29" s="13"/>
      <c r="T29" s="14" t="str">
        <f t="shared" si="5"/>
        <v>EXCLUDE</v>
      </c>
      <c r="U29" s="14" t="str">
        <f t="shared" si="6"/>
        <v>EXCLUDE</v>
      </c>
      <c r="V29" s="14" t="str">
        <f t="shared" si="7"/>
        <v>EXCLUDE</v>
      </c>
      <c r="W29" s="14" t="str">
        <f t="shared" si="8"/>
        <v>EXCLUDE</v>
      </c>
      <c r="X29" s="14" t="str">
        <f t="shared" si="9"/>
        <v>EXCLUDE</v>
      </c>
      <c r="Y29" s="4"/>
    </row>
    <row r="30" spans="1:30" ht="30" x14ac:dyDescent="0.25">
      <c r="A30" s="9" t="s">
        <v>173</v>
      </c>
      <c r="B30" s="15">
        <v>101061.37000000002</v>
      </c>
      <c r="C30" s="15">
        <v>165947.39000000007</v>
      </c>
      <c r="D30" s="15">
        <v>2695832.7899999996</v>
      </c>
      <c r="E30" s="15">
        <v>3847546.2999999966</v>
      </c>
      <c r="F30" s="15">
        <v>6378679.8500000034</v>
      </c>
      <c r="G30" s="11"/>
      <c r="H30" s="15">
        <v>290940</v>
      </c>
      <c r="I30" s="15">
        <v>336024</v>
      </c>
      <c r="J30" s="15">
        <v>2972706.71</v>
      </c>
      <c r="K30" s="15">
        <v>4561724.6899999995</v>
      </c>
      <c r="L30" s="15">
        <v>4114803.52</v>
      </c>
      <c r="M30" s="11"/>
      <c r="N30" s="15">
        <f t="shared" si="0"/>
        <v>189878.62999999998</v>
      </c>
      <c r="O30" s="15">
        <f t="shared" si="1"/>
        <v>170076.60999999993</v>
      </c>
      <c r="P30" s="15">
        <f t="shared" si="2"/>
        <v>276873.92000000039</v>
      </c>
      <c r="Q30" s="15">
        <f t="shared" si="3"/>
        <v>714178.39000000292</v>
      </c>
      <c r="R30" s="15">
        <f t="shared" si="4"/>
        <v>-2263876.3300000033</v>
      </c>
      <c r="S30" s="13"/>
      <c r="T30" s="14" t="str">
        <f t="shared" si="5"/>
        <v>EXCLUDE</v>
      </c>
      <c r="U30" s="14" t="str">
        <f t="shared" si="6"/>
        <v>EXCLUDE</v>
      </c>
      <c r="V30" s="14" t="str">
        <f t="shared" si="7"/>
        <v>EXCLUDE</v>
      </c>
      <c r="W30" s="14">
        <f t="shared" si="8"/>
        <v>0.15655885405920958</v>
      </c>
      <c r="X30" s="14">
        <f t="shared" si="9"/>
        <v>-0.55017847607946135</v>
      </c>
      <c r="Y30" s="4"/>
      <c r="AB30" s="4" t="s">
        <v>174</v>
      </c>
      <c r="AC30" s="4" t="s">
        <v>175</v>
      </c>
    </row>
    <row r="31" spans="1:30" x14ac:dyDescent="0.25">
      <c r="A31" s="9" t="s">
        <v>176</v>
      </c>
      <c r="B31" s="15">
        <v>19359.210000000003</v>
      </c>
      <c r="C31" s="15">
        <v>19262.629999999997</v>
      </c>
      <c r="D31" s="15">
        <v>25397.82</v>
      </c>
      <c r="E31" s="15">
        <v>22642.57</v>
      </c>
      <c r="F31" s="15">
        <v>23013.870000000003</v>
      </c>
      <c r="G31" s="11"/>
      <c r="H31" s="15">
        <v>0</v>
      </c>
      <c r="I31" s="15">
        <v>0</v>
      </c>
      <c r="J31" s="15">
        <v>0</v>
      </c>
      <c r="K31" s="15">
        <v>4906.8</v>
      </c>
      <c r="L31" s="15">
        <v>5008.32</v>
      </c>
      <c r="M31" s="11"/>
      <c r="N31" s="15">
        <f t="shared" si="0"/>
        <v>-19359.210000000003</v>
      </c>
      <c r="O31" s="15">
        <f t="shared" si="1"/>
        <v>-19262.629999999997</v>
      </c>
      <c r="P31" s="15">
        <f t="shared" si="2"/>
        <v>-25397.82</v>
      </c>
      <c r="Q31" s="15">
        <f t="shared" si="3"/>
        <v>-17735.77</v>
      </c>
      <c r="R31" s="15">
        <f t="shared" si="4"/>
        <v>-18005.550000000003</v>
      </c>
      <c r="S31" s="13"/>
      <c r="T31" s="14" t="str">
        <f t="shared" si="5"/>
        <v>EXCLUDE</v>
      </c>
      <c r="U31" s="14" t="str">
        <f t="shared" si="6"/>
        <v>EXCLUDE</v>
      </c>
      <c r="V31" s="14" t="str">
        <f t="shared" si="7"/>
        <v>EXCLUDE</v>
      </c>
      <c r="W31" s="14" t="str">
        <f t="shared" si="8"/>
        <v>EXCLUDE</v>
      </c>
      <c r="X31" s="14" t="str">
        <f t="shared" si="9"/>
        <v>EXCLUDE</v>
      </c>
      <c r="Y31" s="4"/>
      <c r="Z31" s="26"/>
      <c r="AA31" s="26"/>
      <c r="AB31" s="26"/>
      <c r="AC31" s="26"/>
      <c r="AD31" s="26"/>
    </row>
    <row r="32" spans="1:30" x14ac:dyDescent="0.25">
      <c r="A32" s="9" t="s">
        <v>177</v>
      </c>
      <c r="B32" s="15">
        <v>44062.009999999995</v>
      </c>
      <c r="C32" s="15">
        <v>60238.899999999994</v>
      </c>
      <c r="D32" s="15">
        <v>96270.549999999988</v>
      </c>
      <c r="E32" s="15">
        <v>412307.7100000002</v>
      </c>
      <c r="F32" s="15">
        <v>526261.55999999994</v>
      </c>
      <c r="G32" s="11"/>
      <c r="H32" s="11">
        <v>152738.54999999999</v>
      </c>
      <c r="I32" s="11">
        <v>169841.77000000002</v>
      </c>
      <c r="J32" s="11">
        <v>188647.88</v>
      </c>
      <c r="K32" s="11">
        <v>110033.18</v>
      </c>
      <c r="L32" s="11">
        <v>352531.17</v>
      </c>
      <c r="M32" s="11"/>
      <c r="N32" s="15">
        <f t="shared" si="0"/>
        <v>108676.54</v>
      </c>
      <c r="O32" s="15">
        <f t="shared" si="1"/>
        <v>109602.87000000002</v>
      </c>
      <c r="P32" s="15">
        <f t="shared" si="2"/>
        <v>92377.330000000016</v>
      </c>
      <c r="Q32" s="15">
        <f t="shared" si="3"/>
        <v>-302274.5300000002</v>
      </c>
      <c r="R32" s="15">
        <f t="shared" si="4"/>
        <v>-173730.38999999996</v>
      </c>
      <c r="S32" s="13"/>
      <c r="T32" s="14" t="str">
        <f t="shared" si="5"/>
        <v>EXCLUDE</v>
      </c>
      <c r="U32" s="14" t="str">
        <f t="shared" si="6"/>
        <v>EXCLUDE</v>
      </c>
      <c r="V32" s="14" t="str">
        <f t="shared" si="7"/>
        <v>EXCLUDE</v>
      </c>
      <c r="W32" s="14" t="str">
        <f t="shared" si="8"/>
        <v>EXCLUDE</v>
      </c>
      <c r="X32" s="14" t="str">
        <f t="shared" si="9"/>
        <v>EXCLUDE</v>
      </c>
      <c r="Y32" s="4"/>
      <c r="Z32" s="26"/>
      <c r="AA32" s="26"/>
      <c r="AB32" s="26"/>
      <c r="AC32" s="26"/>
      <c r="AD32" s="26"/>
    </row>
    <row r="33" spans="1:30" ht="45" x14ac:dyDescent="0.25">
      <c r="A33" s="9" t="s">
        <v>178</v>
      </c>
      <c r="B33" s="15">
        <v>212795.63000000003</v>
      </c>
      <c r="C33" s="15">
        <v>193806.16000000003</v>
      </c>
      <c r="D33" s="15">
        <v>632058.29</v>
      </c>
      <c r="E33" s="15">
        <v>1071995.5300000003</v>
      </c>
      <c r="F33" s="15">
        <v>1044187.2999999999</v>
      </c>
      <c r="G33" s="11"/>
      <c r="H33" s="15">
        <v>205000</v>
      </c>
      <c r="I33" s="15">
        <v>16480</v>
      </c>
      <c r="J33" s="15">
        <v>428973.83999999997</v>
      </c>
      <c r="K33" s="15">
        <v>411459.69</v>
      </c>
      <c r="L33" s="15">
        <v>1905475</v>
      </c>
      <c r="M33" s="11"/>
      <c r="N33" s="15">
        <f t="shared" si="0"/>
        <v>-7795.6300000000338</v>
      </c>
      <c r="O33" s="15">
        <f t="shared" si="1"/>
        <v>-177326.16000000003</v>
      </c>
      <c r="P33" s="15">
        <f t="shared" si="2"/>
        <v>-203084.45000000007</v>
      </c>
      <c r="Q33" s="15">
        <f t="shared" si="3"/>
        <v>-660535.84000000032</v>
      </c>
      <c r="R33" s="15">
        <f t="shared" si="4"/>
        <v>861287.70000000007</v>
      </c>
      <c r="S33" s="13"/>
      <c r="T33" s="14" t="str">
        <f t="shared" si="5"/>
        <v>EXCLUDE</v>
      </c>
      <c r="U33" s="14" t="str">
        <f t="shared" si="6"/>
        <v>EXCLUDE</v>
      </c>
      <c r="V33" s="14" t="str">
        <f t="shared" si="7"/>
        <v>EXCLUDE</v>
      </c>
      <c r="W33" s="14">
        <f t="shared" si="8"/>
        <v>-1.6053476344183322</v>
      </c>
      <c r="X33" s="14">
        <f t="shared" si="9"/>
        <v>0.45200682244584689</v>
      </c>
      <c r="Y33" s="4"/>
      <c r="Z33" s="26"/>
      <c r="AA33" s="26"/>
      <c r="AB33" s="26" t="s">
        <v>179</v>
      </c>
      <c r="AC33" s="26" t="s">
        <v>180</v>
      </c>
      <c r="AD33" s="26"/>
    </row>
    <row r="34" spans="1:30" ht="60" x14ac:dyDescent="0.25">
      <c r="A34" s="9" t="s">
        <v>181</v>
      </c>
      <c r="B34" s="15">
        <v>2028948.78</v>
      </c>
      <c r="C34" s="15">
        <v>2281388.9799999995</v>
      </c>
      <c r="D34" s="15">
        <v>3075489.6300000008</v>
      </c>
      <c r="E34" s="15">
        <v>3898838.6299999985</v>
      </c>
      <c r="F34" s="15">
        <v>3586059.3999999985</v>
      </c>
      <c r="G34" s="11"/>
      <c r="H34" s="15">
        <v>2106792.16</v>
      </c>
      <c r="I34" s="15">
        <v>2107396.0099999998</v>
      </c>
      <c r="J34" s="15">
        <v>4453528.68</v>
      </c>
      <c r="K34" s="15">
        <v>5765301.0499999998</v>
      </c>
      <c r="L34" s="15">
        <v>4617041.4699999988</v>
      </c>
      <c r="M34" s="11"/>
      <c r="N34" s="15">
        <f t="shared" si="0"/>
        <v>77843.380000000121</v>
      </c>
      <c r="O34" s="15">
        <f t="shared" si="1"/>
        <v>-173992.96999999974</v>
      </c>
      <c r="P34" s="15">
        <f t="shared" si="2"/>
        <v>1378039.0499999989</v>
      </c>
      <c r="Q34" s="15">
        <f t="shared" si="3"/>
        <v>1866462.4200000013</v>
      </c>
      <c r="R34" s="15">
        <f t="shared" si="4"/>
        <v>1030982.0700000003</v>
      </c>
      <c r="S34" s="13"/>
      <c r="T34" s="14" t="str">
        <f t="shared" si="5"/>
        <v>EXCLUDE</v>
      </c>
      <c r="U34" s="14" t="str">
        <f t="shared" si="6"/>
        <v>EXCLUDE</v>
      </c>
      <c r="V34" s="14">
        <f t="shared" si="7"/>
        <v>0.30942633336763398</v>
      </c>
      <c r="W34" s="14">
        <f t="shared" si="8"/>
        <v>0.32374066918847222</v>
      </c>
      <c r="X34" s="14">
        <f t="shared" si="9"/>
        <v>0.22329928736810772</v>
      </c>
      <c r="Y34" s="4"/>
      <c r="Z34" s="26"/>
      <c r="AA34" s="26" t="s">
        <v>182</v>
      </c>
      <c r="AB34" s="26" t="s">
        <v>183</v>
      </c>
      <c r="AC34" s="26" t="s">
        <v>184</v>
      </c>
      <c r="AD34" s="26"/>
    </row>
    <row r="35" spans="1:30" ht="45" x14ac:dyDescent="0.25">
      <c r="A35" s="9" t="s">
        <v>185</v>
      </c>
      <c r="B35" s="15">
        <v>181585.72000000018</v>
      </c>
      <c r="C35" s="15">
        <v>274755.09999999998</v>
      </c>
      <c r="D35" s="15">
        <v>2395518.8699999996</v>
      </c>
      <c r="E35" s="15">
        <v>3782099.8700000006</v>
      </c>
      <c r="F35" s="15">
        <v>3732297.8800000008</v>
      </c>
      <c r="G35" s="11"/>
      <c r="H35" s="15">
        <v>269758</v>
      </c>
      <c r="I35" s="15">
        <v>61976</v>
      </c>
      <c r="J35" s="15">
        <v>5674176.2199999997</v>
      </c>
      <c r="K35" s="15">
        <v>5720380.5299999993</v>
      </c>
      <c r="L35" s="15">
        <v>5726220.8999999994</v>
      </c>
      <c r="M35" s="11"/>
      <c r="N35" s="15">
        <f t="shared" si="0"/>
        <v>88172.279999999824</v>
      </c>
      <c r="O35" s="15">
        <f t="shared" si="1"/>
        <v>-212779.09999999998</v>
      </c>
      <c r="P35" s="15">
        <f t="shared" si="2"/>
        <v>3278657.35</v>
      </c>
      <c r="Q35" s="15">
        <f t="shared" si="3"/>
        <v>1938280.6599999988</v>
      </c>
      <c r="R35" s="15">
        <f t="shared" si="4"/>
        <v>1993923.0199999986</v>
      </c>
      <c r="S35" s="13"/>
      <c r="T35" s="14" t="str">
        <f t="shared" si="5"/>
        <v>EXCLUDE</v>
      </c>
      <c r="U35" s="14" t="str">
        <f t="shared" si="6"/>
        <v>EXCLUDE</v>
      </c>
      <c r="V35" s="14">
        <f t="shared" si="7"/>
        <v>0.57782085414329976</v>
      </c>
      <c r="W35" s="14">
        <f t="shared" si="8"/>
        <v>0.33883771365119286</v>
      </c>
      <c r="X35" s="14">
        <f t="shared" si="9"/>
        <v>0.34820923866209891</v>
      </c>
      <c r="Y35" s="4"/>
      <c r="Z35" s="26"/>
      <c r="AA35" s="26" t="s">
        <v>186</v>
      </c>
      <c r="AB35" s="26" t="s">
        <v>187</v>
      </c>
      <c r="AC35" s="26" t="s">
        <v>188</v>
      </c>
      <c r="AD35" s="26"/>
    </row>
    <row r="36" spans="1:30" x14ac:dyDescent="0.25">
      <c r="A36" s="9" t="s">
        <v>189</v>
      </c>
      <c r="B36" s="15">
        <v>1661599.8</v>
      </c>
      <c r="C36" s="15">
        <v>1663904.7499999998</v>
      </c>
      <c r="D36" s="15">
        <v>1950245.41</v>
      </c>
      <c r="E36" s="15">
        <v>1928429.7900000003</v>
      </c>
      <c r="F36" s="15">
        <v>1908790.1700000002</v>
      </c>
      <c r="G36" s="11"/>
      <c r="H36" s="15">
        <v>1811878.97</v>
      </c>
      <c r="I36" s="15">
        <v>1587087.5499999998</v>
      </c>
      <c r="J36" s="15">
        <v>1630223.62</v>
      </c>
      <c r="K36" s="15">
        <v>1901246.48</v>
      </c>
      <c r="L36" s="15">
        <v>2141906.27</v>
      </c>
      <c r="M36" s="11"/>
      <c r="N36" s="15">
        <f t="shared" si="0"/>
        <v>150279.16999999993</v>
      </c>
      <c r="O36" s="15">
        <f t="shared" si="1"/>
        <v>-76817.199999999953</v>
      </c>
      <c r="P36" s="15">
        <f t="shared" si="2"/>
        <v>-320021.7899999998</v>
      </c>
      <c r="Q36" s="15">
        <f t="shared" si="3"/>
        <v>-27183.310000000289</v>
      </c>
      <c r="R36" s="15">
        <f t="shared" si="4"/>
        <v>233116.09999999986</v>
      </c>
      <c r="S36" s="13"/>
      <c r="T36" s="14" t="str">
        <f t="shared" si="5"/>
        <v>EXCLUDE</v>
      </c>
      <c r="U36" s="14" t="str">
        <f t="shared" si="6"/>
        <v>EXCLUDE</v>
      </c>
      <c r="V36" s="14" t="str">
        <f t="shared" si="7"/>
        <v>EXCLUDE</v>
      </c>
      <c r="W36" s="14" t="str">
        <f t="shared" si="8"/>
        <v>EXCLUDE</v>
      </c>
      <c r="X36" s="14" t="str">
        <f t="shared" si="9"/>
        <v>EXCLUDE</v>
      </c>
      <c r="Y36" s="4"/>
      <c r="Z36" s="26"/>
      <c r="AA36" s="26"/>
      <c r="AB36" s="26"/>
      <c r="AC36" s="26"/>
      <c r="AD36" s="26"/>
    </row>
    <row r="37" spans="1:30" x14ac:dyDescent="0.25">
      <c r="A37" s="9" t="s">
        <v>190</v>
      </c>
      <c r="B37" s="15">
        <v>13799.98</v>
      </c>
      <c r="C37" s="15">
        <v>14400.02</v>
      </c>
      <c r="D37" s="15">
        <v>8699.73</v>
      </c>
      <c r="E37" s="15">
        <v>-0.36</v>
      </c>
      <c r="F37" s="15"/>
      <c r="G37" s="11"/>
      <c r="H37" s="15">
        <v>0</v>
      </c>
      <c r="I37" s="15">
        <v>0</v>
      </c>
      <c r="J37" s="15">
        <v>0</v>
      </c>
      <c r="K37" s="15">
        <v>0</v>
      </c>
      <c r="L37" s="15">
        <v>0</v>
      </c>
      <c r="M37" s="11"/>
      <c r="N37" s="15">
        <f t="shared" si="0"/>
        <v>-13799.98</v>
      </c>
      <c r="O37" s="15">
        <f t="shared" si="1"/>
        <v>-14400.02</v>
      </c>
      <c r="P37" s="15">
        <f t="shared" si="2"/>
        <v>-8699.73</v>
      </c>
      <c r="Q37" s="15">
        <f t="shared" si="3"/>
        <v>0.36</v>
      </c>
      <c r="R37" s="15">
        <f t="shared" si="4"/>
        <v>0</v>
      </c>
      <c r="S37" s="13"/>
      <c r="T37" s="14" t="str">
        <f t="shared" si="5"/>
        <v>EXCLUDE</v>
      </c>
      <c r="U37" s="14" t="str">
        <f t="shared" si="6"/>
        <v>EXCLUDE</v>
      </c>
      <c r="V37" s="14" t="str">
        <f t="shared" si="7"/>
        <v>EXCLUDE</v>
      </c>
      <c r="W37" s="14" t="str">
        <f t="shared" si="8"/>
        <v>EXCLUDE</v>
      </c>
      <c r="X37" s="14" t="str">
        <f t="shared" si="9"/>
        <v>EXCLUDE</v>
      </c>
      <c r="Y37" s="4"/>
      <c r="Z37" s="26"/>
      <c r="AA37" s="26"/>
      <c r="AB37" s="26"/>
      <c r="AC37" s="26"/>
      <c r="AD37" s="26"/>
    </row>
    <row r="38" spans="1:30" s="25" customFormat="1" x14ac:dyDescent="0.25">
      <c r="A38" s="8" t="s">
        <v>191</v>
      </c>
      <c r="B38" s="10">
        <v>27330054.719999999</v>
      </c>
      <c r="C38" s="10">
        <v>29967987.239999998</v>
      </c>
      <c r="D38" s="10">
        <v>30977787.870000001</v>
      </c>
      <c r="E38" s="10">
        <v>30737059.16</v>
      </c>
      <c r="F38" s="10">
        <v>34078672.010000005</v>
      </c>
      <c r="G38" s="12"/>
      <c r="H38" s="10">
        <v>31669983.890000001</v>
      </c>
      <c r="I38" s="10">
        <v>30000937.75</v>
      </c>
      <c r="J38" s="10">
        <v>29355511.660000004</v>
      </c>
      <c r="K38" s="10">
        <v>30952297.219999999</v>
      </c>
      <c r="L38" s="10">
        <v>36274532.609999999</v>
      </c>
      <c r="M38" s="12"/>
      <c r="N38" s="10">
        <f t="shared" ref="N38:N50" si="10">H38-B38</f>
        <v>4339929.1700000018</v>
      </c>
      <c r="O38" s="10">
        <f t="shared" ref="O38:O50" si="11">I38-C38</f>
        <v>32950.510000001639</v>
      </c>
      <c r="P38" s="10">
        <f t="shared" ref="P38:P50" si="12">J38-D38</f>
        <v>-1622276.2099999972</v>
      </c>
      <c r="Q38" s="10">
        <f t="shared" ref="Q38:Q50" si="13">K38-E38</f>
        <v>215238.05999999866</v>
      </c>
      <c r="R38" s="10">
        <f t="shared" ref="R38:R50" si="14">L38-F38</f>
        <v>2195860.599999994</v>
      </c>
      <c r="S38" s="23"/>
      <c r="T38" s="24"/>
      <c r="U38" s="24"/>
      <c r="V38" s="24"/>
      <c r="W38" s="24"/>
      <c r="X38" s="24"/>
      <c r="Y38" s="1"/>
      <c r="Z38" s="27"/>
      <c r="AA38" s="27"/>
      <c r="AB38" s="27"/>
      <c r="AC38" s="27"/>
      <c r="AD38" s="27"/>
    </row>
    <row r="39" spans="1:30" x14ac:dyDescent="0.25">
      <c r="A39" s="9" t="s">
        <v>192</v>
      </c>
      <c r="B39" s="15">
        <v>1698266.8199999998</v>
      </c>
      <c r="C39" s="15">
        <v>1732675.6700000002</v>
      </c>
      <c r="D39" s="15">
        <v>1772983.8900000001</v>
      </c>
      <c r="E39" s="15">
        <v>1658242.14</v>
      </c>
      <c r="F39" s="15">
        <v>1662214.3200000005</v>
      </c>
      <c r="G39" s="11"/>
      <c r="H39" s="15">
        <v>1872230.4400000002</v>
      </c>
      <c r="I39" s="15">
        <v>1939144.16</v>
      </c>
      <c r="J39" s="15">
        <v>1708477.95</v>
      </c>
      <c r="K39" s="15">
        <v>1774197.47</v>
      </c>
      <c r="L39" s="15">
        <v>1882882.45</v>
      </c>
      <c r="M39" s="11"/>
      <c r="N39" s="15">
        <f t="shared" si="10"/>
        <v>173963.62000000034</v>
      </c>
      <c r="O39" s="15">
        <f t="shared" si="11"/>
        <v>206468.48999999976</v>
      </c>
      <c r="P39" s="15">
        <f t="shared" si="12"/>
        <v>-64505.940000000177</v>
      </c>
      <c r="Q39" s="15">
        <f t="shared" si="13"/>
        <v>115955.33000000007</v>
      </c>
      <c r="R39" s="15">
        <f t="shared" si="14"/>
        <v>220668.12999999942</v>
      </c>
      <c r="S39" s="13"/>
      <c r="T39" s="14" t="str">
        <f t="shared" ref="T39:T50" si="15">IF(AND((ABS(N39)&gt;500000),H39=0),100%,IF((ABS(N39)&gt;500000),(N39/H39),"EXCLUDE"))</f>
        <v>EXCLUDE</v>
      </c>
      <c r="U39" s="14" t="str">
        <f t="shared" ref="U39:X50" si="16">IF(AND((ABS(O39)&gt;500000),I39=0),100%,IF((ABS(O39)&gt;500000),(O39/I39),"EXCLUDE"))</f>
        <v>EXCLUDE</v>
      </c>
      <c r="V39" s="14" t="str">
        <f t="shared" si="16"/>
        <v>EXCLUDE</v>
      </c>
      <c r="W39" s="14" t="str">
        <f t="shared" si="16"/>
        <v>EXCLUDE</v>
      </c>
      <c r="X39" s="14" t="str">
        <f t="shared" si="16"/>
        <v>EXCLUDE</v>
      </c>
      <c r="Y39" s="4"/>
      <c r="Z39" s="26"/>
      <c r="AA39" s="26"/>
      <c r="AB39" s="26"/>
      <c r="AC39" s="26"/>
      <c r="AD39" s="26"/>
    </row>
    <row r="40" spans="1:30" x14ac:dyDescent="0.25">
      <c r="A40" s="9" t="s">
        <v>193</v>
      </c>
      <c r="B40" s="15">
        <v>3692733.8499999996</v>
      </c>
      <c r="C40" s="15">
        <v>3276055.149999999</v>
      </c>
      <c r="D40" s="15">
        <v>4136098.1799999988</v>
      </c>
      <c r="E40" s="15">
        <v>4044103.5700000008</v>
      </c>
      <c r="F40" s="15">
        <v>3909562.9100000011</v>
      </c>
      <c r="G40" s="11"/>
      <c r="H40" s="15">
        <v>5804681.1699999999</v>
      </c>
      <c r="I40" s="15">
        <v>4983054.6500000004</v>
      </c>
      <c r="J40" s="15">
        <v>3726254.16</v>
      </c>
      <c r="K40" s="15">
        <v>4042724.4699999997</v>
      </c>
      <c r="L40" s="15">
        <v>3984859.4200000004</v>
      </c>
      <c r="M40" s="11"/>
      <c r="N40" s="15">
        <f t="shared" si="10"/>
        <v>2111947.3200000003</v>
      </c>
      <c r="O40" s="15">
        <f t="shared" si="11"/>
        <v>1706999.5000000014</v>
      </c>
      <c r="P40" s="15">
        <f t="shared" si="12"/>
        <v>-409844.01999999862</v>
      </c>
      <c r="Q40" s="15">
        <f t="shared" si="13"/>
        <v>-1379.1000000010245</v>
      </c>
      <c r="R40" s="15">
        <f t="shared" si="14"/>
        <v>75296.509999999311</v>
      </c>
      <c r="S40" s="13"/>
      <c r="T40" s="14">
        <f t="shared" si="15"/>
        <v>0.36383519751524962</v>
      </c>
      <c r="U40" s="14">
        <f t="shared" si="16"/>
        <v>0.34256086274309699</v>
      </c>
      <c r="V40" s="14" t="str">
        <f t="shared" si="16"/>
        <v>EXCLUDE</v>
      </c>
      <c r="W40" s="14" t="str">
        <f t="shared" si="16"/>
        <v>EXCLUDE</v>
      </c>
      <c r="X40" s="14" t="str">
        <f t="shared" si="16"/>
        <v>EXCLUDE</v>
      </c>
      <c r="Y40" s="4" t="s">
        <v>194</v>
      </c>
      <c r="Z40" s="26" t="s">
        <v>194</v>
      </c>
      <c r="AA40" s="26"/>
      <c r="AB40" s="26"/>
      <c r="AC40" s="26"/>
      <c r="AD40" s="26"/>
    </row>
    <row r="41" spans="1:30" ht="45" x14ac:dyDescent="0.25">
      <c r="A41" s="9" t="s">
        <v>195</v>
      </c>
      <c r="B41" s="15">
        <v>869020.48</v>
      </c>
      <c r="C41" s="15">
        <v>1186114.57</v>
      </c>
      <c r="D41" s="15">
        <v>1254789.3800000001</v>
      </c>
      <c r="E41" s="15">
        <v>1305754.75</v>
      </c>
      <c r="F41" s="15">
        <v>1234277.6099999999</v>
      </c>
      <c r="G41" s="11"/>
      <c r="H41" s="15">
        <v>0</v>
      </c>
      <c r="I41" s="15">
        <v>0</v>
      </c>
      <c r="J41" s="15">
        <v>849268.82000000007</v>
      </c>
      <c r="K41" s="15">
        <v>1394866.04</v>
      </c>
      <c r="L41" s="15">
        <v>1437928.32</v>
      </c>
      <c r="M41" s="11"/>
      <c r="N41" s="15">
        <f t="shared" si="10"/>
        <v>-869020.48</v>
      </c>
      <c r="O41" s="15">
        <f t="shared" si="11"/>
        <v>-1186114.57</v>
      </c>
      <c r="P41" s="15">
        <f t="shared" si="12"/>
        <v>-405520.56000000006</v>
      </c>
      <c r="Q41" s="15">
        <f t="shared" si="13"/>
        <v>89111.290000000037</v>
      </c>
      <c r="R41" s="15">
        <f t="shared" si="14"/>
        <v>203650.7100000002</v>
      </c>
      <c r="S41" s="13"/>
      <c r="T41" s="14">
        <f t="shared" si="15"/>
        <v>1</v>
      </c>
      <c r="U41" s="14">
        <f t="shared" si="16"/>
        <v>1</v>
      </c>
      <c r="V41" s="14" t="str">
        <f t="shared" si="16"/>
        <v>EXCLUDE</v>
      </c>
      <c r="W41" s="14" t="str">
        <f t="shared" si="16"/>
        <v>EXCLUDE</v>
      </c>
      <c r="X41" s="14" t="str">
        <f t="shared" si="16"/>
        <v>EXCLUDE</v>
      </c>
      <c r="Y41" s="4" t="s">
        <v>196</v>
      </c>
      <c r="Z41" s="26" t="s">
        <v>196</v>
      </c>
      <c r="AA41" s="26"/>
      <c r="AB41" s="26"/>
      <c r="AC41" s="26"/>
      <c r="AD41" s="26"/>
    </row>
    <row r="42" spans="1:30" x14ac:dyDescent="0.25">
      <c r="A42" s="9" t="s">
        <v>197</v>
      </c>
      <c r="B42" s="15">
        <v>700333.42</v>
      </c>
      <c r="C42" s="15">
        <v>872862.28000000014</v>
      </c>
      <c r="D42" s="15">
        <v>711836.4</v>
      </c>
      <c r="E42" s="15">
        <v>606327.07000000007</v>
      </c>
      <c r="F42" s="15">
        <v>627190.17000000004</v>
      </c>
      <c r="G42" s="11"/>
      <c r="H42" s="15">
        <v>1124650</v>
      </c>
      <c r="I42" s="15">
        <v>775075</v>
      </c>
      <c r="J42" s="15">
        <v>921082</v>
      </c>
      <c r="K42" s="15">
        <v>975924</v>
      </c>
      <c r="L42" s="15">
        <v>1054108.44</v>
      </c>
      <c r="M42" s="11"/>
      <c r="N42" s="15">
        <f t="shared" si="10"/>
        <v>424316.57999999996</v>
      </c>
      <c r="O42" s="15">
        <f t="shared" si="11"/>
        <v>-97787.280000000144</v>
      </c>
      <c r="P42" s="15">
        <f t="shared" si="12"/>
        <v>209245.59999999998</v>
      </c>
      <c r="Q42" s="15">
        <f t="shared" si="13"/>
        <v>369596.92999999993</v>
      </c>
      <c r="R42" s="15">
        <f t="shared" si="14"/>
        <v>426918.2699999999</v>
      </c>
      <c r="S42" s="13"/>
      <c r="T42" s="14" t="str">
        <f t="shared" si="15"/>
        <v>EXCLUDE</v>
      </c>
      <c r="U42" s="14" t="str">
        <f t="shared" si="16"/>
        <v>EXCLUDE</v>
      </c>
      <c r="V42" s="14" t="str">
        <f t="shared" si="16"/>
        <v>EXCLUDE</v>
      </c>
      <c r="W42" s="14" t="str">
        <f t="shared" si="16"/>
        <v>EXCLUDE</v>
      </c>
      <c r="X42" s="14" t="str">
        <f t="shared" si="16"/>
        <v>EXCLUDE</v>
      </c>
      <c r="Y42" s="4"/>
      <c r="Z42" s="26"/>
      <c r="AA42" s="26"/>
      <c r="AB42" s="26"/>
      <c r="AC42" s="26"/>
      <c r="AD42" s="26"/>
    </row>
    <row r="43" spans="1:30" ht="74.45" customHeight="1" x14ac:dyDescent="0.25">
      <c r="A43" s="9" t="s">
        <v>198</v>
      </c>
      <c r="B43" s="15">
        <v>2403214.0999999987</v>
      </c>
      <c r="C43" s="15">
        <v>3037185.1900000004</v>
      </c>
      <c r="D43" s="15">
        <v>2884536.0500000003</v>
      </c>
      <c r="E43" s="15">
        <v>2900179.09</v>
      </c>
      <c r="F43" s="15">
        <v>2835640.7000000007</v>
      </c>
      <c r="G43" s="11"/>
      <c r="H43" s="15">
        <v>3979996</v>
      </c>
      <c r="I43" s="15">
        <v>3992293</v>
      </c>
      <c r="J43" s="15">
        <v>4336678</v>
      </c>
      <c r="K43" s="15">
        <v>3016417</v>
      </c>
      <c r="L43" s="15">
        <v>3242373.0100000002</v>
      </c>
      <c r="M43" s="11"/>
      <c r="N43" s="15">
        <f t="shared" si="10"/>
        <v>1576781.9000000013</v>
      </c>
      <c r="O43" s="15">
        <f t="shared" si="11"/>
        <v>955107.80999999959</v>
      </c>
      <c r="P43" s="15">
        <f t="shared" si="12"/>
        <v>1452141.9499999997</v>
      </c>
      <c r="Q43" s="15">
        <f t="shared" si="13"/>
        <v>116237.91000000015</v>
      </c>
      <c r="R43" s="15">
        <f t="shared" si="14"/>
        <v>406732.30999999959</v>
      </c>
      <c r="S43" s="13"/>
      <c r="T43" s="14">
        <f t="shared" si="15"/>
        <v>0.39617675495151283</v>
      </c>
      <c r="U43" s="14">
        <f t="shared" si="16"/>
        <v>0.23923790413178581</v>
      </c>
      <c r="V43" s="14">
        <f t="shared" si="16"/>
        <v>0.33485122713745402</v>
      </c>
      <c r="W43" s="14" t="str">
        <f t="shared" si="16"/>
        <v>EXCLUDE</v>
      </c>
      <c r="X43" s="14" t="str">
        <f t="shared" si="16"/>
        <v>EXCLUDE</v>
      </c>
      <c r="Y43" s="4" t="s">
        <v>199</v>
      </c>
      <c r="Z43" s="26" t="s">
        <v>199</v>
      </c>
      <c r="AA43" s="26" t="s">
        <v>200</v>
      </c>
      <c r="AB43" s="26"/>
      <c r="AC43" s="26"/>
      <c r="AD43" s="26"/>
    </row>
    <row r="44" spans="1:30" ht="42" customHeight="1" x14ac:dyDescent="0.25">
      <c r="A44" s="9" t="s">
        <v>201</v>
      </c>
      <c r="B44" s="15">
        <v>9754936.110000005</v>
      </c>
      <c r="C44" s="15">
        <v>10514351.559999997</v>
      </c>
      <c r="D44" s="15">
        <v>11029494.000000004</v>
      </c>
      <c r="E44" s="15">
        <v>12173117.550000001</v>
      </c>
      <c r="F44" s="15">
        <v>13103422.840000002</v>
      </c>
      <c r="G44" s="11"/>
      <c r="H44" s="15">
        <v>11525494.68</v>
      </c>
      <c r="I44" s="15">
        <v>11047167.630000001</v>
      </c>
      <c r="J44" s="15">
        <v>10796578.460000001</v>
      </c>
      <c r="K44" s="15">
        <v>11283153.59</v>
      </c>
      <c r="L44" s="15">
        <v>13084753.820000002</v>
      </c>
      <c r="M44" s="11"/>
      <c r="N44" s="15">
        <f t="shared" si="10"/>
        <v>1770558.5699999947</v>
      </c>
      <c r="O44" s="15">
        <f t="shared" si="11"/>
        <v>532816.07000000402</v>
      </c>
      <c r="P44" s="15">
        <f t="shared" si="12"/>
        <v>-232915.54000000283</v>
      </c>
      <c r="Q44" s="15">
        <f t="shared" si="13"/>
        <v>-889963.96000000089</v>
      </c>
      <c r="R44" s="15">
        <f t="shared" si="14"/>
        <v>-18669.019999999553</v>
      </c>
      <c r="S44" s="13"/>
      <c r="T44" s="14">
        <f t="shared" si="15"/>
        <v>0.1536210478733217</v>
      </c>
      <c r="U44" s="14">
        <f t="shared" si="16"/>
        <v>4.8231011590072523E-2</v>
      </c>
      <c r="V44" s="14" t="str">
        <f t="shared" si="16"/>
        <v>EXCLUDE</v>
      </c>
      <c r="W44" s="14">
        <f t="shared" si="16"/>
        <v>-7.8875462688796111E-2</v>
      </c>
      <c r="X44" s="14" t="str">
        <f t="shared" si="16"/>
        <v>EXCLUDE</v>
      </c>
      <c r="Y44" s="4" t="s">
        <v>202</v>
      </c>
      <c r="Z44" s="26" t="s">
        <v>203</v>
      </c>
      <c r="AA44" s="26"/>
      <c r="AB44" s="26" t="s">
        <v>204</v>
      </c>
      <c r="AC44" s="26"/>
      <c r="AD44" s="26"/>
    </row>
    <row r="45" spans="1:30" x14ac:dyDescent="0.25">
      <c r="A45" s="9" t="s">
        <v>205</v>
      </c>
      <c r="B45" s="15">
        <v>191575.79000000004</v>
      </c>
      <c r="C45" s="15">
        <v>98377.330000000016</v>
      </c>
      <c r="D45" s="15">
        <v>152236.91000000003</v>
      </c>
      <c r="E45" s="15">
        <v>148900.68</v>
      </c>
      <c r="F45" s="15">
        <v>146995.98000000001</v>
      </c>
      <c r="G45" s="11"/>
      <c r="H45" s="15">
        <v>0</v>
      </c>
      <c r="I45" s="15">
        <v>0</v>
      </c>
      <c r="J45" s="15">
        <v>0</v>
      </c>
      <c r="K45" s="15">
        <v>99600</v>
      </c>
      <c r="L45" s="15">
        <v>122400</v>
      </c>
      <c r="M45" s="11"/>
      <c r="N45" s="15">
        <f t="shared" si="10"/>
        <v>-191575.79000000004</v>
      </c>
      <c r="O45" s="15">
        <f t="shared" si="11"/>
        <v>-98377.330000000016</v>
      </c>
      <c r="P45" s="15">
        <f t="shared" si="12"/>
        <v>-152236.91000000003</v>
      </c>
      <c r="Q45" s="15">
        <f t="shared" si="13"/>
        <v>-49300.679999999993</v>
      </c>
      <c r="R45" s="15">
        <f t="shared" si="14"/>
        <v>-24595.98000000001</v>
      </c>
      <c r="S45" s="13"/>
      <c r="T45" s="14" t="str">
        <f t="shared" si="15"/>
        <v>EXCLUDE</v>
      </c>
      <c r="U45" s="14" t="str">
        <f t="shared" si="16"/>
        <v>EXCLUDE</v>
      </c>
      <c r="V45" s="14" t="str">
        <f t="shared" si="16"/>
        <v>EXCLUDE</v>
      </c>
      <c r="W45" s="14" t="str">
        <f t="shared" si="16"/>
        <v>EXCLUDE</v>
      </c>
      <c r="X45" s="14" t="str">
        <f t="shared" si="16"/>
        <v>EXCLUDE</v>
      </c>
      <c r="Y45" s="4"/>
      <c r="Z45" s="26"/>
      <c r="AA45" s="26"/>
      <c r="AB45" s="26"/>
      <c r="AC45" s="26"/>
      <c r="AD45" s="26"/>
    </row>
    <row r="46" spans="1:30" x14ac:dyDescent="0.25">
      <c r="A46" s="9" t="s">
        <v>206</v>
      </c>
      <c r="B46" s="15"/>
      <c r="C46" s="15"/>
      <c r="D46" s="15">
        <v>368.3</v>
      </c>
      <c r="E46" s="15"/>
      <c r="F46" s="15"/>
      <c r="G46" s="11"/>
      <c r="H46" s="15">
        <v>0</v>
      </c>
      <c r="I46" s="15">
        <v>0</v>
      </c>
      <c r="J46" s="15">
        <v>0</v>
      </c>
      <c r="K46" s="15">
        <v>0</v>
      </c>
      <c r="L46" s="15">
        <v>0</v>
      </c>
      <c r="M46" s="11"/>
      <c r="N46" s="15">
        <f t="shared" si="10"/>
        <v>0</v>
      </c>
      <c r="O46" s="15">
        <f t="shared" si="11"/>
        <v>0</v>
      </c>
      <c r="P46" s="15">
        <f t="shared" si="12"/>
        <v>-368.3</v>
      </c>
      <c r="Q46" s="15">
        <f t="shared" si="13"/>
        <v>0</v>
      </c>
      <c r="R46" s="15">
        <f t="shared" si="14"/>
        <v>0</v>
      </c>
      <c r="S46" s="13"/>
      <c r="T46" s="14" t="str">
        <f t="shared" si="15"/>
        <v>EXCLUDE</v>
      </c>
      <c r="U46" s="14" t="str">
        <f t="shared" si="16"/>
        <v>EXCLUDE</v>
      </c>
      <c r="V46" s="14" t="str">
        <f t="shared" si="16"/>
        <v>EXCLUDE</v>
      </c>
      <c r="W46" s="14" t="str">
        <f t="shared" si="16"/>
        <v>EXCLUDE</v>
      </c>
      <c r="X46" s="14" t="str">
        <f t="shared" si="16"/>
        <v>EXCLUDE</v>
      </c>
      <c r="Y46" s="4"/>
      <c r="Z46" s="26"/>
      <c r="AA46" s="26"/>
      <c r="AB46" s="26"/>
      <c r="AC46" s="26"/>
      <c r="AD46" s="26"/>
    </row>
    <row r="47" spans="1:30" x14ac:dyDescent="0.25">
      <c r="A47" s="9" t="s">
        <v>207</v>
      </c>
      <c r="B47" s="15">
        <v>2431734.56</v>
      </c>
      <c r="C47" s="15">
        <v>2845292.07</v>
      </c>
      <c r="D47" s="15">
        <v>2631984.02</v>
      </c>
      <c r="E47" s="15">
        <v>1948721.2699999993</v>
      </c>
      <c r="F47" s="15">
        <v>1624998.6799999997</v>
      </c>
      <c r="G47" s="11"/>
      <c r="H47" s="15">
        <v>2860906.7299999995</v>
      </c>
      <c r="I47" s="15">
        <v>3340614.06</v>
      </c>
      <c r="J47" s="15">
        <v>2570280.6399999997</v>
      </c>
      <c r="K47" s="15">
        <v>2175044.7000000002</v>
      </c>
      <c r="L47" s="15">
        <v>2196701.9900000002</v>
      </c>
      <c r="M47" s="11"/>
      <c r="N47" s="15">
        <f t="shared" si="10"/>
        <v>429172.16999999946</v>
      </c>
      <c r="O47" s="15">
        <f t="shared" si="11"/>
        <v>495321.99000000022</v>
      </c>
      <c r="P47" s="15">
        <f t="shared" si="12"/>
        <v>-61703.380000000354</v>
      </c>
      <c r="Q47" s="15">
        <f t="shared" si="13"/>
        <v>226323.43000000087</v>
      </c>
      <c r="R47" s="15">
        <f t="shared" si="14"/>
        <v>571703.31000000052</v>
      </c>
      <c r="S47" s="13"/>
      <c r="T47" s="14" t="str">
        <f t="shared" si="15"/>
        <v>EXCLUDE</v>
      </c>
      <c r="U47" s="14" t="str">
        <f t="shared" si="16"/>
        <v>EXCLUDE</v>
      </c>
      <c r="V47" s="14" t="str">
        <f t="shared" si="16"/>
        <v>EXCLUDE</v>
      </c>
      <c r="W47" s="14" t="str">
        <f t="shared" si="16"/>
        <v>EXCLUDE</v>
      </c>
      <c r="X47" s="14">
        <f t="shared" si="16"/>
        <v>0.26025528842899642</v>
      </c>
      <c r="Y47" s="4"/>
      <c r="Z47" s="26"/>
      <c r="AA47" s="26"/>
      <c r="AB47" s="26"/>
      <c r="AC47" s="26" t="s">
        <v>208</v>
      </c>
      <c r="AD47" s="26"/>
    </row>
    <row r="48" spans="1:30" ht="30" x14ac:dyDescent="0.25">
      <c r="A48" s="9" t="s">
        <v>209</v>
      </c>
      <c r="B48" s="11">
        <v>5269857.7</v>
      </c>
      <c r="C48" s="11">
        <v>6249589.8100000005</v>
      </c>
      <c r="D48" s="11">
        <v>6125494.6099999994</v>
      </c>
      <c r="E48" s="11">
        <v>5959249.2500000009</v>
      </c>
      <c r="F48" s="11">
        <v>8797867.2600000035</v>
      </c>
      <c r="G48" s="11"/>
      <c r="H48" s="15">
        <v>4485050</v>
      </c>
      <c r="I48" s="15">
        <v>4228930.5199999996</v>
      </c>
      <c r="J48" s="15">
        <v>4154879.52</v>
      </c>
      <c r="K48" s="15">
        <v>6329528.3599999994</v>
      </c>
      <c r="L48" s="15">
        <v>9065201.6900000013</v>
      </c>
      <c r="M48" s="11"/>
      <c r="N48" s="15">
        <f t="shared" si="10"/>
        <v>-784807.70000000019</v>
      </c>
      <c r="O48" s="15">
        <f t="shared" si="11"/>
        <v>-2020659.290000001</v>
      </c>
      <c r="P48" s="15">
        <f t="shared" si="12"/>
        <v>-1970615.0899999994</v>
      </c>
      <c r="Q48" s="15">
        <f t="shared" si="13"/>
        <v>370279.10999999847</v>
      </c>
      <c r="R48" s="15">
        <f t="shared" si="14"/>
        <v>267334.42999999784</v>
      </c>
      <c r="S48" s="13"/>
      <c r="T48" s="14">
        <f t="shared" si="15"/>
        <v>-0.17498304366729472</v>
      </c>
      <c r="U48" s="14">
        <f t="shared" si="16"/>
        <v>-0.47781803944132928</v>
      </c>
      <c r="V48" s="14">
        <f t="shared" si="16"/>
        <v>-0.47428934593992739</v>
      </c>
      <c r="W48" s="14" t="str">
        <f t="shared" si="16"/>
        <v>EXCLUDE</v>
      </c>
      <c r="X48" s="14" t="str">
        <f t="shared" si="16"/>
        <v>EXCLUDE</v>
      </c>
      <c r="Y48" s="4" t="s">
        <v>210</v>
      </c>
      <c r="Z48" s="26" t="s">
        <v>211</v>
      </c>
      <c r="AA48" s="26" t="s">
        <v>211</v>
      </c>
      <c r="AB48" s="26"/>
      <c r="AC48" s="26"/>
      <c r="AD48" s="26"/>
    </row>
    <row r="49" spans="1:30" x14ac:dyDescent="0.25">
      <c r="A49" s="9" t="s">
        <v>212</v>
      </c>
      <c r="B49" s="15">
        <v>478659.57</v>
      </c>
      <c r="C49" s="15">
        <v>331540.84999999992</v>
      </c>
      <c r="D49" s="15">
        <v>586128.8400000002</v>
      </c>
      <c r="E49" s="15">
        <v>329740.52999999997</v>
      </c>
      <c r="F49" s="15">
        <v>296270.57000000018</v>
      </c>
      <c r="G49" s="11"/>
      <c r="H49" s="15">
        <v>175779.63</v>
      </c>
      <c r="I49" s="15">
        <v>207354.2</v>
      </c>
      <c r="J49" s="15">
        <v>122163.69</v>
      </c>
      <c r="K49" s="15">
        <v>193469.59</v>
      </c>
      <c r="L49" s="15">
        <v>369636.53</v>
      </c>
      <c r="M49" s="11"/>
      <c r="N49" s="15">
        <f t="shared" si="10"/>
        <v>-302879.94</v>
      </c>
      <c r="O49" s="15">
        <f t="shared" si="11"/>
        <v>-124186.64999999991</v>
      </c>
      <c r="P49" s="15">
        <f t="shared" si="12"/>
        <v>-463965.1500000002</v>
      </c>
      <c r="Q49" s="15">
        <f t="shared" si="13"/>
        <v>-136270.93999999997</v>
      </c>
      <c r="R49" s="15">
        <f t="shared" si="14"/>
        <v>73365.959999999846</v>
      </c>
      <c r="S49" s="13"/>
      <c r="T49" s="14" t="str">
        <f t="shared" si="15"/>
        <v>EXCLUDE</v>
      </c>
      <c r="U49" s="14" t="str">
        <f t="shared" si="16"/>
        <v>EXCLUDE</v>
      </c>
      <c r="V49" s="14" t="str">
        <f t="shared" si="16"/>
        <v>EXCLUDE</v>
      </c>
      <c r="W49" s="14" t="str">
        <f t="shared" si="16"/>
        <v>EXCLUDE</v>
      </c>
      <c r="X49" s="14" t="str">
        <f t="shared" si="16"/>
        <v>EXCLUDE</v>
      </c>
      <c r="Y49" s="4"/>
      <c r="Z49" s="26"/>
      <c r="AA49" s="26"/>
      <c r="AB49" s="26"/>
      <c r="AC49" s="26"/>
      <c r="AD49" s="26"/>
    </row>
    <row r="50" spans="1:30" s="22" customFormat="1" x14ac:dyDescent="0.25">
      <c r="A50" s="16" t="s">
        <v>213</v>
      </c>
      <c r="B50" s="17">
        <v>-160277.67999999996</v>
      </c>
      <c r="C50" s="17">
        <v>-176057.24000000014</v>
      </c>
      <c r="D50" s="17">
        <v>-308162.71000000025</v>
      </c>
      <c r="E50" s="17">
        <v>-337276.74000000028</v>
      </c>
      <c r="F50" s="17">
        <v>-159769.03000000009</v>
      </c>
      <c r="G50" s="18"/>
      <c r="H50" s="17">
        <v>-158804.76</v>
      </c>
      <c r="I50" s="17">
        <v>-512695.47</v>
      </c>
      <c r="J50" s="17">
        <v>169848.42</v>
      </c>
      <c r="K50" s="17">
        <v>-332628</v>
      </c>
      <c r="L50" s="17">
        <v>-166313.06</v>
      </c>
      <c r="M50" s="18"/>
      <c r="N50" s="17">
        <f t="shared" si="10"/>
        <v>1472.9199999999546</v>
      </c>
      <c r="O50" s="17">
        <f t="shared" si="11"/>
        <v>-336638.22999999986</v>
      </c>
      <c r="P50" s="17">
        <f t="shared" si="12"/>
        <v>478011.13000000024</v>
      </c>
      <c r="Q50" s="17">
        <f t="shared" si="13"/>
        <v>4648.7400000002817</v>
      </c>
      <c r="R50" s="17">
        <f t="shared" si="14"/>
        <v>-6544.0299999999115</v>
      </c>
      <c r="S50" s="19"/>
      <c r="T50" s="20" t="str">
        <f t="shared" si="15"/>
        <v>EXCLUDE</v>
      </c>
      <c r="U50" s="20" t="str">
        <f t="shared" si="16"/>
        <v>EXCLUDE</v>
      </c>
      <c r="V50" s="20" t="str">
        <f t="shared" si="16"/>
        <v>EXCLUDE</v>
      </c>
      <c r="W50" s="20" t="str">
        <f t="shared" si="16"/>
        <v>EXCLUDE</v>
      </c>
      <c r="X50" s="20" t="str">
        <f t="shared" si="16"/>
        <v>EXCLUDE</v>
      </c>
      <c r="Y50" s="21"/>
      <c r="Z50" s="28"/>
      <c r="AA50" s="28"/>
      <c r="AB50" s="28"/>
      <c r="AC50" s="28"/>
      <c r="AD50" s="28"/>
    </row>
    <row r="51" spans="1:30" s="25" customFormat="1" ht="35.25" customHeight="1" x14ac:dyDescent="0.25">
      <c r="A51" s="8" t="s">
        <v>81</v>
      </c>
      <c r="B51" s="10">
        <v>55236995.319999978</v>
      </c>
      <c r="C51" s="10">
        <v>59482263.499999993</v>
      </c>
      <c r="D51" s="10">
        <v>55624057.559999987</v>
      </c>
      <c r="E51" s="10">
        <v>56764546.920000002</v>
      </c>
      <c r="F51" s="10">
        <v>56162340.260000005</v>
      </c>
      <c r="G51" s="12"/>
      <c r="H51" s="10">
        <v>54770227.539999999</v>
      </c>
      <c r="I51" s="10">
        <v>55251276.590000004</v>
      </c>
      <c r="J51" s="10">
        <v>57218127.550000004</v>
      </c>
      <c r="K51" s="10">
        <v>57030645.020000003</v>
      </c>
      <c r="L51" s="10">
        <v>60237730.509999998</v>
      </c>
      <c r="M51" s="12"/>
      <c r="N51" s="10">
        <f>H51-B51</f>
        <v>-466767.77999997884</v>
      </c>
      <c r="O51" s="10">
        <f>I51-C51</f>
        <v>-4230986.909999989</v>
      </c>
      <c r="P51" s="10">
        <f>J51-D51</f>
        <v>1594069.990000017</v>
      </c>
      <c r="Q51" s="10">
        <f>K51-E51</f>
        <v>266098.10000000149</v>
      </c>
      <c r="R51" s="10">
        <f>L51-F51</f>
        <v>4075390.2499999925</v>
      </c>
      <c r="S51" s="23"/>
      <c r="T51" s="24"/>
      <c r="U51" s="24"/>
      <c r="V51" s="24"/>
      <c r="W51" s="24"/>
      <c r="X51" s="24"/>
      <c r="Y51" s="1"/>
      <c r="Z51" s="1"/>
      <c r="AA51" s="1"/>
      <c r="AB51" s="1"/>
      <c r="AC51" s="1"/>
      <c r="AD51" s="2"/>
    </row>
    <row r="52" spans="1:30" x14ac:dyDescent="0.25">
      <c r="A52" s="9" t="s">
        <v>82</v>
      </c>
      <c r="B52" s="15">
        <v>1505816.6199999996</v>
      </c>
      <c r="C52" s="15">
        <v>1609143.51</v>
      </c>
      <c r="D52" s="15">
        <v>1384840.9799999997</v>
      </c>
      <c r="E52" s="15">
        <v>1561786.81</v>
      </c>
      <c r="F52" s="15">
        <v>1641556.4599999997</v>
      </c>
      <c r="G52" s="11"/>
      <c r="H52" s="15">
        <v>1290712.76</v>
      </c>
      <c r="I52" s="15">
        <v>1271296.52</v>
      </c>
      <c r="J52" s="15">
        <v>1490967.4</v>
      </c>
      <c r="K52" s="15">
        <v>1694968.64</v>
      </c>
      <c r="L52" s="15">
        <v>1534803.78</v>
      </c>
      <c r="M52" s="11"/>
      <c r="N52" s="15">
        <f t="shared" ref="N52:N69" si="17">H52-B52</f>
        <v>-215103.85999999964</v>
      </c>
      <c r="O52" s="15">
        <f t="shared" ref="O52:O69" si="18">I52-C52</f>
        <v>-337846.99</v>
      </c>
      <c r="P52" s="15">
        <f t="shared" ref="P52:P69" si="19">J52-D52</f>
        <v>106126.42000000016</v>
      </c>
      <c r="Q52" s="15">
        <f t="shared" ref="Q52:Q69" si="20">K52-E52</f>
        <v>133181.82999999984</v>
      </c>
      <c r="R52" s="15">
        <f t="shared" ref="R52:R69" si="21">L52-F52</f>
        <v>-106752.6799999997</v>
      </c>
      <c r="S52" s="13"/>
      <c r="T52" s="14" t="str">
        <f t="shared" ref="T52:T69" si="22">IF(AND((ABS(N52)&gt;500000),H52=0),100%,IF((ABS(N52)&gt;500000),(N52/H52),"EXCLUDE"))</f>
        <v>EXCLUDE</v>
      </c>
      <c r="U52" s="14" t="str">
        <f t="shared" ref="U52:U69" si="23">IF(AND((ABS(O52)&gt;500000),I52=0),100%,IF((ABS(O52)&gt;500000),(O52/I52),"EXCLUDE"))</f>
        <v>EXCLUDE</v>
      </c>
      <c r="V52" s="14" t="str">
        <f t="shared" ref="V52:V69" si="24">IF(AND((ABS(P52)&gt;500000),J52=0),100%,IF((ABS(P52)&gt;500000),(P52/J52),"EXCLUDE"))</f>
        <v>EXCLUDE</v>
      </c>
      <c r="W52" s="14" t="str">
        <f t="shared" ref="W52:W69" si="25">IF(AND((ABS(Q52)&gt;500000),K52=0),100%,IF((ABS(Q52)&gt;500000),(Q52/K52),"EXCLUDE"))</f>
        <v>EXCLUDE</v>
      </c>
      <c r="X52" s="14" t="str">
        <f t="shared" ref="X52:X69" si="26">IF(AND((ABS(R52)&gt;500000),L52=0),100%,IF((ABS(R52)&gt;500000),(R52/L52),"EXCLUDE"))</f>
        <v>EXCLUDE</v>
      </c>
      <c r="Y52" s="4"/>
    </row>
    <row r="53" spans="1:30" x14ac:dyDescent="0.25">
      <c r="A53" s="9" t="s">
        <v>83</v>
      </c>
      <c r="B53" s="15">
        <v>996485.66</v>
      </c>
      <c r="C53" s="15">
        <v>835865.79999999993</v>
      </c>
      <c r="D53" s="15">
        <v>527154.92999999993</v>
      </c>
      <c r="E53" s="15">
        <v>461444.28</v>
      </c>
      <c r="F53" s="15">
        <v>457294.62999999989</v>
      </c>
      <c r="G53" s="11"/>
      <c r="H53" s="15">
        <v>0</v>
      </c>
      <c r="I53" s="15">
        <v>0</v>
      </c>
      <c r="J53" s="15">
        <v>1093140</v>
      </c>
      <c r="K53" s="15">
        <v>310057.63000000006</v>
      </c>
      <c r="L53" s="15">
        <v>291849.21000000002</v>
      </c>
      <c r="M53" s="11"/>
      <c r="N53" s="15">
        <f t="shared" si="17"/>
        <v>-996485.66</v>
      </c>
      <c r="O53" s="15">
        <f t="shared" si="18"/>
        <v>-835865.79999999993</v>
      </c>
      <c r="P53" s="15">
        <f t="shared" si="19"/>
        <v>565985.07000000007</v>
      </c>
      <c r="Q53" s="15">
        <f t="shared" si="20"/>
        <v>-151386.64999999997</v>
      </c>
      <c r="R53" s="15">
        <f t="shared" si="21"/>
        <v>-165445.41999999987</v>
      </c>
      <c r="S53" s="13"/>
      <c r="T53" s="14">
        <f t="shared" si="22"/>
        <v>1</v>
      </c>
      <c r="U53" s="14">
        <f t="shared" si="23"/>
        <v>1</v>
      </c>
      <c r="V53" s="14">
        <f t="shared" si="24"/>
        <v>0.51776082660958345</v>
      </c>
      <c r="W53" s="14" t="str">
        <f t="shared" si="25"/>
        <v>EXCLUDE</v>
      </c>
      <c r="X53" s="14" t="str">
        <f t="shared" si="26"/>
        <v>EXCLUDE</v>
      </c>
      <c r="Y53" s="4"/>
      <c r="AD53" s="3"/>
    </row>
    <row r="54" spans="1:30" x14ac:dyDescent="0.25">
      <c r="A54" s="9" t="s">
        <v>84</v>
      </c>
      <c r="B54" s="15">
        <v>1769088.72</v>
      </c>
      <c r="C54" s="15">
        <v>1962059.3199999998</v>
      </c>
      <c r="D54" s="15">
        <v>1966107.8399999996</v>
      </c>
      <c r="E54" s="15">
        <v>2014653.35</v>
      </c>
      <c r="F54" s="15">
        <v>1964344.1100000003</v>
      </c>
      <c r="G54" s="11"/>
      <c r="H54" s="15">
        <v>1790553.48</v>
      </c>
      <c r="I54" s="15">
        <v>1892124.55</v>
      </c>
      <c r="J54" s="15">
        <v>1920416.78</v>
      </c>
      <c r="K54" s="15">
        <v>1751364.7999999998</v>
      </c>
      <c r="L54" s="15">
        <v>1923354.77</v>
      </c>
      <c r="M54" s="11"/>
      <c r="N54" s="15">
        <f t="shared" si="17"/>
        <v>21464.760000000009</v>
      </c>
      <c r="O54" s="15">
        <f t="shared" si="18"/>
        <v>-69934.769999999786</v>
      </c>
      <c r="P54" s="15">
        <f t="shared" si="19"/>
        <v>-45691.05999999959</v>
      </c>
      <c r="Q54" s="15">
        <f t="shared" si="20"/>
        <v>-263288.55000000028</v>
      </c>
      <c r="R54" s="15">
        <f t="shared" si="21"/>
        <v>-40989.340000000317</v>
      </c>
      <c r="S54" s="13"/>
      <c r="T54" s="14" t="str">
        <f t="shared" si="22"/>
        <v>EXCLUDE</v>
      </c>
      <c r="U54" s="14" t="str">
        <f t="shared" si="23"/>
        <v>EXCLUDE</v>
      </c>
      <c r="V54" s="14" t="str">
        <f t="shared" si="24"/>
        <v>EXCLUDE</v>
      </c>
      <c r="W54" s="14" t="str">
        <f t="shared" si="25"/>
        <v>EXCLUDE</v>
      </c>
      <c r="X54" s="14" t="str">
        <f t="shared" si="26"/>
        <v>EXCLUDE</v>
      </c>
      <c r="Y54" s="4"/>
      <c r="AD54" s="3"/>
    </row>
    <row r="55" spans="1:30" ht="90" x14ac:dyDescent="0.25">
      <c r="A55" s="9" t="s">
        <v>85</v>
      </c>
      <c r="B55" s="15">
        <v>4481496.8600000013</v>
      </c>
      <c r="C55" s="15">
        <v>7378285.6399999997</v>
      </c>
      <c r="D55" s="15">
        <v>5497285.7199999988</v>
      </c>
      <c r="E55" s="15">
        <v>5753588.620000002</v>
      </c>
      <c r="F55" s="15">
        <v>6246106.3800000008</v>
      </c>
      <c r="G55" s="11"/>
      <c r="H55" s="15">
        <v>3228145.03</v>
      </c>
      <c r="I55" s="15">
        <v>4652868.8400000008</v>
      </c>
      <c r="J55" s="15">
        <v>4541413.0699999994</v>
      </c>
      <c r="K55" s="15">
        <v>4776272.6100000003</v>
      </c>
      <c r="L55" s="15">
        <v>5126346.78</v>
      </c>
      <c r="M55" s="11"/>
      <c r="N55" s="15">
        <f t="shared" si="17"/>
        <v>-1253351.8300000015</v>
      </c>
      <c r="O55" s="15">
        <f t="shared" si="18"/>
        <v>-2725416.7999999989</v>
      </c>
      <c r="P55" s="15">
        <f t="shared" si="19"/>
        <v>-955872.64999999944</v>
      </c>
      <c r="Q55" s="15">
        <f t="shared" si="20"/>
        <v>-977316.01000000164</v>
      </c>
      <c r="R55" s="15">
        <f t="shared" si="21"/>
        <v>-1119759.6000000006</v>
      </c>
      <c r="S55" s="13"/>
      <c r="T55" s="14">
        <f t="shared" si="22"/>
        <v>-0.38825759634473472</v>
      </c>
      <c r="U55" s="14">
        <f t="shared" si="23"/>
        <v>-0.58574975863708167</v>
      </c>
      <c r="V55" s="14">
        <f t="shared" si="24"/>
        <v>-0.21047912516797324</v>
      </c>
      <c r="W55" s="14">
        <f t="shared" si="25"/>
        <v>-0.20461897588379102</v>
      </c>
      <c r="X55" s="14">
        <f t="shared" si="26"/>
        <v>-0.21843227702984239</v>
      </c>
      <c r="Y55" s="4" t="s">
        <v>86</v>
      </c>
      <c r="Z55" s="4" t="s">
        <v>87</v>
      </c>
      <c r="AA55" s="4" t="s">
        <v>88</v>
      </c>
      <c r="AB55" s="4" t="s">
        <v>89</v>
      </c>
      <c r="AC55" s="4" t="s">
        <v>90</v>
      </c>
      <c r="AD55" s="3"/>
    </row>
    <row r="56" spans="1:30" x14ac:dyDescent="0.25">
      <c r="A56" s="9" t="s">
        <v>91</v>
      </c>
      <c r="B56" s="11">
        <v>12894.99</v>
      </c>
      <c r="C56" s="11"/>
      <c r="D56" s="11">
        <v>880.31</v>
      </c>
      <c r="E56" s="11"/>
      <c r="F56" s="11"/>
      <c r="G56" s="11"/>
      <c r="H56" s="15">
        <v>0</v>
      </c>
      <c r="I56" s="15">
        <v>0</v>
      </c>
      <c r="J56" s="15">
        <v>534</v>
      </c>
      <c r="K56" s="15">
        <v>533.92999999999995</v>
      </c>
      <c r="L56" s="15">
        <v>0</v>
      </c>
      <c r="M56" s="11"/>
      <c r="N56" s="15">
        <f t="shared" si="17"/>
        <v>-12894.99</v>
      </c>
      <c r="O56" s="15">
        <f t="shared" si="18"/>
        <v>0</v>
      </c>
      <c r="P56" s="15">
        <f t="shared" si="19"/>
        <v>-346.30999999999995</v>
      </c>
      <c r="Q56" s="15">
        <f t="shared" si="20"/>
        <v>533.92999999999995</v>
      </c>
      <c r="R56" s="15">
        <f t="shared" si="21"/>
        <v>0</v>
      </c>
      <c r="S56" s="13"/>
      <c r="T56" s="14" t="str">
        <f t="shared" si="22"/>
        <v>EXCLUDE</v>
      </c>
      <c r="U56" s="14" t="str">
        <f t="shared" si="23"/>
        <v>EXCLUDE</v>
      </c>
      <c r="V56" s="14" t="str">
        <f t="shared" si="24"/>
        <v>EXCLUDE</v>
      </c>
      <c r="W56" s="14" t="str">
        <f t="shared" si="25"/>
        <v>EXCLUDE</v>
      </c>
      <c r="X56" s="14" t="str">
        <f t="shared" si="26"/>
        <v>EXCLUDE</v>
      </c>
      <c r="Y56" s="4"/>
      <c r="AD56" s="3"/>
    </row>
    <row r="57" spans="1:30" x14ac:dyDescent="0.25">
      <c r="A57" s="9" t="s">
        <v>92</v>
      </c>
      <c r="B57" s="15">
        <v>159.19999999999999</v>
      </c>
      <c r="C57" s="15"/>
      <c r="D57" s="15">
        <v>1239.24</v>
      </c>
      <c r="E57" s="15"/>
      <c r="F57" s="15"/>
      <c r="G57" s="11"/>
      <c r="H57" s="15">
        <v>0</v>
      </c>
      <c r="I57" s="15">
        <v>0</v>
      </c>
      <c r="J57" s="15">
        <v>0</v>
      </c>
      <c r="K57" s="15">
        <v>0</v>
      </c>
      <c r="L57" s="15">
        <v>0</v>
      </c>
      <c r="M57" s="11"/>
      <c r="N57" s="15">
        <f t="shared" si="17"/>
        <v>-159.19999999999999</v>
      </c>
      <c r="O57" s="15">
        <f t="shared" si="18"/>
        <v>0</v>
      </c>
      <c r="P57" s="15">
        <f t="shared" si="19"/>
        <v>-1239.24</v>
      </c>
      <c r="Q57" s="15">
        <f t="shared" si="20"/>
        <v>0</v>
      </c>
      <c r="R57" s="15">
        <f t="shared" si="21"/>
        <v>0</v>
      </c>
      <c r="S57" s="13"/>
      <c r="T57" s="14" t="str">
        <f t="shared" si="22"/>
        <v>EXCLUDE</v>
      </c>
      <c r="U57" s="14" t="str">
        <f t="shared" si="23"/>
        <v>EXCLUDE</v>
      </c>
      <c r="V57" s="14" t="str">
        <f t="shared" si="24"/>
        <v>EXCLUDE</v>
      </c>
      <c r="W57" s="14" t="str">
        <f t="shared" si="25"/>
        <v>EXCLUDE</v>
      </c>
      <c r="X57" s="14" t="str">
        <f t="shared" si="26"/>
        <v>EXCLUDE</v>
      </c>
      <c r="Y57" s="4"/>
    </row>
    <row r="58" spans="1:30" ht="45" x14ac:dyDescent="0.25">
      <c r="A58" s="9" t="s">
        <v>93</v>
      </c>
      <c r="B58" s="15">
        <v>7789095.5199999977</v>
      </c>
      <c r="C58" s="15">
        <v>7824415.0800000001</v>
      </c>
      <c r="D58" s="15">
        <v>7817019.1200000001</v>
      </c>
      <c r="E58" s="15">
        <v>7765195.7800000012</v>
      </c>
      <c r="F58" s="15">
        <v>7718805.3000000007</v>
      </c>
      <c r="G58" s="11"/>
      <c r="H58" s="15">
        <v>7920875.2199999997</v>
      </c>
      <c r="I58" s="15">
        <v>8139472.4999999991</v>
      </c>
      <c r="J58" s="15">
        <v>7855030.5200000005</v>
      </c>
      <c r="K58" s="15">
        <v>8106179.8299999991</v>
      </c>
      <c r="L58" s="15">
        <v>8614506.4300000016</v>
      </c>
      <c r="M58" s="11"/>
      <c r="N58" s="15">
        <f t="shared" si="17"/>
        <v>131779.70000000205</v>
      </c>
      <c r="O58" s="15">
        <f t="shared" si="18"/>
        <v>315057.41999999899</v>
      </c>
      <c r="P58" s="15">
        <f t="shared" si="19"/>
        <v>38011.400000000373</v>
      </c>
      <c r="Q58" s="15">
        <f t="shared" si="20"/>
        <v>340984.04999999795</v>
      </c>
      <c r="R58" s="15">
        <f t="shared" si="21"/>
        <v>895701.13000000082</v>
      </c>
      <c r="S58" s="13"/>
      <c r="T58" s="14" t="str">
        <f t="shared" si="22"/>
        <v>EXCLUDE</v>
      </c>
      <c r="U58" s="14" t="str">
        <f t="shared" si="23"/>
        <v>EXCLUDE</v>
      </c>
      <c r="V58" s="14" t="str">
        <f t="shared" si="24"/>
        <v>EXCLUDE</v>
      </c>
      <c r="W58" s="14" t="str">
        <f t="shared" si="25"/>
        <v>EXCLUDE</v>
      </c>
      <c r="X58" s="14">
        <f t="shared" si="26"/>
        <v>0.10397590822855775</v>
      </c>
      <c r="Y58" s="4"/>
      <c r="AC58" s="4" t="s">
        <v>94</v>
      </c>
      <c r="AD58" s="3"/>
    </row>
    <row r="59" spans="1:30" x14ac:dyDescent="0.25">
      <c r="A59" s="9" t="s">
        <v>95</v>
      </c>
      <c r="B59" s="15">
        <v>-71786.540000000023</v>
      </c>
      <c r="C59" s="15">
        <v>-40961.35</v>
      </c>
      <c r="D59" s="15">
        <v>-52906.49</v>
      </c>
      <c r="E59" s="15">
        <v>-57504.479999999996</v>
      </c>
      <c r="F59" s="15">
        <v>-14998.18</v>
      </c>
      <c r="G59" s="11"/>
      <c r="H59" s="15">
        <v>0</v>
      </c>
      <c r="I59" s="15">
        <v>-101000</v>
      </c>
      <c r="J59" s="15">
        <v>-112002</v>
      </c>
      <c r="K59" s="15">
        <v>-117600</v>
      </c>
      <c r="L59" s="15">
        <v>-142800</v>
      </c>
      <c r="M59" s="11"/>
      <c r="N59" s="15">
        <f t="shared" si="17"/>
        <v>71786.540000000023</v>
      </c>
      <c r="O59" s="15">
        <f t="shared" si="18"/>
        <v>-60038.65</v>
      </c>
      <c r="P59" s="15">
        <f t="shared" si="19"/>
        <v>-59095.51</v>
      </c>
      <c r="Q59" s="15">
        <f t="shared" si="20"/>
        <v>-60095.520000000004</v>
      </c>
      <c r="R59" s="15">
        <f t="shared" si="21"/>
        <v>-127801.82</v>
      </c>
      <c r="S59" s="13"/>
      <c r="T59" s="14" t="str">
        <f t="shared" si="22"/>
        <v>EXCLUDE</v>
      </c>
      <c r="U59" s="14" t="str">
        <f t="shared" si="23"/>
        <v>EXCLUDE</v>
      </c>
      <c r="V59" s="14" t="str">
        <f t="shared" si="24"/>
        <v>EXCLUDE</v>
      </c>
      <c r="W59" s="14" t="str">
        <f t="shared" si="25"/>
        <v>EXCLUDE</v>
      </c>
      <c r="X59" s="14" t="str">
        <f t="shared" si="26"/>
        <v>EXCLUDE</v>
      </c>
      <c r="Y59" s="4"/>
      <c r="AD59" s="3"/>
    </row>
    <row r="60" spans="1:30" ht="120" x14ac:dyDescent="0.25">
      <c r="A60" s="9" t="s">
        <v>96</v>
      </c>
      <c r="B60" s="15">
        <v>4213550.9299999988</v>
      </c>
      <c r="C60" s="15">
        <v>4466547.9499999993</v>
      </c>
      <c r="D60" s="15">
        <v>4774845.01</v>
      </c>
      <c r="E60" s="15">
        <v>5838340.629999999</v>
      </c>
      <c r="F60" s="15">
        <v>6530278.459999999</v>
      </c>
      <c r="G60" s="11"/>
      <c r="H60" s="15">
        <v>4219081.8099999996</v>
      </c>
      <c r="I60" s="15">
        <v>2922443.0300000003</v>
      </c>
      <c r="J60" s="15">
        <v>4911019.38</v>
      </c>
      <c r="K60" s="15">
        <v>4798426.5599999996</v>
      </c>
      <c r="L60" s="15">
        <v>6760619.5099999998</v>
      </c>
      <c r="M60" s="11"/>
      <c r="N60" s="15">
        <f t="shared" si="17"/>
        <v>5530.8800000008196</v>
      </c>
      <c r="O60" s="15">
        <f t="shared" si="18"/>
        <v>-1544104.919999999</v>
      </c>
      <c r="P60" s="15">
        <f t="shared" si="19"/>
        <v>136174.37000000011</v>
      </c>
      <c r="Q60" s="15">
        <f t="shared" si="20"/>
        <v>-1039914.0699999994</v>
      </c>
      <c r="R60" s="15">
        <f t="shared" si="21"/>
        <v>230341.05000000075</v>
      </c>
      <c r="S60" s="13"/>
      <c r="T60" s="14" t="str">
        <f t="shared" si="22"/>
        <v>EXCLUDE</v>
      </c>
      <c r="U60" s="14">
        <f t="shared" si="23"/>
        <v>-0.52836099939303138</v>
      </c>
      <c r="V60" s="14" t="str">
        <f t="shared" si="24"/>
        <v>EXCLUDE</v>
      </c>
      <c r="W60" s="14">
        <f t="shared" si="25"/>
        <v>-0.21671980533552221</v>
      </c>
      <c r="X60" s="14" t="str">
        <f t="shared" si="26"/>
        <v>EXCLUDE</v>
      </c>
      <c r="Y60" s="4"/>
      <c r="Z60" s="4" t="s">
        <v>97</v>
      </c>
      <c r="AB60" s="4" t="s">
        <v>98</v>
      </c>
      <c r="AD60" s="3"/>
    </row>
    <row r="61" spans="1:30" x14ac:dyDescent="0.25">
      <c r="A61" s="9" t="s">
        <v>99</v>
      </c>
      <c r="B61" s="15">
        <v>12168.53</v>
      </c>
      <c r="C61" s="15">
        <v>8499.2699999999986</v>
      </c>
      <c r="D61" s="15">
        <v>9167.24</v>
      </c>
      <c r="E61" s="15">
        <v>7098.0099999999993</v>
      </c>
      <c r="F61" s="15">
        <v>0</v>
      </c>
      <c r="G61" s="11"/>
      <c r="H61" s="15">
        <v>0</v>
      </c>
      <c r="I61" s="15">
        <v>0</v>
      </c>
      <c r="J61" s="15">
        <v>0</v>
      </c>
      <c r="K61" s="15">
        <v>0</v>
      </c>
      <c r="L61" s="15">
        <v>0</v>
      </c>
      <c r="M61" s="11"/>
      <c r="N61" s="15">
        <f t="shared" si="17"/>
        <v>-12168.53</v>
      </c>
      <c r="O61" s="15">
        <f t="shared" si="18"/>
        <v>-8499.2699999999986</v>
      </c>
      <c r="P61" s="15">
        <f t="shared" si="19"/>
        <v>-9167.24</v>
      </c>
      <c r="Q61" s="15">
        <f t="shared" si="20"/>
        <v>-7098.0099999999993</v>
      </c>
      <c r="R61" s="15">
        <f t="shared" si="21"/>
        <v>0</v>
      </c>
      <c r="S61" s="13"/>
      <c r="T61" s="14" t="str">
        <f t="shared" si="22"/>
        <v>EXCLUDE</v>
      </c>
      <c r="U61" s="14" t="str">
        <f t="shared" si="23"/>
        <v>EXCLUDE</v>
      </c>
      <c r="V61" s="14" t="str">
        <f t="shared" si="24"/>
        <v>EXCLUDE</v>
      </c>
      <c r="W61" s="14" t="str">
        <f t="shared" si="25"/>
        <v>EXCLUDE</v>
      </c>
      <c r="X61" s="14" t="str">
        <f t="shared" si="26"/>
        <v>EXCLUDE</v>
      </c>
      <c r="Y61" s="4"/>
      <c r="AD61" s="3"/>
    </row>
    <row r="62" spans="1:30" x14ac:dyDescent="0.25">
      <c r="A62" s="9" t="s">
        <v>100</v>
      </c>
      <c r="B62" s="15">
        <v>27789.779999999995</v>
      </c>
      <c r="C62" s="15">
        <v>116607.03</v>
      </c>
      <c r="D62" s="15">
        <v>150868.56</v>
      </c>
      <c r="E62" s="15">
        <v>17443.47</v>
      </c>
      <c r="F62" s="15">
        <v>67017.930000000008</v>
      </c>
      <c r="G62" s="11"/>
      <c r="H62" s="11">
        <v>0</v>
      </c>
      <c r="I62" s="11">
        <v>0</v>
      </c>
      <c r="J62" s="11">
        <v>34950.83</v>
      </c>
      <c r="K62" s="11">
        <v>44941.31</v>
      </c>
      <c r="L62" s="11">
        <v>59794</v>
      </c>
      <c r="M62" s="11"/>
      <c r="N62" s="15">
        <f t="shared" si="17"/>
        <v>-27789.779999999995</v>
      </c>
      <c r="O62" s="15">
        <f t="shared" si="18"/>
        <v>-116607.03</v>
      </c>
      <c r="P62" s="15">
        <f t="shared" si="19"/>
        <v>-115917.73</v>
      </c>
      <c r="Q62" s="15">
        <f t="shared" si="20"/>
        <v>27497.839999999997</v>
      </c>
      <c r="R62" s="15">
        <f t="shared" si="21"/>
        <v>-7223.9300000000076</v>
      </c>
      <c r="S62" s="13"/>
      <c r="T62" s="14" t="str">
        <f t="shared" si="22"/>
        <v>EXCLUDE</v>
      </c>
      <c r="U62" s="14" t="str">
        <f t="shared" si="23"/>
        <v>EXCLUDE</v>
      </c>
      <c r="V62" s="14" t="str">
        <f t="shared" si="24"/>
        <v>EXCLUDE</v>
      </c>
      <c r="W62" s="14" t="str">
        <f t="shared" si="25"/>
        <v>EXCLUDE</v>
      </c>
      <c r="X62" s="14" t="str">
        <f t="shared" si="26"/>
        <v>EXCLUDE</v>
      </c>
      <c r="Y62" s="4"/>
      <c r="AD62" s="3"/>
    </row>
    <row r="63" spans="1:30" x14ac:dyDescent="0.25">
      <c r="A63" s="9" t="s">
        <v>101</v>
      </c>
      <c r="B63" s="15">
        <v>921673.77</v>
      </c>
      <c r="C63" s="15">
        <v>1153138.77</v>
      </c>
      <c r="D63" s="15">
        <v>979896.35000000009</v>
      </c>
      <c r="E63" s="15">
        <v>1154454.56</v>
      </c>
      <c r="F63" s="15">
        <v>1079284.51</v>
      </c>
      <c r="G63" s="11"/>
      <c r="H63" s="15">
        <v>1352344.25</v>
      </c>
      <c r="I63" s="15">
        <v>1519857.78</v>
      </c>
      <c r="J63" s="15">
        <v>1154550.8199999998</v>
      </c>
      <c r="K63" s="15">
        <v>1369343.0399999998</v>
      </c>
      <c r="L63" s="15">
        <v>1316499.6200000001</v>
      </c>
      <c r="M63" s="11"/>
      <c r="N63" s="15">
        <f t="shared" si="17"/>
        <v>430670.48</v>
      </c>
      <c r="O63" s="15">
        <f t="shared" si="18"/>
        <v>366719.01</v>
      </c>
      <c r="P63" s="15">
        <f t="shared" si="19"/>
        <v>174654.46999999974</v>
      </c>
      <c r="Q63" s="15">
        <f t="shared" si="20"/>
        <v>214888.47999999975</v>
      </c>
      <c r="R63" s="15">
        <f t="shared" si="21"/>
        <v>237215.1100000001</v>
      </c>
      <c r="S63" s="13"/>
      <c r="T63" s="14" t="str">
        <f t="shared" si="22"/>
        <v>EXCLUDE</v>
      </c>
      <c r="U63" s="14" t="str">
        <f t="shared" si="23"/>
        <v>EXCLUDE</v>
      </c>
      <c r="V63" s="14" t="str">
        <f t="shared" si="24"/>
        <v>EXCLUDE</v>
      </c>
      <c r="W63" s="14" t="str">
        <f t="shared" si="25"/>
        <v>EXCLUDE</v>
      </c>
      <c r="X63" s="14" t="str">
        <f t="shared" si="26"/>
        <v>EXCLUDE</v>
      </c>
      <c r="Y63" s="4"/>
    </row>
    <row r="64" spans="1:30" ht="120.6" customHeight="1" x14ac:dyDescent="0.25">
      <c r="A64" s="9" t="s">
        <v>102</v>
      </c>
      <c r="B64" s="15">
        <v>32904334.359999985</v>
      </c>
      <c r="C64" s="15">
        <v>32899959.139999997</v>
      </c>
      <c r="D64" s="15">
        <v>31913311.589999992</v>
      </c>
      <c r="E64" s="15">
        <v>31266342.049999997</v>
      </c>
      <c r="F64" s="15">
        <v>29614376.049999993</v>
      </c>
      <c r="G64" s="11"/>
      <c r="H64" s="15">
        <v>34054278.730000004</v>
      </c>
      <c r="I64" s="15">
        <v>33991804.280000001</v>
      </c>
      <c r="J64" s="15">
        <v>33449812.619999997</v>
      </c>
      <c r="K64" s="15">
        <v>33350972.059999999</v>
      </c>
      <c r="L64" s="15">
        <v>32892757.669999998</v>
      </c>
      <c r="M64" s="11"/>
      <c r="N64" s="15">
        <f t="shared" si="17"/>
        <v>1149944.3700000197</v>
      </c>
      <c r="O64" s="15">
        <f t="shared" si="18"/>
        <v>1091845.1400000043</v>
      </c>
      <c r="P64" s="15">
        <f t="shared" si="19"/>
        <v>1536501.0300000049</v>
      </c>
      <c r="Q64" s="15">
        <f t="shared" si="20"/>
        <v>2084630.0100000016</v>
      </c>
      <c r="R64" s="15">
        <f t="shared" si="21"/>
        <v>3278381.6200000048</v>
      </c>
      <c r="S64" s="13"/>
      <c r="T64" s="14">
        <f t="shared" si="22"/>
        <v>3.3767984901908375E-2</v>
      </c>
      <c r="U64" s="14">
        <f t="shared" si="23"/>
        <v>3.212083509913656E-2</v>
      </c>
      <c r="V64" s="14">
        <f t="shared" si="24"/>
        <v>4.5934518302243481E-2</v>
      </c>
      <c r="W64" s="14">
        <f t="shared" si="25"/>
        <v>6.2505824605341403E-2</v>
      </c>
      <c r="X64" s="14">
        <f t="shared" si="26"/>
        <v>9.966879800382529E-2</v>
      </c>
      <c r="Y64" s="4"/>
      <c r="AB64" s="4" t="s">
        <v>103</v>
      </c>
      <c r="AC64" s="4" t="s">
        <v>104</v>
      </c>
    </row>
    <row r="65" spans="1:30" x14ac:dyDescent="0.25">
      <c r="A65" s="9" t="s">
        <v>105</v>
      </c>
      <c r="B65" s="15">
        <v>526616.68999999994</v>
      </c>
      <c r="C65" s="15">
        <v>584423.75000000023</v>
      </c>
      <c r="D65" s="15">
        <v>436206.69</v>
      </c>
      <c r="E65" s="15">
        <v>486390.67</v>
      </c>
      <c r="F65" s="15">
        <v>377307.69999999995</v>
      </c>
      <c r="G65" s="11"/>
      <c r="H65" s="15">
        <v>841236.25999999989</v>
      </c>
      <c r="I65" s="15">
        <v>885409.09</v>
      </c>
      <c r="J65" s="15">
        <v>737733.77</v>
      </c>
      <c r="K65" s="15">
        <v>736536.49999999988</v>
      </c>
      <c r="L65" s="15">
        <v>751326.84</v>
      </c>
      <c r="M65" s="11"/>
      <c r="N65" s="15">
        <f t="shared" si="17"/>
        <v>314619.56999999995</v>
      </c>
      <c r="O65" s="15">
        <f t="shared" si="18"/>
        <v>300985.33999999973</v>
      </c>
      <c r="P65" s="15">
        <f t="shared" si="19"/>
        <v>301527.08</v>
      </c>
      <c r="Q65" s="15">
        <f t="shared" si="20"/>
        <v>250145.8299999999</v>
      </c>
      <c r="R65" s="15">
        <f t="shared" si="21"/>
        <v>374019.14</v>
      </c>
      <c r="S65" s="13"/>
      <c r="T65" s="14" t="str">
        <f t="shared" si="22"/>
        <v>EXCLUDE</v>
      </c>
      <c r="U65" s="14" t="str">
        <f t="shared" si="23"/>
        <v>EXCLUDE</v>
      </c>
      <c r="V65" s="14" t="str">
        <f t="shared" si="24"/>
        <v>EXCLUDE</v>
      </c>
      <c r="W65" s="14" t="str">
        <f t="shared" si="25"/>
        <v>EXCLUDE</v>
      </c>
      <c r="X65" s="14" t="str">
        <f t="shared" si="26"/>
        <v>EXCLUDE</v>
      </c>
      <c r="Y65" s="4"/>
      <c r="AD65" s="3"/>
    </row>
    <row r="66" spans="1:30" x14ac:dyDescent="0.25">
      <c r="A66" s="9" t="s">
        <v>106</v>
      </c>
      <c r="B66" s="15">
        <v>93656.260000000009</v>
      </c>
      <c r="C66" s="15">
        <v>112249.94</v>
      </c>
      <c r="D66" s="15">
        <v>92465.790000000008</v>
      </c>
      <c r="E66" s="15">
        <v>97355.93</v>
      </c>
      <c r="F66" s="15">
        <v>142954.34999999998</v>
      </c>
      <c r="G66" s="11"/>
      <c r="H66" s="15">
        <v>73000</v>
      </c>
      <c r="I66" s="15">
        <v>77000</v>
      </c>
      <c r="J66" s="15">
        <v>99561.06</v>
      </c>
      <c r="K66" s="15">
        <v>109927.78</v>
      </c>
      <c r="L66" s="15">
        <v>98887.819999999992</v>
      </c>
      <c r="M66" s="11"/>
      <c r="N66" s="15">
        <f t="shared" si="17"/>
        <v>-20656.260000000009</v>
      </c>
      <c r="O66" s="15">
        <f t="shared" si="18"/>
        <v>-35249.94</v>
      </c>
      <c r="P66" s="15">
        <f t="shared" si="19"/>
        <v>7095.2699999999895</v>
      </c>
      <c r="Q66" s="15">
        <f t="shared" si="20"/>
        <v>12571.850000000006</v>
      </c>
      <c r="R66" s="15">
        <f t="shared" si="21"/>
        <v>-44066.529999999984</v>
      </c>
      <c r="S66" s="13"/>
      <c r="T66" s="14" t="str">
        <f t="shared" si="22"/>
        <v>EXCLUDE</v>
      </c>
      <c r="U66" s="14" t="str">
        <f t="shared" si="23"/>
        <v>EXCLUDE</v>
      </c>
      <c r="V66" s="14" t="str">
        <f t="shared" si="24"/>
        <v>EXCLUDE</v>
      </c>
      <c r="W66" s="14" t="str">
        <f t="shared" si="25"/>
        <v>EXCLUDE</v>
      </c>
      <c r="X66" s="14" t="str">
        <f t="shared" si="26"/>
        <v>EXCLUDE</v>
      </c>
      <c r="Y66" s="4"/>
      <c r="AD66" s="3"/>
    </row>
    <row r="67" spans="1:30" x14ac:dyDescent="0.25">
      <c r="A67" s="9" t="s">
        <v>107</v>
      </c>
      <c r="B67" s="15">
        <v>39.799999999999997</v>
      </c>
      <c r="C67" s="15">
        <v>330.69000000000005</v>
      </c>
      <c r="D67" s="15">
        <v>436.03999999999996</v>
      </c>
      <c r="E67" s="15"/>
      <c r="F67" s="15"/>
      <c r="G67" s="11"/>
      <c r="H67" s="15">
        <v>0</v>
      </c>
      <c r="I67" s="15">
        <v>0</v>
      </c>
      <c r="J67" s="15">
        <v>151.49</v>
      </c>
      <c r="K67" s="15">
        <v>24.02</v>
      </c>
      <c r="L67" s="15">
        <v>0</v>
      </c>
      <c r="M67" s="11"/>
      <c r="N67" s="15">
        <f t="shared" si="17"/>
        <v>-39.799999999999997</v>
      </c>
      <c r="O67" s="15">
        <f t="shared" si="18"/>
        <v>-330.69000000000005</v>
      </c>
      <c r="P67" s="15">
        <f t="shared" si="19"/>
        <v>-284.54999999999995</v>
      </c>
      <c r="Q67" s="15">
        <f t="shared" si="20"/>
        <v>24.02</v>
      </c>
      <c r="R67" s="15">
        <f t="shared" si="21"/>
        <v>0</v>
      </c>
      <c r="S67" s="13"/>
      <c r="T67" s="14" t="str">
        <f t="shared" si="22"/>
        <v>EXCLUDE</v>
      </c>
      <c r="U67" s="14" t="str">
        <f t="shared" si="23"/>
        <v>EXCLUDE</v>
      </c>
      <c r="V67" s="14" t="str">
        <f t="shared" si="24"/>
        <v>EXCLUDE</v>
      </c>
      <c r="W67" s="14" t="str">
        <f t="shared" si="25"/>
        <v>EXCLUDE</v>
      </c>
      <c r="X67" s="14" t="str">
        <f t="shared" si="26"/>
        <v>EXCLUDE</v>
      </c>
      <c r="Y67" s="4"/>
      <c r="AD67" s="3"/>
    </row>
    <row r="68" spans="1:30" x14ac:dyDescent="0.25">
      <c r="A68" s="9" t="s">
        <v>108</v>
      </c>
      <c r="B68" s="11"/>
      <c r="C68" s="11"/>
      <c r="D68" s="11"/>
      <c r="E68" s="11"/>
      <c r="F68" s="11"/>
      <c r="G68" s="11"/>
      <c r="H68" s="15">
        <v>0</v>
      </c>
      <c r="I68" s="15">
        <v>0</v>
      </c>
      <c r="J68" s="15">
        <v>0</v>
      </c>
      <c r="K68" s="15">
        <v>0</v>
      </c>
      <c r="L68" s="15">
        <v>396371.04</v>
      </c>
      <c r="M68" s="11"/>
      <c r="N68" s="15">
        <f t="shared" si="17"/>
        <v>0</v>
      </c>
      <c r="O68" s="15">
        <f t="shared" si="18"/>
        <v>0</v>
      </c>
      <c r="P68" s="15">
        <f t="shared" si="19"/>
        <v>0</v>
      </c>
      <c r="Q68" s="15">
        <f t="shared" si="20"/>
        <v>0</v>
      </c>
      <c r="R68" s="15">
        <f t="shared" si="21"/>
        <v>396371.04</v>
      </c>
      <c r="S68" s="13"/>
      <c r="T68" s="14" t="str">
        <f t="shared" si="22"/>
        <v>EXCLUDE</v>
      </c>
      <c r="U68" s="14" t="str">
        <f t="shared" si="23"/>
        <v>EXCLUDE</v>
      </c>
      <c r="V68" s="14" t="str">
        <f t="shared" si="24"/>
        <v>EXCLUDE</v>
      </c>
      <c r="W68" s="14" t="str">
        <f t="shared" si="25"/>
        <v>EXCLUDE</v>
      </c>
      <c r="X68" s="14" t="str">
        <f t="shared" si="26"/>
        <v>EXCLUDE</v>
      </c>
      <c r="Y68" s="4"/>
      <c r="AD68" s="3"/>
    </row>
    <row r="69" spans="1:30" x14ac:dyDescent="0.25">
      <c r="A69" s="9" t="s">
        <v>109</v>
      </c>
      <c r="B69" s="15">
        <v>53914.170000000006</v>
      </c>
      <c r="C69" s="15">
        <v>571698.95999999985</v>
      </c>
      <c r="D69" s="15">
        <v>125238.64</v>
      </c>
      <c r="E69" s="15">
        <v>397957.24</v>
      </c>
      <c r="F69" s="15">
        <v>338012.56</v>
      </c>
      <c r="G69" s="11"/>
      <c r="H69" s="15">
        <v>0</v>
      </c>
      <c r="I69" s="15">
        <v>0</v>
      </c>
      <c r="J69" s="15">
        <v>40847.81</v>
      </c>
      <c r="K69" s="15">
        <v>98696.31</v>
      </c>
      <c r="L69" s="15">
        <v>613413.04</v>
      </c>
      <c r="M69" s="11"/>
      <c r="N69" s="15">
        <f t="shared" si="17"/>
        <v>-53914.170000000006</v>
      </c>
      <c r="O69" s="15">
        <f t="shared" si="18"/>
        <v>-571698.95999999985</v>
      </c>
      <c r="P69" s="15">
        <f t="shared" si="19"/>
        <v>-84390.83</v>
      </c>
      <c r="Q69" s="15">
        <f t="shared" si="20"/>
        <v>-299260.93</v>
      </c>
      <c r="R69" s="15">
        <f t="shared" si="21"/>
        <v>275400.48000000004</v>
      </c>
      <c r="S69" s="13"/>
      <c r="T69" s="14" t="str">
        <f t="shared" si="22"/>
        <v>EXCLUDE</v>
      </c>
      <c r="U69" s="14">
        <f t="shared" si="23"/>
        <v>1</v>
      </c>
      <c r="V69" s="14" t="str">
        <f t="shared" si="24"/>
        <v>EXCLUDE</v>
      </c>
      <c r="W69" s="14" t="str">
        <f t="shared" si="25"/>
        <v>EXCLUDE</v>
      </c>
      <c r="X69" s="14" t="str">
        <f t="shared" si="26"/>
        <v>EXCLUDE</v>
      </c>
      <c r="Y69" s="4"/>
      <c r="Z69" s="4" t="s">
        <v>110</v>
      </c>
      <c r="AD69" s="3"/>
    </row>
    <row r="70" spans="1:30" s="25" customFormat="1" ht="30" x14ac:dyDescent="0.25">
      <c r="A70" s="8" t="s">
        <v>57</v>
      </c>
      <c r="B70" s="10">
        <v>26948824.599999994</v>
      </c>
      <c r="C70" s="10">
        <v>33323355.349999998</v>
      </c>
      <c r="D70" s="10">
        <v>31121049.699999992</v>
      </c>
      <c r="E70" s="10">
        <v>31630338.050000004</v>
      </c>
      <c r="F70" s="10">
        <v>32654059.41</v>
      </c>
      <c r="G70" s="12"/>
      <c r="H70" s="10">
        <v>31193000.749999996</v>
      </c>
      <c r="I70" s="10">
        <v>32240562.359999996</v>
      </c>
      <c r="J70" s="10">
        <v>33237465.320000004</v>
      </c>
      <c r="K70" s="10">
        <v>32867042.780000001</v>
      </c>
      <c r="L70" s="10">
        <v>36343515.899999999</v>
      </c>
      <c r="M70" s="12"/>
      <c r="N70" s="10">
        <f t="shared" ref="N70:N82" si="27">H70-B70</f>
        <v>4244176.1500000022</v>
      </c>
      <c r="O70" s="10">
        <f t="shared" ref="O70:O82" si="28">I70-C70</f>
        <v>-1082792.9900000021</v>
      </c>
      <c r="P70" s="10">
        <f t="shared" ref="P70:P82" si="29">J70-D70</f>
        <v>2116415.6200000122</v>
      </c>
      <c r="Q70" s="10">
        <f t="shared" ref="Q70:Q82" si="30">K70-E70</f>
        <v>1236704.7299999967</v>
      </c>
      <c r="R70" s="10">
        <f t="shared" ref="R70:R82" si="31">L70-F70</f>
        <v>3689456.4899999984</v>
      </c>
      <c r="S70" s="23"/>
      <c r="T70" s="24"/>
      <c r="U70" s="24"/>
      <c r="V70" s="24"/>
      <c r="W70" s="24"/>
      <c r="X70" s="24"/>
      <c r="Y70" s="1"/>
      <c r="Z70" s="1"/>
      <c r="AA70" s="1"/>
      <c r="AB70" s="1"/>
      <c r="AC70" s="1"/>
      <c r="AD70" s="1"/>
    </row>
    <row r="71" spans="1:30" x14ac:dyDescent="0.25">
      <c r="A71" s="9" t="s">
        <v>58</v>
      </c>
      <c r="B71" s="15">
        <v>3127293.92</v>
      </c>
      <c r="C71" s="15">
        <v>3463058.75</v>
      </c>
      <c r="D71" s="15">
        <v>3900536.8200000012</v>
      </c>
      <c r="E71" s="15">
        <v>3564858.87</v>
      </c>
      <c r="F71" s="15">
        <v>3797258.81</v>
      </c>
      <c r="G71" s="11"/>
      <c r="H71" s="15">
        <v>2233721.42</v>
      </c>
      <c r="I71" s="15">
        <v>2809739.41</v>
      </c>
      <c r="J71" s="15">
        <v>2934238.12</v>
      </c>
      <c r="K71" s="15">
        <v>3536738</v>
      </c>
      <c r="L71" s="15">
        <v>3717936.96</v>
      </c>
      <c r="M71" s="11"/>
      <c r="N71" s="15">
        <f t="shared" si="27"/>
        <v>-893572.5</v>
      </c>
      <c r="O71" s="15">
        <f t="shared" si="28"/>
        <v>-653319.33999999985</v>
      </c>
      <c r="P71" s="15">
        <f t="shared" si="29"/>
        <v>-966298.70000000112</v>
      </c>
      <c r="Q71" s="15">
        <f t="shared" si="30"/>
        <v>-28120.870000000112</v>
      </c>
      <c r="R71" s="15">
        <f t="shared" si="31"/>
        <v>-79321.850000000093</v>
      </c>
      <c r="S71" s="13"/>
      <c r="T71" s="14">
        <f t="shared" ref="T71:X75" si="32">IF(AND((ABS(N71)&gt;500000),H71=0),100%,IF((ABS(N71)&gt;500000),(N71/H71),"EXCLUDE"))</f>
        <v>-0.40003757496313036</v>
      </c>
      <c r="U71" s="14">
        <f t="shared" si="32"/>
        <v>-0.23251954885026146</v>
      </c>
      <c r="V71" s="14">
        <f t="shared" si="32"/>
        <v>-0.32931843309294923</v>
      </c>
      <c r="W71" s="14" t="str">
        <f t="shared" si="32"/>
        <v>EXCLUDE</v>
      </c>
      <c r="X71" s="14" t="str">
        <f t="shared" si="32"/>
        <v>EXCLUDE</v>
      </c>
      <c r="Y71" s="4" t="s">
        <v>59</v>
      </c>
      <c r="Z71" s="4" t="s">
        <v>59</v>
      </c>
      <c r="AA71" s="4" t="s">
        <v>59</v>
      </c>
    </row>
    <row r="72" spans="1:30" ht="60" x14ac:dyDescent="0.25">
      <c r="A72" s="9" t="s">
        <v>60</v>
      </c>
      <c r="B72" s="15">
        <v>4972869.7700000005</v>
      </c>
      <c r="C72" s="15">
        <v>5019304.42</v>
      </c>
      <c r="D72" s="15">
        <v>5007039.9499999993</v>
      </c>
      <c r="E72" s="15">
        <v>5391860.9900000002</v>
      </c>
      <c r="F72" s="15">
        <v>5120135.91</v>
      </c>
      <c r="G72" s="11"/>
      <c r="H72" s="15">
        <v>5216151.07</v>
      </c>
      <c r="I72" s="15">
        <v>5624135.1799999997</v>
      </c>
      <c r="J72" s="15">
        <v>5223517.4300000006</v>
      </c>
      <c r="K72" s="15">
        <v>5497487.9199999999</v>
      </c>
      <c r="L72" s="15">
        <v>5579215.0800000001</v>
      </c>
      <c r="M72" s="11"/>
      <c r="N72" s="15">
        <f t="shared" si="27"/>
        <v>243281.29999999981</v>
      </c>
      <c r="O72" s="15">
        <f t="shared" si="28"/>
        <v>604830.75999999978</v>
      </c>
      <c r="P72" s="15">
        <f t="shared" si="29"/>
        <v>216477.48000000138</v>
      </c>
      <c r="Q72" s="15">
        <f t="shared" si="30"/>
        <v>105626.9299999997</v>
      </c>
      <c r="R72" s="15">
        <f t="shared" si="31"/>
        <v>459079.16999999993</v>
      </c>
      <c r="S72" s="13"/>
      <c r="T72" s="14" t="str">
        <f t="shared" si="32"/>
        <v>EXCLUDE</v>
      </c>
      <c r="U72" s="14">
        <f t="shared" si="32"/>
        <v>0.10754200257327381</v>
      </c>
      <c r="V72" s="14" t="str">
        <f t="shared" si="32"/>
        <v>EXCLUDE</v>
      </c>
      <c r="W72" s="14" t="str">
        <f t="shared" si="32"/>
        <v>EXCLUDE</v>
      </c>
      <c r="X72" s="14" t="str">
        <f t="shared" si="32"/>
        <v>EXCLUDE</v>
      </c>
      <c r="Y72" s="4"/>
      <c r="Z72" s="4" t="s">
        <v>61</v>
      </c>
    </row>
    <row r="73" spans="1:30" ht="120" x14ac:dyDescent="0.25">
      <c r="A73" s="9" t="s">
        <v>62</v>
      </c>
      <c r="B73" s="15">
        <v>15676714.099999996</v>
      </c>
      <c r="C73" s="15">
        <v>16703361.489999995</v>
      </c>
      <c r="D73" s="15">
        <v>17412428.879999992</v>
      </c>
      <c r="E73" s="15">
        <v>18432370.590000004</v>
      </c>
      <c r="F73" s="15">
        <v>19507799.449999999</v>
      </c>
      <c r="G73" s="11"/>
      <c r="H73" s="15">
        <v>18522530.569999997</v>
      </c>
      <c r="I73" s="15">
        <v>18437611.589999996</v>
      </c>
      <c r="J73" s="15">
        <v>18281864.760000002</v>
      </c>
      <c r="K73" s="15">
        <v>17652217.860000003</v>
      </c>
      <c r="L73" s="15">
        <v>21042410.469999999</v>
      </c>
      <c r="M73" s="11"/>
      <c r="N73" s="15">
        <f t="shared" si="27"/>
        <v>2845816.4700000007</v>
      </c>
      <c r="O73" s="15">
        <f t="shared" si="28"/>
        <v>1734250.1000000015</v>
      </c>
      <c r="P73" s="15">
        <f t="shared" si="29"/>
        <v>869435.88000001013</v>
      </c>
      <c r="Q73" s="15">
        <f t="shared" si="30"/>
        <v>-780152.73000000045</v>
      </c>
      <c r="R73" s="15">
        <f t="shared" si="31"/>
        <v>1534611.0199999996</v>
      </c>
      <c r="S73" s="13"/>
      <c r="T73" s="14">
        <f t="shared" si="32"/>
        <v>0.15364080298019459</v>
      </c>
      <c r="U73" s="14">
        <f t="shared" si="32"/>
        <v>9.4060453087134469E-2</v>
      </c>
      <c r="V73" s="14">
        <f t="shared" si="32"/>
        <v>4.755728649203781E-2</v>
      </c>
      <c r="W73" s="14">
        <f t="shared" si="32"/>
        <v>-4.4195734280383522E-2</v>
      </c>
      <c r="X73" s="14">
        <f t="shared" si="32"/>
        <v>7.2929430883780288E-2</v>
      </c>
      <c r="Y73" s="4" t="s">
        <v>63</v>
      </c>
      <c r="Z73" s="4" t="s">
        <v>64</v>
      </c>
      <c r="AC73" s="4" t="s">
        <v>65</v>
      </c>
    </row>
    <row r="74" spans="1:30" ht="75" x14ac:dyDescent="0.25">
      <c r="A74" s="9" t="s">
        <v>66</v>
      </c>
      <c r="B74" s="15">
        <v>2705111.25</v>
      </c>
      <c r="C74" s="15">
        <v>8005373.3000000007</v>
      </c>
      <c r="D74" s="15">
        <v>4797655.32</v>
      </c>
      <c r="E74" s="15">
        <v>4232736.9099999992</v>
      </c>
      <c r="F74" s="15">
        <v>4226101.1899999985</v>
      </c>
      <c r="G74" s="11"/>
      <c r="H74" s="15">
        <v>4308400</v>
      </c>
      <c r="I74" s="15">
        <v>4834900</v>
      </c>
      <c r="J74" s="15">
        <v>6666000</v>
      </c>
      <c r="K74" s="15">
        <v>6180599</v>
      </c>
      <c r="L74" s="15">
        <v>6003953.3899999997</v>
      </c>
      <c r="M74" s="11"/>
      <c r="N74" s="15">
        <f t="shared" si="27"/>
        <v>1603288.75</v>
      </c>
      <c r="O74" s="15">
        <f t="shared" si="28"/>
        <v>-3170473.3000000007</v>
      </c>
      <c r="P74" s="15">
        <f t="shared" si="29"/>
        <v>1868344.6799999997</v>
      </c>
      <c r="Q74" s="15">
        <f t="shared" si="30"/>
        <v>1947862.0900000008</v>
      </c>
      <c r="R74" s="15">
        <f t="shared" si="31"/>
        <v>1777852.2000000011</v>
      </c>
      <c r="S74" s="13"/>
      <c r="T74" s="14">
        <f t="shared" si="32"/>
        <v>0.37213089546003159</v>
      </c>
      <c r="U74" s="14">
        <f t="shared" si="32"/>
        <v>-0.65574744048480849</v>
      </c>
      <c r="V74" s="14">
        <f t="shared" si="32"/>
        <v>0.28027972997299727</v>
      </c>
      <c r="W74" s="14">
        <f t="shared" si="32"/>
        <v>0.31515749363451678</v>
      </c>
      <c r="X74" s="14">
        <f t="shared" si="32"/>
        <v>0.29611359124824937</v>
      </c>
      <c r="Y74" s="4" t="s">
        <v>67</v>
      </c>
      <c r="Z74" s="4" t="s">
        <v>68</v>
      </c>
      <c r="AA74" s="4" t="s">
        <v>69</v>
      </c>
      <c r="AB74" s="4" t="s">
        <v>70</v>
      </c>
      <c r="AC74" s="4" t="s">
        <v>71</v>
      </c>
    </row>
    <row r="75" spans="1:30" s="22" customFormat="1" x14ac:dyDescent="0.25">
      <c r="A75" s="16" t="s">
        <v>72</v>
      </c>
      <c r="B75" s="17">
        <v>466835.56</v>
      </c>
      <c r="C75" s="17">
        <v>132257.39000000001</v>
      </c>
      <c r="D75" s="17">
        <v>3388.73</v>
      </c>
      <c r="E75" s="17">
        <v>8510.69</v>
      </c>
      <c r="F75" s="17">
        <v>2764.0499999999997</v>
      </c>
      <c r="G75" s="18"/>
      <c r="H75" s="17">
        <v>912197.69</v>
      </c>
      <c r="I75" s="17">
        <v>534176.17999999993</v>
      </c>
      <c r="J75" s="17">
        <v>131845.01</v>
      </c>
      <c r="K75" s="17">
        <v>0</v>
      </c>
      <c r="L75" s="17">
        <v>0</v>
      </c>
      <c r="M75" s="18"/>
      <c r="N75" s="17">
        <f t="shared" si="27"/>
        <v>445362.12999999995</v>
      </c>
      <c r="O75" s="17">
        <f t="shared" si="28"/>
        <v>401918.78999999992</v>
      </c>
      <c r="P75" s="17">
        <f t="shared" si="29"/>
        <v>128456.28000000001</v>
      </c>
      <c r="Q75" s="17">
        <f t="shared" si="30"/>
        <v>-8510.69</v>
      </c>
      <c r="R75" s="17">
        <f t="shared" si="31"/>
        <v>-2764.0499999999997</v>
      </c>
      <c r="S75" s="19"/>
      <c r="T75" s="20" t="str">
        <f t="shared" si="32"/>
        <v>EXCLUDE</v>
      </c>
      <c r="U75" s="20" t="str">
        <f t="shared" si="32"/>
        <v>EXCLUDE</v>
      </c>
      <c r="V75" s="20" t="str">
        <f t="shared" si="32"/>
        <v>EXCLUDE</v>
      </c>
      <c r="W75" s="20" t="str">
        <f t="shared" si="32"/>
        <v>EXCLUDE</v>
      </c>
      <c r="X75" s="20" t="str">
        <f t="shared" si="32"/>
        <v>EXCLUDE</v>
      </c>
      <c r="Y75" s="21"/>
      <c r="Z75" s="21"/>
      <c r="AA75" s="21"/>
      <c r="AB75" s="21"/>
      <c r="AC75" s="21"/>
      <c r="AD75" s="21"/>
    </row>
    <row r="76" spans="1:30" s="25" customFormat="1" ht="43.9" customHeight="1" x14ac:dyDescent="0.25">
      <c r="A76" s="8" t="s">
        <v>73</v>
      </c>
      <c r="B76" s="10">
        <v>1676820.96</v>
      </c>
      <c r="C76" s="10">
        <v>2014964.6199999999</v>
      </c>
      <c r="D76" s="10">
        <v>2568745.14</v>
      </c>
      <c r="E76" s="10">
        <v>3839031.1100000003</v>
      </c>
      <c r="F76" s="10">
        <v>3555035.0000000005</v>
      </c>
      <c r="G76" s="12"/>
      <c r="H76" s="10">
        <v>979522.42999999993</v>
      </c>
      <c r="I76" s="10">
        <v>1827479.15</v>
      </c>
      <c r="J76" s="10">
        <v>2243626.81</v>
      </c>
      <c r="K76" s="10">
        <v>3312870.37</v>
      </c>
      <c r="L76" s="10">
        <v>4140180.97</v>
      </c>
      <c r="M76" s="12"/>
      <c r="N76" s="10">
        <f t="shared" si="27"/>
        <v>-697298.53</v>
      </c>
      <c r="O76" s="10">
        <f t="shared" si="28"/>
        <v>-187485.46999999997</v>
      </c>
      <c r="P76" s="10">
        <f t="shared" si="29"/>
        <v>-325118.33000000007</v>
      </c>
      <c r="Q76" s="10">
        <f t="shared" si="30"/>
        <v>-526160.74000000022</v>
      </c>
      <c r="R76" s="10">
        <f t="shared" si="31"/>
        <v>585145.96999999974</v>
      </c>
      <c r="S76" s="23"/>
      <c r="T76" s="24"/>
      <c r="U76" s="24"/>
      <c r="V76" s="24"/>
      <c r="W76" s="24"/>
      <c r="X76" s="24"/>
      <c r="Y76" s="1"/>
      <c r="Z76" s="1"/>
      <c r="AA76" s="1"/>
      <c r="AB76" s="1"/>
      <c r="AC76" s="1"/>
      <c r="AD76" s="1"/>
    </row>
    <row r="77" spans="1:30" x14ac:dyDescent="0.25">
      <c r="A77" s="9" t="s">
        <v>74</v>
      </c>
      <c r="B77" s="15">
        <v>290506.52</v>
      </c>
      <c r="C77" s="15">
        <v>391320.34</v>
      </c>
      <c r="D77" s="15">
        <v>357460.79</v>
      </c>
      <c r="E77" s="15">
        <v>536287.23000000021</v>
      </c>
      <c r="F77" s="15">
        <v>553415.71</v>
      </c>
      <c r="G77" s="11"/>
      <c r="H77" s="15">
        <v>335215.51</v>
      </c>
      <c r="I77" s="15">
        <v>276969.64</v>
      </c>
      <c r="J77" s="15">
        <v>322663.34999999998</v>
      </c>
      <c r="K77" s="15">
        <v>388873.39</v>
      </c>
      <c r="L77" s="15">
        <v>646202</v>
      </c>
      <c r="M77" s="11"/>
      <c r="N77" s="15">
        <f t="shared" si="27"/>
        <v>44708.989999999991</v>
      </c>
      <c r="O77" s="15">
        <f t="shared" si="28"/>
        <v>-114350.70000000001</v>
      </c>
      <c r="P77" s="15">
        <f t="shared" si="29"/>
        <v>-34797.440000000002</v>
      </c>
      <c r="Q77" s="15">
        <f t="shared" si="30"/>
        <v>-147413.8400000002</v>
      </c>
      <c r="R77" s="15">
        <f t="shared" si="31"/>
        <v>92786.290000000037</v>
      </c>
      <c r="S77" s="13"/>
      <c r="T77" s="14" t="str">
        <f t="shared" ref="T77:X82" si="33">IF(AND((ABS(N77)&gt;500000),H77=0),100%,IF((ABS(N77)&gt;500000),(N77/H77),"EXCLUDE"))</f>
        <v>EXCLUDE</v>
      </c>
      <c r="U77" s="14" t="str">
        <f t="shared" si="33"/>
        <v>EXCLUDE</v>
      </c>
      <c r="V77" s="14" t="str">
        <f t="shared" si="33"/>
        <v>EXCLUDE</v>
      </c>
      <c r="W77" s="14" t="str">
        <f t="shared" si="33"/>
        <v>EXCLUDE</v>
      </c>
      <c r="X77" s="14" t="str">
        <f t="shared" si="33"/>
        <v>EXCLUDE</v>
      </c>
      <c r="Y77" s="4"/>
    </row>
    <row r="78" spans="1:30" x14ac:dyDescent="0.25">
      <c r="A78" s="9" t="s">
        <v>75</v>
      </c>
      <c r="B78" s="15">
        <v>569172.30999999994</v>
      </c>
      <c r="C78" s="15">
        <v>483721.01999999996</v>
      </c>
      <c r="D78" s="15">
        <v>504014.37</v>
      </c>
      <c r="E78" s="15">
        <v>528862.36</v>
      </c>
      <c r="F78" s="15">
        <v>465439.56</v>
      </c>
      <c r="G78" s="11"/>
      <c r="H78" s="15">
        <v>266434.92</v>
      </c>
      <c r="I78" s="15">
        <v>530209.51</v>
      </c>
      <c r="J78" s="15">
        <v>647541.46000000008</v>
      </c>
      <c r="K78" s="15">
        <v>524906.9</v>
      </c>
      <c r="L78" s="15">
        <v>444822.61000000004</v>
      </c>
      <c r="M78" s="11"/>
      <c r="N78" s="15">
        <f t="shared" si="27"/>
        <v>-302737.38999999996</v>
      </c>
      <c r="O78" s="15">
        <f t="shared" si="28"/>
        <v>46488.490000000049</v>
      </c>
      <c r="P78" s="15">
        <f t="shared" si="29"/>
        <v>143527.09000000008</v>
      </c>
      <c r="Q78" s="15">
        <f t="shared" si="30"/>
        <v>-3955.4599999999627</v>
      </c>
      <c r="R78" s="15">
        <f t="shared" si="31"/>
        <v>-20616.949999999953</v>
      </c>
      <c r="S78" s="13"/>
      <c r="T78" s="14" t="str">
        <f t="shared" si="33"/>
        <v>EXCLUDE</v>
      </c>
      <c r="U78" s="14" t="str">
        <f t="shared" si="33"/>
        <v>EXCLUDE</v>
      </c>
      <c r="V78" s="14" t="str">
        <f t="shared" si="33"/>
        <v>EXCLUDE</v>
      </c>
      <c r="W78" s="14" t="str">
        <f t="shared" si="33"/>
        <v>EXCLUDE</v>
      </c>
      <c r="X78" s="14" t="str">
        <f t="shared" si="33"/>
        <v>EXCLUDE</v>
      </c>
      <c r="Y78" s="4"/>
    </row>
    <row r="79" spans="1:30" x14ac:dyDescent="0.25">
      <c r="A79" s="9" t="s">
        <v>76</v>
      </c>
      <c r="B79" s="15">
        <v>407113.05</v>
      </c>
      <c r="C79" s="15">
        <v>409360.69000000006</v>
      </c>
      <c r="D79" s="15">
        <v>735261.33000000019</v>
      </c>
      <c r="E79" s="15">
        <v>454822.54000000004</v>
      </c>
      <c r="F79" s="15">
        <v>494786.51000000018</v>
      </c>
      <c r="G79" s="11"/>
      <c r="H79" s="15">
        <v>0</v>
      </c>
      <c r="I79" s="15">
        <v>288700</v>
      </c>
      <c r="J79" s="15">
        <v>366574</v>
      </c>
      <c r="K79" s="15">
        <v>518120.04000000004</v>
      </c>
      <c r="L79" s="15">
        <v>409940.04000000004</v>
      </c>
      <c r="M79" s="11"/>
      <c r="N79" s="15">
        <f t="shared" si="27"/>
        <v>-407113.05</v>
      </c>
      <c r="O79" s="15">
        <f t="shared" si="28"/>
        <v>-120660.69000000006</v>
      </c>
      <c r="P79" s="15">
        <f t="shared" si="29"/>
        <v>-368687.33000000019</v>
      </c>
      <c r="Q79" s="15">
        <f t="shared" si="30"/>
        <v>63297.5</v>
      </c>
      <c r="R79" s="15">
        <f t="shared" si="31"/>
        <v>-84846.470000000147</v>
      </c>
      <c r="S79" s="13"/>
      <c r="T79" s="14" t="str">
        <f t="shared" si="33"/>
        <v>EXCLUDE</v>
      </c>
      <c r="U79" s="14" t="str">
        <f t="shared" si="33"/>
        <v>EXCLUDE</v>
      </c>
      <c r="V79" s="14" t="str">
        <f t="shared" si="33"/>
        <v>EXCLUDE</v>
      </c>
      <c r="W79" s="14" t="str">
        <f t="shared" si="33"/>
        <v>EXCLUDE</v>
      </c>
      <c r="X79" s="14" t="str">
        <f t="shared" si="33"/>
        <v>EXCLUDE</v>
      </c>
      <c r="Y79" s="4"/>
    </row>
    <row r="80" spans="1:30" ht="45" x14ac:dyDescent="0.25">
      <c r="A80" s="9" t="s">
        <v>77</v>
      </c>
      <c r="B80" s="15">
        <v>368059.07999999996</v>
      </c>
      <c r="C80" s="15">
        <v>636471.12999999989</v>
      </c>
      <c r="D80" s="15">
        <v>664908.27</v>
      </c>
      <c r="E80" s="15">
        <v>1501714.9800000002</v>
      </c>
      <c r="F80" s="15">
        <v>1249886.1400000001</v>
      </c>
      <c r="G80" s="11"/>
      <c r="H80" s="11">
        <v>377872</v>
      </c>
      <c r="I80" s="11">
        <v>731600</v>
      </c>
      <c r="J80" s="11">
        <v>736848</v>
      </c>
      <c r="K80" s="11">
        <v>1098760</v>
      </c>
      <c r="L80" s="11">
        <v>1803643</v>
      </c>
      <c r="M80" s="11"/>
      <c r="N80" s="15">
        <f t="shared" si="27"/>
        <v>9812.9200000000419</v>
      </c>
      <c r="O80" s="15">
        <f t="shared" si="28"/>
        <v>95128.870000000112</v>
      </c>
      <c r="P80" s="15">
        <f t="shared" si="29"/>
        <v>71939.729999999981</v>
      </c>
      <c r="Q80" s="15">
        <f t="shared" si="30"/>
        <v>-402954.98000000021</v>
      </c>
      <c r="R80" s="15">
        <f t="shared" si="31"/>
        <v>553756.85999999987</v>
      </c>
      <c r="S80" s="13"/>
      <c r="T80" s="14" t="str">
        <f t="shared" si="33"/>
        <v>EXCLUDE</v>
      </c>
      <c r="U80" s="14" t="str">
        <f t="shared" si="33"/>
        <v>EXCLUDE</v>
      </c>
      <c r="V80" s="14" t="str">
        <f t="shared" si="33"/>
        <v>EXCLUDE</v>
      </c>
      <c r="W80" s="14" t="str">
        <f t="shared" si="33"/>
        <v>EXCLUDE</v>
      </c>
      <c r="X80" s="14">
        <f t="shared" si="33"/>
        <v>0.30702132295581769</v>
      </c>
      <c r="Y80" s="4"/>
      <c r="AC80" s="4" t="s">
        <v>78</v>
      </c>
    </row>
    <row r="81" spans="1:30" x14ac:dyDescent="0.25">
      <c r="A81" s="9" t="s">
        <v>79</v>
      </c>
      <c r="B81" s="15">
        <v>41970</v>
      </c>
      <c r="C81" s="15"/>
      <c r="D81" s="15"/>
      <c r="E81" s="15"/>
      <c r="F81" s="15"/>
      <c r="G81" s="11"/>
      <c r="H81" s="15">
        <v>0</v>
      </c>
      <c r="I81" s="15">
        <v>0</v>
      </c>
      <c r="J81" s="15">
        <v>0</v>
      </c>
      <c r="K81" s="15">
        <v>0</v>
      </c>
      <c r="L81" s="15">
        <v>0</v>
      </c>
      <c r="M81" s="11"/>
      <c r="N81" s="15">
        <f t="shared" si="27"/>
        <v>-41970</v>
      </c>
      <c r="O81" s="15">
        <f t="shared" si="28"/>
        <v>0</v>
      </c>
      <c r="P81" s="15">
        <f t="shared" si="29"/>
        <v>0</v>
      </c>
      <c r="Q81" s="15">
        <f t="shared" si="30"/>
        <v>0</v>
      </c>
      <c r="R81" s="15">
        <f t="shared" si="31"/>
        <v>0</v>
      </c>
      <c r="S81" s="13"/>
      <c r="T81" s="14" t="str">
        <f t="shared" si="33"/>
        <v>EXCLUDE</v>
      </c>
      <c r="U81" s="14" t="str">
        <f t="shared" si="33"/>
        <v>EXCLUDE</v>
      </c>
      <c r="V81" s="14" t="str">
        <f t="shared" si="33"/>
        <v>EXCLUDE</v>
      </c>
      <c r="W81" s="14" t="str">
        <f t="shared" si="33"/>
        <v>EXCLUDE</v>
      </c>
      <c r="X81" s="14" t="str">
        <f t="shared" si="33"/>
        <v>EXCLUDE</v>
      </c>
      <c r="Y81" s="4"/>
    </row>
    <row r="82" spans="1:30" s="22" customFormat="1" x14ac:dyDescent="0.25">
      <c r="A82" s="16" t="s">
        <v>80</v>
      </c>
      <c r="B82" s="17"/>
      <c r="C82" s="17">
        <v>94091.44</v>
      </c>
      <c r="D82" s="17">
        <v>307100.38</v>
      </c>
      <c r="E82" s="17">
        <v>817344</v>
      </c>
      <c r="F82" s="17">
        <v>791507.08000000019</v>
      </c>
      <c r="G82" s="18"/>
      <c r="H82" s="17">
        <v>0</v>
      </c>
      <c r="I82" s="17">
        <v>0</v>
      </c>
      <c r="J82" s="17">
        <v>170000</v>
      </c>
      <c r="K82" s="17">
        <v>782210.04</v>
      </c>
      <c r="L82" s="17">
        <v>835573.32</v>
      </c>
      <c r="M82" s="18"/>
      <c r="N82" s="17">
        <f t="shared" si="27"/>
        <v>0</v>
      </c>
      <c r="O82" s="17">
        <f t="shared" si="28"/>
        <v>-94091.44</v>
      </c>
      <c r="P82" s="17">
        <f t="shared" si="29"/>
        <v>-137100.38</v>
      </c>
      <c r="Q82" s="17">
        <f t="shared" si="30"/>
        <v>-35133.959999999963</v>
      </c>
      <c r="R82" s="17">
        <f t="shared" si="31"/>
        <v>44066.239999999758</v>
      </c>
      <c r="S82" s="19"/>
      <c r="T82" s="20" t="str">
        <f t="shared" si="33"/>
        <v>EXCLUDE</v>
      </c>
      <c r="U82" s="20" t="str">
        <f t="shared" si="33"/>
        <v>EXCLUDE</v>
      </c>
      <c r="V82" s="20" t="str">
        <f t="shared" si="33"/>
        <v>EXCLUDE</v>
      </c>
      <c r="W82" s="20" t="str">
        <f t="shared" si="33"/>
        <v>EXCLUDE</v>
      </c>
      <c r="X82" s="20" t="str">
        <f t="shared" si="33"/>
        <v>EXCLUDE</v>
      </c>
      <c r="Y82" s="21"/>
      <c r="Z82" s="21"/>
      <c r="AA82" s="21"/>
      <c r="AB82" s="21"/>
      <c r="AC82" s="21"/>
      <c r="AD82" s="21"/>
    </row>
    <row r="83" spans="1:30" ht="30" x14ac:dyDescent="0.25">
      <c r="A83" s="8" t="s">
        <v>14</v>
      </c>
      <c r="B83" s="10">
        <v>120680842.20000008</v>
      </c>
      <c r="C83" s="10">
        <v>110036620.49000005</v>
      </c>
      <c r="D83" s="10">
        <v>127916248.0500001</v>
      </c>
      <c r="E83" s="10">
        <v>117639366.66000003</v>
      </c>
      <c r="F83" s="10">
        <v>116812688.50000001</v>
      </c>
      <c r="G83" s="11"/>
      <c r="H83" s="10">
        <v>133719724.05999999</v>
      </c>
      <c r="I83" s="10">
        <v>126488369.72000001</v>
      </c>
      <c r="J83" s="10">
        <v>143621670.52000004</v>
      </c>
      <c r="K83" s="10">
        <v>137407345.08999997</v>
      </c>
      <c r="L83" s="10">
        <v>133045379.62000002</v>
      </c>
      <c r="M83" s="11"/>
      <c r="N83" s="10">
        <f t="shared" ref="N83:N100" si="34">H83-B83</f>
        <v>13038881.85999991</v>
      </c>
      <c r="O83" s="10">
        <f t="shared" ref="O83:O100" si="35">I83-C83</f>
        <v>16451749.229999959</v>
      </c>
      <c r="P83" s="10">
        <f t="shared" ref="P83:P100" si="36">J83-D83</f>
        <v>15705422.469999939</v>
      </c>
      <c r="Q83" s="10">
        <f t="shared" ref="Q83:Q100" si="37">K83-E83</f>
        <v>19767978.429999948</v>
      </c>
      <c r="R83" s="10">
        <f t="shared" ref="R83:R100" si="38">L83-F83</f>
        <v>16232691.120000005</v>
      </c>
      <c r="S83" s="13"/>
      <c r="T83" s="14"/>
      <c r="U83" s="14"/>
      <c r="V83" s="14"/>
      <c r="W83" s="14"/>
      <c r="X83" s="14"/>
      <c r="Y83" s="4"/>
    </row>
    <row r="84" spans="1:30" x14ac:dyDescent="0.25">
      <c r="A84" s="9" t="s">
        <v>15</v>
      </c>
      <c r="B84" s="15">
        <v>8306539.5099999998</v>
      </c>
      <c r="C84" s="15">
        <v>8784275.4399999883</v>
      </c>
      <c r="D84" s="15">
        <v>9571173.5900000129</v>
      </c>
      <c r="E84" s="15">
        <v>9927571.4200000037</v>
      </c>
      <c r="F84" s="15">
        <v>9814656.2999999933</v>
      </c>
      <c r="G84" s="11"/>
      <c r="H84" s="15">
        <v>8787840</v>
      </c>
      <c r="I84" s="15">
        <v>9653138.5099999998</v>
      </c>
      <c r="J84" s="15">
        <v>10115873</v>
      </c>
      <c r="K84" s="15">
        <v>11164237.689999999</v>
      </c>
      <c r="L84" s="15">
        <v>10792762.82</v>
      </c>
      <c r="M84" s="11"/>
      <c r="N84" s="15">
        <f t="shared" si="34"/>
        <v>481300.49000000022</v>
      </c>
      <c r="O84" s="15">
        <f t="shared" si="35"/>
        <v>868863.07000001147</v>
      </c>
      <c r="P84" s="15">
        <f t="shared" si="36"/>
        <v>544699.40999998711</v>
      </c>
      <c r="Q84" s="15">
        <f t="shared" si="37"/>
        <v>1236666.2699999958</v>
      </c>
      <c r="R84" s="15">
        <f t="shared" si="38"/>
        <v>978106.520000007</v>
      </c>
      <c r="S84" s="13"/>
      <c r="T84" s="14" t="str">
        <f t="shared" ref="T84:X100" si="39">IF(AND((ABS(N84)&gt;500000),H84=0),100%,IF((ABS(N84)&gt;500000),(N84/H84),"EXCLUDE"))</f>
        <v>EXCLUDE</v>
      </c>
      <c r="U84" s="14">
        <f t="shared" ref="U84:X98" si="40">IF(AND((ABS(O84)&gt;500000),I84=0),100%,IF((ABS(O84)&gt;500000),(O84/I84),"EXCLUDE"))</f>
        <v>9.0008350040759078E-2</v>
      </c>
      <c r="V84" s="14">
        <f t="shared" si="40"/>
        <v>5.3846011115401222E-2</v>
      </c>
      <c r="W84" s="14">
        <f t="shared" si="40"/>
        <v>0.1107703279291249</v>
      </c>
      <c r="X84" s="14">
        <f t="shared" si="40"/>
        <v>9.0626147939384352E-2</v>
      </c>
      <c r="Y84" s="4"/>
      <c r="Z84" s="4" t="s">
        <v>16</v>
      </c>
      <c r="AA84" s="4" t="s">
        <v>16</v>
      </c>
      <c r="AB84" s="4" t="s">
        <v>16</v>
      </c>
      <c r="AC84" s="4" t="s">
        <v>16</v>
      </c>
    </row>
    <row r="85" spans="1:30" x14ac:dyDescent="0.25">
      <c r="A85" s="9" t="s">
        <v>17</v>
      </c>
      <c r="B85" s="15">
        <v>-4381.0800000000008</v>
      </c>
      <c r="C85" s="15">
        <v>-7739.9900000000016</v>
      </c>
      <c r="D85" s="15">
        <v>-51681.679999999964</v>
      </c>
      <c r="E85" s="15">
        <v>-21132.36</v>
      </c>
      <c r="F85" s="15">
        <v>-10842.12</v>
      </c>
      <c r="G85" s="11"/>
      <c r="H85" s="11">
        <v>0</v>
      </c>
      <c r="I85" s="11">
        <v>0</v>
      </c>
      <c r="J85" s="11">
        <v>0</v>
      </c>
      <c r="K85" s="11">
        <v>0</v>
      </c>
      <c r="L85" s="11">
        <v>0</v>
      </c>
      <c r="M85" s="11"/>
      <c r="N85" s="15">
        <f t="shared" si="34"/>
        <v>4381.0800000000008</v>
      </c>
      <c r="O85" s="15">
        <f t="shared" si="35"/>
        <v>7739.9900000000016</v>
      </c>
      <c r="P85" s="15">
        <f t="shared" si="36"/>
        <v>51681.679999999964</v>
      </c>
      <c r="Q85" s="15">
        <f t="shared" si="37"/>
        <v>21132.36</v>
      </c>
      <c r="R85" s="15">
        <f t="shared" si="38"/>
        <v>10842.12</v>
      </c>
      <c r="S85" s="13"/>
      <c r="T85" s="14" t="str">
        <f t="shared" si="39"/>
        <v>EXCLUDE</v>
      </c>
      <c r="U85" s="14" t="str">
        <f t="shared" si="40"/>
        <v>EXCLUDE</v>
      </c>
      <c r="V85" s="14" t="str">
        <f t="shared" si="40"/>
        <v>EXCLUDE</v>
      </c>
      <c r="W85" s="14" t="str">
        <f t="shared" si="40"/>
        <v>EXCLUDE</v>
      </c>
      <c r="X85" s="14" t="str">
        <f t="shared" si="40"/>
        <v>EXCLUDE</v>
      </c>
      <c r="Y85" s="4"/>
    </row>
    <row r="86" spans="1:30" x14ac:dyDescent="0.25">
      <c r="A86" s="9" t="s">
        <v>18</v>
      </c>
      <c r="B86" s="15">
        <v>-1888158.49</v>
      </c>
      <c r="C86" s="15">
        <v>-1372796.4000000001</v>
      </c>
      <c r="D86" s="15">
        <v>-1899663.6099999999</v>
      </c>
      <c r="E86" s="15">
        <v>-1713362.6500000001</v>
      </c>
      <c r="F86" s="15">
        <v>-1756634.09</v>
      </c>
      <c r="G86" s="11"/>
      <c r="H86" s="11">
        <v>-1955148</v>
      </c>
      <c r="I86" s="11">
        <v>-2142923.52</v>
      </c>
      <c r="J86" s="11">
        <v>-1933003.2</v>
      </c>
      <c r="K86" s="11">
        <v>-1971660</v>
      </c>
      <c r="L86" s="11">
        <v>-1735491.84</v>
      </c>
      <c r="M86" s="11"/>
      <c r="N86" s="15">
        <f t="shared" si="34"/>
        <v>-66989.510000000009</v>
      </c>
      <c r="O86" s="15">
        <f t="shared" si="35"/>
        <v>-770127.11999999988</v>
      </c>
      <c r="P86" s="15">
        <f t="shared" si="36"/>
        <v>-33339.590000000084</v>
      </c>
      <c r="Q86" s="15">
        <f t="shared" si="37"/>
        <v>-258297.34999999986</v>
      </c>
      <c r="R86" s="15">
        <f t="shared" si="38"/>
        <v>21142.25</v>
      </c>
      <c r="S86" s="13"/>
      <c r="T86" s="14" t="str">
        <f t="shared" si="39"/>
        <v>EXCLUDE</v>
      </c>
      <c r="U86" s="14">
        <f t="shared" si="40"/>
        <v>0.35938152379791877</v>
      </c>
      <c r="V86" s="14" t="str">
        <f t="shared" si="40"/>
        <v>EXCLUDE</v>
      </c>
      <c r="W86" s="14" t="str">
        <f t="shared" si="40"/>
        <v>EXCLUDE</v>
      </c>
      <c r="X86" s="14" t="str">
        <f t="shared" si="40"/>
        <v>EXCLUDE</v>
      </c>
      <c r="Y86" s="4"/>
      <c r="Z86" s="4" t="s">
        <v>19</v>
      </c>
    </row>
    <row r="87" spans="1:30" x14ac:dyDescent="0.25">
      <c r="A87" s="9" t="s">
        <v>20</v>
      </c>
      <c r="B87" s="15">
        <v>1310.55</v>
      </c>
      <c r="C87" s="15">
        <v>-40.19</v>
      </c>
      <c r="D87" s="15">
        <v>1586.49</v>
      </c>
      <c r="E87" s="15">
        <v>6062.37</v>
      </c>
      <c r="F87" s="15">
        <v>3640.39</v>
      </c>
      <c r="G87" s="11"/>
      <c r="H87" s="15">
        <v>0</v>
      </c>
      <c r="I87" s="15">
        <v>0</v>
      </c>
      <c r="J87" s="15">
        <v>0</v>
      </c>
      <c r="K87" s="15">
        <v>0</v>
      </c>
      <c r="L87" s="15">
        <v>0</v>
      </c>
      <c r="M87" s="11"/>
      <c r="N87" s="15">
        <f t="shared" si="34"/>
        <v>-1310.55</v>
      </c>
      <c r="O87" s="15">
        <f t="shared" si="35"/>
        <v>40.19</v>
      </c>
      <c r="P87" s="15">
        <f t="shared" si="36"/>
        <v>-1586.49</v>
      </c>
      <c r="Q87" s="15">
        <f t="shared" si="37"/>
        <v>-6062.37</v>
      </c>
      <c r="R87" s="15">
        <f t="shared" si="38"/>
        <v>-3640.39</v>
      </c>
      <c r="S87" s="13"/>
      <c r="T87" s="14" t="str">
        <f t="shared" si="39"/>
        <v>EXCLUDE</v>
      </c>
      <c r="U87" s="14" t="str">
        <f t="shared" si="40"/>
        <v>EXCLUDE</v>
      </c>
      <c r="V87" s="14" t="str">
        <f t="shared" si="40"/>
        <v>EXCLUDE</v>
      </c>
      <c r="W87" s="14" t="str">
        <f t="shared" si="40"/>
        <v>EXCLUDE</v>
      </c>
      <c r="X87" s="14" t="str">
        <f t="shared" si="40"/>
        <v>EXCLUDE</v>
      </c>
      <c r="Y87" s="4"/>
    </row>
    <row r="88" spans="1:30" ht="95.25" customHeight="1" x14ac:dyDescent="0.25">
      <c r="A88" s="9" t="s">
        <v>21</v>
      </c>
      <c r="B88" s="15">
        <v>28120718.170000006</v>
      </c>
      <c r="C88" s="15">
        <v>33903394.949999996</v>
      </c>
      <c r="D88" s="15">
        <v>36079107.010000043</v>
      </c>
      <c r="E88" s="15">
        <v>34793229.86999999</v>
      </c>
      <c r="F88" s="15">
        <v>35252105.580000006</v>
      </c>
      <c r="G88" s="11"/>
      <c r="H88" s="15">
        <v>33084259.580000002</v>
      </c>
      <c r="I88" s="15">
        <v>36067926.670000002</v>
      </c>
      <c r="J88" s="15">
        <v>37165864.860000007</v>
      </c>
      <c r="K88" s="15">
        <v>38624551.88000001</v>
      </c>
      <c r="L88" s="15">
        <v>36475571.830000013</v>
      </c>
      <c r="M88" s="11"/>
      <c r="N88" s="15">
        <f t="shared" si="34"/>
        <v>4963541.4099999964</v>
      </c>
      <c r="O88" s="15">
        <f t="shared" si="35"/>
        <v>2164531.7200000063</v>
      </c>
      <c r="P88" s="15">
        <f t="shared" si="36"/>
        <v>1086757.8499999642</v>
      </c>
      <c r="Q88" s="15">
        <f t="shared" si="37"/>
        <v>3831322.0100000203</v>
      </c>
      <c r="R88" s="15">
        <f t="shared" si="38"/>
        <v>1223466.2500000075</v>
      </c>
      <c r="S88" s="13"/>
      <c r="T88" s="14">
        <f t="shared" si="39"/>
        <v>0.15002727801714327</v>
      </c>
      <c r="U88" s="14">
        <f t="shared" si="40"/>
        <v>6.0012646133063854E-2</v>
      </c>
      <c r="V88" s="14">
        <f t="shared" si="40"/>
        <v>2.9240752343411607E-2</v>
      </c>
      <c r="W88" s="14">
        <f t="shared" si="40"/>
        <v>9.9193953677528576E-2</v>
      </c>
      <c r="X88" s="14">
        <f t="shared" si="40"/>
        <v>3.3542071820070685E-2</v>
      </c>
      <c r="Y88" s="4" t="s">
        <v>22</v>
      </c>
      <c r="Z88" s="4" t="s">
        <v>23</v>
      </c>
    </row>
    <row r="89" spans="1:30" ht="62.25" customHeight="1" x14ac:dyDescent="0.25">
      <c r="A89" s="9" t="s">
        <v>24</v>
      </c>
      <c r="B89" s="15">
        <v>6840312.3600000013</v>
      </c>
      <c r="C89" s="15">
        <v>7449884.5900000017</v>
      </c>
      <c r="D89" s="15">
        <v>7461031.9799999995</v>
      </c>
      <c r="E89" s="15">
        <v>6748874.0699999891</v>
      </c>
      <c r="F89" s="15">
        <v>8310466.1399999913</v>
      </c>
      <c r="G89" s="11"/>
      <c r="H89" s="15">
        <v>9837096.9500000011</v>
      </c>
      <c r="I89" s="15">
        <v>16303506.73</v>
      </c>
      <c r="J89" s="15">
        <v>9206593.3100000005</v>
      </c>
      <c r="K89" s="15">
        <v>8432084.0399999991</v>
      </c>
      <c r="L89" s="15">
        <v>7889278.4299999997</v>
      </c>
      <c r="M89" s="11"/>
      <c r="N89" s="15">
        <f t="shared" si="34"/>
        <v>2996784.59</v>
      </c>
      <c r="O89" s="15">
        <f t="shared" si="35"/>
        <v>8853622.1399999987</v>
      </c>
      <c r="P89" s="15">
        <f t="shared" si="36"/>
        <v>1745561.330000001</v>
      </c>
      <c r="Q89" s="15">
        <f t="shared" si="37"/>
        <v>1683209.97000001</v>
      </c>
      <c r="R89" s="15">
        <f t="shared" si="38"/>
        <v>-421187.70999999158</v>
      </c>
      <c r="S89" s="13"/>
      <c r="T89" s="14">
        <f t="shared" si="39"/>
        <v>0.30464115635253541</v>
      </c>
      <c r="U89" s="14">
        <f t="shared" si="40"/>
        <v>0.54305017237233344</v>
      </c>
      <c r="V89" s="14">
        <f t="shared" si="40"/>
        <v>0.18959904833680558</v>
      </c>
      <c r="W89" s="14">
        <f t="shared" si="40"/>
        <v>0.19961968619088979</v>
      </c>
      <c r="X89" s="14" t="str">
        <f t="shared" si="40"/>
        <v>EXCLUDE</v>
      </c>
      <c r="Y89" s="4" t="s">
        <v>25</v>
      </c>
      <c r="Z89" s="4" t="s">
        <v>26</v>
      </c>
      <c r="AA89" s="4" t="s">
        <v>27</v>
      </c>
      <c r="AB89" s="4" t="s">
        <v>28</v>
      </c>
    </row>
    <row r="90" spans="1:30" x14ac:dyDescent="0.25">
      <c r="A90" s="9" t="s">
        <v>29</v>
      </c>
      <c r="B90" s="15">
        <v>-4039448.78</v>
      </c>
      <c r="C90" s="15">
        <v>-4764233.9499999993</v>
      </c>
      <c r="D90" s="15">
        <v>-4891341.040000001</v>
      </c>
      <c r="E90" s="15">
        <v>-5335123.6899999995</v>
      </c>
      <c r="F90" s="15">
        <v>-5527118.620000001</v>
      </c>
      <c r="G90" s="11"/>
      <c r="H90" s="15">
        <v>-4443252</v>
      </c>
      <c r="I90" s="15">
        <v>-4541222.1100000003</v>
      </c>
      <c r="J90" s="15">
        <v>-5198441.8</v>
      </c>
      <c r="K90" s="15">
        <v>-5224900</v>
      </c>
      <c r="L90" s="15">
        <v>-4783754.24</v>
      </c>
      <c r="M90" s="11"/>
      <c r="N90" s="15">
        <f t="shared" si="34"/>
        <v>-403803.2200000002</v>
      </c>
      <c r="O90" s="15">
        <f t="shared" si="35"/>
        <v>223011.83999999892</v>
      </c>
      <c r="P90" s="15">
        <f t="shared" si="36"/>
        <v>-307100.75999999885</v>
      </c>
      <c r="Q90" s="15">
        <f t="shared" si="37"/>
        <v>110223.68999999948</v>
      </c>
      <c r="R90" s="15">
        <f t="shared" si="38"/>
        <v>743364.38000000082</v>
      </c>
      <c r="S90" s="13"/>
      <c r="T90" s="14" t="str">
        <f t="shared" si="39"/>
        <v>EXCLUDE</v>
      </c>
      <c r="U90" s="14" t="str">
        <f t="shared" si="40"/>
        <v>EXCLUDE</v>
      </c>
      <c r="V90" s="14" t="str">
        <f t="shared" si="40"/>
        <v>EXCLUDE</v>
      </c>
      <c r="W90" s="14" t="str">
        <f t="shared" si="40"/>
        <v>EXCLUDE</v>
      </c>
      <c r="X90" s="14">
        <f t="shared" si="40"/>
        <v>-0.15539351369354643</v>
      </c>
      <c r="Y90" s="4"/>
    </row>
    <row r="91" spans="1:30" x14ac:dyDescent="0.25">
      <c r="A91" s="9" t="s">
        <v>30</v>
      </c>
      <c r="B91" s="15">
        <v>15940151.18</v>
      </c>
      <c r="C91" s="15">
        <v>17999000.390000012</v>
      </c>
      <c r="D91" s="15">
        <v>19603597.449999973</v>
      </c>
      <c r="E91" s="15">
        <v>17959526.769999988</v>
      </c>
      <c r="F91" s="15">
        <v>14670293.050000008</v>
      </c>
      <c r="G91" s="11"/>
      <c r="H91" s="15">
        <v>14649181.689999999</v>
      </c>
      <c r="I91" s="15">
        <v>12303010.040000001</v>
      </c>
      <c r="J91" s="15">
        <v>22141713.450000003</v>
      </c>
      <c r="K91" s="15">
        <v>24252864.140000001</v>
      </c>
      <c r="L91" s="15">
        <v>20718011.43</v>
      </c>
      <c r="M91" s="11"/>
      <c r="N91" s="15">
        <f t="shared" si="34"/>
        <v>-1290969.4900000002</v>
      </c>
      <c r="O91" s="15">
        <f t="shared" si="35"/>
        <v>-5695990.3500000108</v>
      </c>
      <c r="P91" s="15">
        <f t="shared" si="36"/>
        <v>2538116.0000000298</v>
      </c>
      <c r="Q91" s="15">
        <f t="shared" si="37"/>
        <v>6293337.3700000122</v>
      </c>
      <c r="R91" s="15">
        <f t="shared" si="38"/>
        <v>6047718.3799999915</v>
      </c>
      <c r="S91" s="13"/>
      <c r="T91" s="14">
        <f t="shared" si="39"/>
        <v>-8.8125706767720496E-2</v>
      </c>
      <c r="U91" s="14">
        <f t="shared" si="40"/>
        <v>-0.46297534761663989</v>
      </c>
      <c r="V91" s="14">
        <f t="shared" si="40"/>
        <v>0.11463051428840659</v>
      </c>
      <c r="W91" s="14">
        <f t="shared" si="40"/>
        <v>0.25948841892123065</v>
      </c>
      <c r="X91" s="14">
        <f t="shared" si="40"/>
        <v>0.2919063154508546</v>
      </c>
      <c r="Y91" s="4" t="s">
        <v>31</v>
      </c>
      <c r="Z91" s="4" t="s">
        <v>32</v>
      </c>
      <c r="AA91" s="4" t="s">
        <v>33</v>
      </c>
      <c r="AB91" s="4" t="s">
        <v>34</v>
      </c>
      <c r="AC91" s="4" t="s">
        <v>35</v>
      </c>
    </row>
    <row r="92" spans="1:30" ht="30" x14ac:dyDescent="0.25">
      <c r="A92" s="9" t="s">
        <v>36</v>
      </c>
      <c r="B92" s="15">
        <v>5815112.3600000003</v>
      </c>
      <c r="C92" s="15">
        <v>5190649.08</v>
      </c>
      <c r="D92" s="15">
        <v>5708950.1999999993</v>
      </c>
      <c r="E92" s="15">
        <v>6080606.0099999998</v>
      </c>
      <c r="F92" s="15">
        <v>5714992.6000000015</v>
      </c>
      <c r="G92" s="11"/>
      <c r="H92" s="15">
        <v>7608120</v>
      </c>
      <c r="I92" s="15">
        <v>7426903.7999999998</v>
      </c>
      <c r="J92" s="15">
        <v>5402766.3999999994</v>
      </c>
      <c r="K92" s="15">
        <v>6600709.7999999998</v>
      </c>
      <c r="L92" s="15">
        <v>5927004.4100000001</v>
      </c>
      <c r="M92" s="11"/>
      <c r="N92" s="15">
        <f t="shared" si="34"/>
        <v>1793007.6399999997</v>
      </c>
      <c r="O92" s="15">
        <f t="shared" si="35"/>
        <v>2236254.7199999997</v>
      </c>
      <c r="P92" s="15">
        <f t="shared" si="36"/>
        <v>-306183.79999999981</v>
      </c>
      <c r="Q92" s="15">
        <f t="shared" si="37"/>
        <v>520103.79000000004</v>
      </c>
      <c r="R92" s="15">
        <f t="shared" si="38"/>
        <v>212011.80999999866</v>
      </c>
      <c r="S92" s="13"/>
      <c r="T92" s="14">
        <f t="shared" si="39"/>
        <v>0.23567026282445594</v>
      </c>
      <c r="U92" s="14">
        <f t="shared" si="40"/>
        <v>0.30110188312927921</v>
      </c>
      <c r="V92" s="14" t="str">
        <f t="shared" si="40"/>
        <v>EXCLUDE</v>
      </c>
      <c r="W92" s="14">
        <f t="shared" si="40"/>
        <v>7.879513048733032E-2</v>
      </c>
      <c r="X92" s="14" t="str">
        <f t="shared" si="40"/>
        <v>EXCLUDE</v>
      </c>
      <c r="Y92" s="4" t="s">
        <v>37</v>
      </c>
      <c r="Z92" s="4" t="s">
        <v>37</v>
      </c>
      <c r="AB92" s="4" t="s">
        <v>38</v>
      </c>
    </row>
    <row r="93" spans="1:30" ht="30" x14ac:dyDescent="0.25">
      <c r="A93" s="9" t="s">
        <v>39</v>
      </c>
      <c r="B93" s="15">
        <v>2610182.89</v>
      </c>
      <c r="C93" s="15">
        <v>3436518.3699999996</v>
      </c>
      <c r="D93" s="15">
        <v>4743876.9799999977</v>
      </c>
      <c r="E93" s="15">
        <v>4123113.4600000023</v>
      </c>
      <c r="F93" s="15">
        <v>4623459.47</v>
      </c>
      <c r="G93" s="11"/>
      <c r="H93" s="15">
        <v>832614.27</v>
      </c>
      <c r="I93" s="15">
        <v>866673.67999999993</v>
      </c>
      <c r="J93" s="15">
        <v>3592544.87</v>
      </c>
      <c r="K93" s="15">
        <v>4580753.96</v>
      </c>
      <c r="L93" s="15">
        <v>4295435.04</v>
      </c>
      <c r="M93" s="11"/>
      <c r="N93" s="15">
        <f t="shared" si="34"/>
        <v>-1777568.62</v>
      </c>
      <c r="O93" s="15">
        <f t="shared" si="35"/>
        <v>-2569844.6899999995</v>
      </c>
      <c r="P93" s="15">
        <f t="shared" si="36"/>
        <v>-1151332.1099999975</v>
      </c>
      <c r="Q93" s="15">
        <f t="shared" si="37"/>
        <v>457640.49999999767</v>
      </c>
      <c r="R93" s="15">
        <f t="shared" si="38"/>
        <v>-328024.4299999997</v>
      </c>
      <c r="S93" s="13"/>
      <c r="T93" s="14">
        <f t="shared" si="39"/>
        <v>-2.1349245191293682</v>
      </c>
      <c r="U93" s="14">
        <f t="shared" si="40"/>
        <v>-2.9651814163780763</v>
      </c>
      <c r="V93" s="14">
        <f t="shared" si="40"/>
        <v>-0.32047814339476782</v>
      </c>
      <c r="W93" s="14" t="str">
        <f t="shared" si="40"/>
        <v>EXCLUDE</v>
      </c>
      <c r="X93" s="14" t="str">
        <f t="shared" si="40"/>
        <v>EXCLUDE</v>
      </c>
      <c r="Y93" s="4" t="s">
        <v>37</v>
      </c>
      <c r="Z93" s="4" t="s">
        <v>37</v>
      </c>
      <c r="AA93" s="4" t="s">
        <v>40</v>
      </c>
    </row>
    <row r="94" spans="1:30" ht="48.75" customHeight="1" x14ac:dyDescent="0.25">
      <c r="A94" s="9" t="s">
        <v>41</v>
      </c>
      <c r="B94" s="15">
        <v>44236727.230000064</v>
      </c>
      <c r="C94" s="15">
        <v>28105099.260000046</v>
      </c>
      <c r="D94" s="15">
        <v>41616801.330000073</v>
      </c>
      <c r="E94" s="15">
        <v>36633366.990000039</v>
      </c>
      <c r="F94" s="15">
        <v>35113462.25</v>
      </c>
      <c r="G94" s="11"/>
      <c r="H94" s="15">
        <v>46410708.740000002</v>
      </c>
      <c r="I94" s="15">
        <v>38278582.489999995</v>
      </c>
      <c r="J94" s="15">
        <v>51160158.329999998</v>
      </c>
      <c r="K94" s="15">
        <v>39500921.319999993</v>
      </c>
      <c r="L94" s="15">
        <v>42518692.570000008</v>
      </c>
      <c r="M94" s="11"/>
      <c r="N94" s="15">
        <f t="shared" si="34"/>
        <v>2173981.5099999383</v>
      </c>
      <c r="O94" s="15">
        <f t="shared" si="35"/>
        <v>10173483.229999948</v>
      </c>
      <c r="P94" s="15">
        <f t="shared" si="36"/>
        <v>9543356.9999999255</v>
      </c>
      <c r="Q94" s="15">
        <f t="shared" si="37"/>
        <v>2867554.3299999535</v>
      </c>
      <c r="R94" s="15">
        <f t="shared" si="38"/>
        <v>7405230.3200000077</v>
      </c>
      <c r="S94" s="13"/>
      <c r="T94" s="14">
        <f t="shared" si="39"/>
        <v>4.6842238979346779E-2</v>
      </c>
      <c r="U94" s="14">
        <f t="shared" si="40"/>
        <v>0.26577481631295252</v>
      </c>
      <c r="V94" s="14">
        <f t="shared" si="40"/>
        <v>0.18653884803174584</v>
      </c>
      <c r="W94" s="14">
        <f t="shared" si="40"/>
        <v>7.2594618914573555E-2</v>
      </c>
      <c r="X94" s="14">
        <f t="shared" si="40"/>
        <v>0.17416411165062329</v>
      </c>
      <c r="Y94" s="4"/>
      <c r="Z94" s="4" t="s">
        <v>42</v>
      </c>
      <c r="AA94" s="4" t="s">
        <v>43</v>
      </c>
      <c r="AB94" s="4" t="s">
        <v>44</v>
      </c>
      <c r="AC94" s="4" t="s">
        <v>45</v>
      </c>
    </row>
    <row r="95" spans="1:30" x14ac:dyDescent="0.25">
      <c r="A95" s="9" t="s">
        <v>46</v>
      </c>
      <c r="B95" s="15">
        <v>3811.5500000000006</v>
      </c>
      <c r="C95" s="15">
        <v>3954.9700000000003</v>
      </c>
      <c r="D95" s="15">
        <v>3835.95</v>
      </c>
      <c r="E95" s="15">
        <v>3961.4</v>
      </c>
      <c r="F95" s="15">
        <v>4252.95</v>
      </c>
      <c r="G95" s="11"/>
      <c r="H95" s="15">
        <v>0</v>
      </c>
      <c r="I95" s="15">
        <v>0</v>
      </c>
      <c r="J95" s="15">
        <v>0</v>
      </c>
      <c r="K95" s="15">
        <v>0</v>
      </c>
      <c r="L95" s="15">
        <v>0</v>
      </c>
      <c r="M95" s="11"/>
      <c r="N95" s="15">
        <f t="shared" si="34"/>
        <v>-3811.5500000000006</v>
      </c>
      <c r="O95" s="15">
        <f t="shared" si="35"/>
        <v>-3954.9700000000003</v>
      </c>
      <c r="P95" s="15">
        <f t="shared" si="36"/>
        <v>-3835.95</v>
      </c>
      <c r="Q95" s="15">
        <f t="shared" si="37"/>
        <v>-3961.4</v>
      </c>
      <c r="R95" s="15">
        <f t="shared" si="38"/>
        <v>-4252.95</v>
      </c>
      <c r="S95" s="13"/>
      <c r="T95" s="14" t="str">
        <f t="shared" si="39"/>
        <v>EXCLUDE</v>
      </c>
      <c r="U95" s="14" t="str">
        <f t="shared" si="40"/>
        <v>EXCLUDE</v>
      </c>
      <c r="V95" s="14" t="str">
        <f t="shared" si="40"/>
        <v>EXCLUDE</v>
      </c>
      <c r="W95" s="14" t="str">
        <f t="shared" si="40"/>
        <v>EXCLUDE</v>
      </c>
      <c r="X95" s="14" t="str">
        <f t="shared" si="40"/>
        <v>EXCLUDE</v>
      </c>
      <c r="Y95" s="4"/>
    </row>
    <row r="96" spans="1:30" x14ac:dyDescent="0.25">
      <c r="A96" s="9" t="s">
        <v>47</v>
      </c>
      <c r="B96" s="15">
        <v>2105464.790000001</v>
      </c>
      <c r="C96" s="15">
        <v>1698217.7299999997</v>
      </c>
      <c r="D96" s="15">
        <v>1665507.4699999997</v>
      </c>
      <c r="E96" s="15">
        <v>1171527.2400000002</v>
      </c>
      <c r="F96" s="15">
        <v>1562406.9900000005</v>
      </c>
      <c r="G96" s="11"/>
      <c r="H96" s="15">
        <v>1930707.36</v>
      </c>
      <c r="I96" s="15">
        <v>598884</v>
      </c>
      <c r="J96" s="15">
        <v>1683543.8399999999</v>
      </c>
      <c r="K96" s="15">
        <v>1200833.1600000001</v>
      </c>
      <c r="L96" s="15">
        <v>1607636.82</v>
      </c>
      <c r="M96" s="11"/>
      <c r="N96" s="15">
        <f t="shared" si="34"/>
        <v>-174757.43000000087</v>
      </c>
      <c r="O96" s="15">
        <f t="shared" si="35"/>
        <v>-1099333.7299999997</v>
      </c>
      <c r="P96" s="15">
        <f t="shared" si="36"/>
        <v>18036.370000000112</v>
      </c>
      <c r="Q96" s="15">
        <f t="shared" si="37"/>
        <v>29305.919999999925</v>
      </c>
      <c r="R96" s="15">
        <f t="shared" si="38"/>
        <v>45229.829999999609</v>
      </c>
      <c r="S96" s="13"/>
      <c r="T96" s="14" t="str">
        <f t="shared" si="39"/>
        <v>EXCLUDE</v>
      </c>
      <c r="U96" s="14">
        <f t="shared" si="40"/>
        <v>-1.835637168466681</v>
      </c>
      <c r="V96" s="14" t="str">
        <f t="shared" si="40"/>
        <v>EXCLUDE</v>
      </c>
      <c r="W96" s="14" t="str">
        <f t="shared" si="40"/>
        <v>EXCLUDE</v>
      </c>
      <c r="X96" s="14" t="str">
        <f t="shared" si="40"/>
        <v>EXCLUDE</v>
      </c>
      <c r="Y96" s="4"/>
      <c r="Z96" s="4" t="s">
        <v>48</v>
      </c>
    </row>
    <row r="97" spans="1:30" x14ac:dyDescent="0.25">
      <c r="A97" s="9" t="s">
        <v>49</v>
      </c>
      <c r="B97" s="15">
        <v>-3811.5500000000006</v>
      </c>
      <c r="C97" s="15">
        <v>-3954.9700000000003</v>
      </c>
      <c r="D97" s="15">
        <v>-3835.95</v>
      </c>
      <c r="E97" s="15">
        <v>-3961.4</v>
      </c>
      <c r="F97" s="15">
        <v>-4252.95</v>
      </c>
      <c r="G97" s="11"/>
      <c r="H97" s="15">
        <v>0</v>
      </c>
      <c r="I97" s="15">
        <v>0</v>
      </c>
      <c r="J97" s="15">
        <v>0</v>
      </c>
      <c r="K97" s="15">
        <v>0</v>
      </c>
      <c r="L97" s="15">
        <v>0</v>
      </c>
      <c r="M97" s="11"/>
      <c r="N97" s="15">
        <f t="shared" si="34"/>
        <v>3811.5500000000006</v>
      </c>
      <c r="O97" s="15">
        <f t="shared" si="35"/>
        <v>3954.9700000000003</v>
      </c>
      <c r="P97" s="15">
        <f t="shared" si="36"/>
        <v>3835.95</v>
      </c>
      <c r="Q97" s="15">
        <f t="shared" si="37"/>
        <v>3961.4</v>
      </c>
      <c r="R97" s="15">
        <f t="shared" si="38"/>
        <v>4252.95</v>
      </c>
      <c r="S97" s="13"/>
      <c r="T97" s="14" t="str">
        <f t="shared" si="39"/>
        <v>EXCLUDE</v>
      </c>
      <c r="U97" s="14" t="str">
        <f t="shared" si="40"/>
        <v>EXCLUDE</v>
      </c>
      <c r="V97" s="14" t="str">
        <f t="shared" si="40"/>
        <v>EXCLUDE</v>
      </c>
      <c r="W97" s="14" t="str">
        <f t="shared" si="40"/>
        <v>EXCLUDE</v>
      </c>
      <c r="X97" s="14" t="str">
        <f t="shared" si="40"/>
        <v>EXCLUDE</v>
      </c>
      <c r="Y97" s="4"/>
    </row>
    <row r="98" spans="1:30" ht="30" x14ac:dyDescent="0.25">
      <c r="A98" s="9" t="s">
        <v>50</v>
      </c>
      <c r="B98" s="15">
        <v>4343612.8199999966</v>
      </c>
      <c r="C98" s="15">
        <v>5108222.169999999</v>
      </c>
      <c r="D98" s="15">
        <v>4357038.9700000007</v>
      </c>
      <c r="E98" s="15">
        <v>4802700.32</v>
      </c>
      <c r="F98" s="15">
        <v>5452514.4200000018</v>
      </c>
      <c r="G98" s="11"/>
      <c r="H98" s="15">
        <v>4808428.8</v>
      </c>
      <c r="I98" s="15">
        <v>4955269.04</v>
      </c>
      <c r="J98" s="15">
        <v>4614057.7699999996</v>
      </c>
      <c r="K98" s="15">
        <v>5400280.4400000004</v>
      </c>
      <c r="L98" s="15">
        <v>5408236.1500000004</v>
      </c>
      <c r="M98" s="11"/>
      <c r="N98" s="15">
        <f t="shared" si="34"/>
        <v>464815.98000000324</v>
      </c>
      <c r="O98" s="15">
        <f t="shared" si="35"/>
        <v>-152953.12999999896</v>
      </c>
      <c r="P98" s="15">
        <f t="shared" si="36"/>
        <v>257018.79999999888</v>
      </c>
      <c r="Q98" s="15">
        <f t="shared" si="37"/>
        <v>597580.12000000011</v>
      </c>
      <c r="R98" s="15">
        <f t="shared" si="38"/>
        <v>-44278.270000001416</v>
      </c>
      <c r="S98" s="13"/>
      <c r="T98" s="14" t="str">
        <f t="shared" si="39"/>
        <v>EXCLUDE</v>
      </c>
      <c r="U98" s="14" t="str">
        <f t="shared" si="40"/>
        <v>EXCLUDE</v>
      </c>
      <c r="V98" s="14" t="str">
        <f t="shared" si="40"/>
        <v>EXCLUDE</v>
      </c>
      <c r="W98" s="14">
        <f t="shared" si="40"/>
        <v>0.11065723838593836</v>
      </c>
      <c r="X98" s="14" t="str">
        <f t="shared" si="40"/>
        <v>EXCLUDE</v>
      </c>
      <c r="Y98" s="4"/>
      <c r="AB98" s="4" t="s">
        <v>51</v>
      </c>
    </row>
    <row r="99" spans="1:30" x14ac:dyDescent="0.25">
      <c r="A99" s="9" t="s">
        <v>52</v>
      </c>
      <c r="B99" s="15">
        <v>2368363.7600000007</v>
      </c>
      <c r="C99" s="15">
        <v>2049185.1900000004</v>
      </c>
      <c r="D99" s="15">
        <v>1492394.35</v>
      </c>
      <c r="E99" s="15">
        <v>1388514.26</v>
      </c>
      <c r="F99" s="15">
        <v>2062453.1999999997</v>
      </c>
      <c r="G99" s="11"/>
      <c r="H99" s="15">
        <v>2422783</v>
      </c>
      <c r="I99" s="15">
        <v>2461389.11</v>
      </c>
      <c r="J99" s="15">
        <v>1565926</v>
      </c>
      <c r="K99" s="15">
        <v>1350518.44</v>
      </c>
      <c r="L99" s="15">
        <v>1229017.56</v>
      </c>
      <c r="M99" s="11"/>
      <c r="N99" s="15">
        <f t="shared" si="34"/>
        <v>54419.239999999292</v>
      </c>
      <c r="O99" s="15">
        <f t="shared" si="35"/>
        <v>412203.91999999946</v>
      </c>
      <c r="P99" s="15">
        <f t="shared" si="36"/>
        <v>73531.649999999907</v>
      </c>
      <c r="Q99" s="15">
        <f t="shared" si="37"/>
        <v>-37995.820000000065</v>
      </c>
      <c r="R99" s="15">
        <f t="shared" si="38"/>
        <v>-833435.63999999966</v>
      </c>
      <c r="S99" s="13"/>
      <c r="T99" s="14" t="str">
        <f t="shared" si="39"/>
        <v>EXCLUDE</v>
      </c>
      <c r="U99" s="14" t="str">
        <f t="shared" si="39"/>
        <v>EXCLUDE</v>
      </c>
      <c r="V99" s="14" t="str">
        <f t="shared" si="39"/>
        <v>EXCLUDE</v>
      </c>
      <c r="W99" s="14" t="str">
        <f t="shared" si="39"/>
        <v>EXCLUDE</v>
      </c>
      <c r="X99" s="14">
        <f t="shared" si="39"/>
        <v>-0.67813159642731191</v>
      </c>
      <c r="Y99" s="4"/>
      <c r="AC99" s="4" t="s">
        <v>53</v>
      </c>
    </row>
    <row r="100" spans="1:30" s="22" customFormat="1" ht="43.9" customHeight="1" x14ac:dyDescent="0.25">
      <c r="A100" s="16" t="s">
        <v>54</v>
      </c>
      <c r="B100" s="17">
        <v>5924334.9299999997</v>
      </c>
      <c r="C100" s="17">
        <v>2456983.850000001</v>
      </c>
      <c r="D100" s="17">
        <v>2457868.5599999996</v>
      </c>
      <c r="E100" s="17">
        <v>1073892.5800000003</v>
      </c>
      <c r="F100" s="17">
        <v>1526832.9399999997</v>
      </c>
      <c r="G100" s="18"/>
      <c r="H100" s="17">
        <v>7791235.6699999999</v>
      </c>
      <c r="I100" s="17">
        <v>2114307.7599999998</v>
      </c>
      <c r="J100" s="17">
        <v>2171070.4900000002</v>
      </c>
      <c r="K100" s="17">
        <v>1524490.22</v>
      </c>
      <c r="L100" s="17">
        <v>967486.8</v>
      </c>
      <c r="M100" s="18"/>
      <c r="N100" s="17">
        <f t="shared" si="34"/>
        <v>1866900.7400000002</v>
      </c>
      <c r="O100" s="17">
        <f t="shared" si="35"/>
        <v>-342676.09000000125</v>
      </c>
      <c r="P100" s="17">
        <f t="shared" si="36"/>
        <v>-286798.06999999937</v>
      </c>
      <c r="Q100" s="17">
        <f t="shared" si="37"/>
        <v>450597.63999999966</v>
      </c>
      <c r="R100" s="17">
        <f t="shared" si="38"/>
        <v>-559346.13999999966</v>
      </c>
      <c r="S100" s="19"/>
      <c r="T100" s="20">
        <f t="shared" si="39"/>
        <v>0.23961548836065438</v>
      </c>
      <c r="U100" s="20" t="str">
        <f t="shared" si="39"/>
        <v>EXCLUDE</v>
      </c>
      <c r="V100" s="20" t="str">
        <f t="shared" si="39"/>
        <v>EXCLUDE</v>
      </c>
      <c r="W100" s="20" t="str">
        <f t="shared" si="39"/>
        <v>EXCLUDE</v>
      </c>
      <c r="X100" s="20">
        <f t="shared" si="39"/>
        <v>-0.57814343306802707</v>
      </c>
      <c r="Y100" s="21" t="s">
        <v>55</v>
      </c>
      <c r="Z100" s="21"/>
      <c r="AA100" s="21"/>
      <c r="AB100" s="21"/>
      <c r="AC100" s="21" t="s">
        <v>56</v>
      </c>
      <c r="AD100" s="21"/>
    </row>
    <row r="101" spans="1:30" x14ac:dyDescent="0.25">
      <c r="A101" s="9"/>
      <c r="B101" s="15"/>
      <c r="C101" s="15"/>
      <c r="D101" s="15"/>
      <c r="E101" s="15"/>
      <c r="F101" s="15"/>
      <c r="G101" s="11"/>
      <c r="H101" s="15"/>
      <c r="I101" s="15"/>
      <c r="J101" s="15"/>
      <c r="K101" s="15"/>
      <c r="L101" s="15"/>
      <c r="M101" s="11"/>
      <c r="N101" s="15"/>
      <c r="O101" s="15"/>
      <c r="P101" s="15"/>
      <c r="Q101" s="15"/>
      <c r="R101" s="15"/>
      <c r="S101" s="13"/>
      <c r="T101" s="14"/>
      <c r="U101" s="14"/>
      <c r="V101" s="14"/>
      <c r="W101" s="14"/>
      <c r="X101" s="14"/>
      <c r="Y101" s="4"/>
      <c r="Z101" s="26"/>
      <c r="AA101" s="26"/>
      <c r="AB101" s="26"/>
      <c r="AC101" s="26"/>
      <c r="AD101" s="26"/>
    </row>
    <row r="102" spans="1:30" x14ac:dyDescent="0.25">
      <c r="A102" s="9"/>
      <c r="B102" s="15"/>
      <c r="C102" s="15"/>
      <c r="D102" s="15"/>
      <c r="E102" s="15"/>
      <c r="F102" s="15"/>
      <c r="G102" s="11"/>
      <c r="H102" s="15"/>
      <c r="I102" s="15"/>
      <c r="J102" s="15"/>
      <c r="K102" s="15"/>
      <c r="L102" s="15"/>
      <c r="M102" s="11"/>
      <c r="N102" s="15"/>
      <c r="O102" s="15"/>
      <c r="P102" s="15"/>
      <c r="Q102" s="15"/>
      <c r="R102" s="15"/>
      <c r="S102" s="13"/>
      <c r="T102" s="14"/>
      <c r="U102" s="14"/>
      <c r="V102" s="14"/>
      <c r="W102" s="14"/>
      <c r="X102" s="14"/>
      <c r="Y102" s="4"/>
      <c r="Z102" s="26"/>
      <c r="AA102" s="26"/>
      <c r="AB102" s="26"/>
      <c r="AC102" s="26"/>
      <c r="AD102" s="26"/>
    </row>
    <row r="103" spans="1:30" x14ac:dyDescent="0.25">
      <c r="A103" s="9"/>
      <c r="B103" s="15"/>
      <c r="C103" s="15"/>
      <c r="D103" s="15"/>
      <c r="E103" s="15"/>
      <c r="F103" s="15"/>
      <c r="G103" s="11"/>
      <c r="H103" s="11"/>
      <c r="I103" s="11"/>
      <c r="J103" s="11"/>
      <c r="K103" s="11"/>
      <c r="L103" s="11"/>
      <c r="M103" s="11"/>
      <c r="N103" s="15"/>
      <c r="O103" s="15"/>
      <c r="P103" s="15"/>
      <c r="Q103" s="15"/>
      <c r="R103" s="15"/>
      <c r="S103" s="13"/>
      <c r="T103" s="14"/>
      <c r="U103" s="14"/>
      <c r="V103" s="14"/>
      <c r="W103" s="14"/>
      <c r="X103" s="14"/>
      <c r="Y103" s="4"/>
      <c r="Z103" s="26"/>
      <c r="AA103" s="26"/>
      <c r="AB103" s="26"/>
      <c r="AC103" s="26"/>
      <c r="AD103" s="26"/>
    </row>
    <row r="104" spans="1:30" x14ac:dyDescent="0.25">
      <c r="A104" s="9"/>
      <c r="B104" s="15"/>
      <c r="C104" s="15"/>
      <c r="D104" s="15"/>
      <c r="E104" s="15"/>
      <c r="F104" s="15"/>
      <c r="G104" s="11"/>
      <c r="H104" s="15"/>
      <c r="I104" s="15"/>
      <c r="J104" s="15"/>
      <c r="K104" s="15"/>
      <c r="L104" s="15"/>
      <c r="M104" s="11"/>
      <c r="N104" s="15"/>
      <c r="O104" s="15"/>
      <c r="P104" s="15"/>
      <c r="Q104" s="15"/>
      <c r="R104" s="15"/>
      <c r="S104" s="13"/>
      <c r="T104" s="14"/>
      <c r="U104" s="14"/>
      <c r="V104" s="14"/>
      <c r="W104" s="14"/>
      <c r="X104" s="14"/>
      <c r="Y104" s="4"/>
      <c r="Z104" s="26"/>
      <c r="AA104" s="26"/>
      <c r="AB104" s="26"/>
      <c r="AC104" s="26"/>
      <c r="AD104" s="26"/>
    </row>
    <row r="105" spans="1:30" x14ac:dyDescent="0.25">
      <c r="A105" s="9"/>
      <c r="B105" s="15"/>
      <c r="C105" s="15"/>
      <c r="D105" s="15"/>
      <c r="E105" s="15"/>
      <c r="F105" s="15"/>
      <c r="G105" s="11"/>
      <c r="H105" s="15"/>
      <c r="I105" s="15"/>
      <c r="J105" s="15"/>
      <c r="K105" s="15"/>
      <c r="L105" s="15"/>
      <c r="M105" s="11"/>
      <c r="N105" s="15"/>
      <c r="O105" s="15"/>
      <c r="P105" s="15"/>
      <c r="Q105" s="15"/>
      <c r="R105" s="15"/>
      <c r="S105" s="13"/>
      <c r="T105" s="14"/>
      <c r="U105" s="14"/>
      <c r="V105" s="14"/>
      <c r="W105" s="14"/>
      <c r="X105" s="14"/>
      <c r="Y105" s="4"/>
      <c r="Z105" s="26"/>
      <c r="AA105" s="26"/>
      <c r="AB105" s="26"/>
      <c r="AC105" s="26"/>
      <c r="AD105" s="26"/>
    </row>
    <row r="106" spans="1:30" x14ac:dyDescent="0.25">
      <c r="A106" s="9"/>
      <c r="B106" s="15"/>
      <c r="C106" s="15"/>
      <c r="D106" s="15"/>
      <c r="E106" s="15"/>
      <c r="F106" s="15"/>
      <c r="G106" s="11"/>
      <c r="H106" s="15"/>
      <c r="I106" s="15"/>
      <c r="J106" s="15"/>
      <c r="K106" s="15"/>
      <c r="L106" s="15"/>
      <c r="M106" s="11"/>
      <c r="N106" s="15"/>
      <c r="O106" s="15"/>
      <c r="P106" s="15"/>
      <c r="Q106" s="15"/>
      <c r="R106" s="15"/>
      <c r="S106" s="13"/>
      <c r="T106" s="14"/>
      <c r="U106" s="14"/>
      <c r="V106" s="14"/>
      <c r="W106" s="14"/>
      <c r="X106" s="14"/>
      <c r="Y106" s="4"/>
      <c r="Z106" s="26"/>
      <c r="AA106" s="26"/>
      <c r="AB106" s="26"/>
      <c r="AC106" s="26"/>
      <c r="AD106" s="26"/>
    </row>
    <row r="107" spans="1:30" x14ac:dyDescent="0.25">
      <c r="A107" s="9"/>
      <c r="B107" s="15"/>
      <c r="C107" s="15"/>
      <c r="D107" s="15"/>
      <c r="E107" s="15"/>
      <c r="F107" s="15"/>
      <c r="G107" s="11"/>
      <c r="H107" s="15"/>
      <c r="I107" s="15"/>
      <c r="J107" s="15"/>
      <c r="K107" s="15"/>
      <c r="L107" s="15"/>
      <c r="M107" s="11"/>
      <c r="N107" s="15"/>
      <c r="O107" s="15"/>
      <c r="P107" s="15"/>
      <c r="Q107" s="15"/>
      <c r="R107" s="15"/>
      <c r="S107" s="13"/>
      <c r="T107" s="14"/>
      <c r="U107" s="14"/>
      <c r="V107" s="14"/>
      <c r="W107" s="14"/>
      <c r="X107" s="14"/>
      <c r="Y107" s="4"/>
      <c r="Z107" s="26"/>
      <c r="AA107" s="26"/>
      <c r="AB107" s="26"/>
      <c r="AC107" s="26"/>
      <c r="AD107" s="26"/>
    </row>
    <row r="108" spans="1:30" x14ac:dyDescent="0.25">
      <c r="A108" s="9"/>
      <c r="B108" s="15"/>
      <c r="C108" s="15"/>
      <c r="D108" s="15"/>
      <c r="E108" s="15"/>
      <c r="F108" s="15"/>
      <c r="G108" s="11"/>
      <c r="H108" s="15"/>
      <c r="I108" s="15"/>
      <c r="J108" s="15"/>
      <c r="K108" s="15"/>
      <c r="L108" s="15"/>
      <c r="M108" s="11"/>
      <c r="N108" s="15"/>
      <c r="O108" s="15"/>
      <c r="P108" s="15"/>
      <c r="Q108" s="15"/>
      <c r="R108" s="15"/>
      <c r="S108" s="13"/>
      <c r="T108" s="14"/>
      <c r="U108" s="14"/>
      <c r="V108" s="14"/>
      <c r="W108" s="14"/>
      <c r="X108" s="14"/>
      <c r="Y108" s="4"/>
      <c r="Z108" s="26"/>
      <c r="AA108" s="26"/>
      <c r="AB108" s="26"/>
      <c r="AC108" s="26"/>
      <c r="AD108" s="26"/>
    </row>
    <row r="109" spans="1:30" x14ac:dyDescent="0.25">
      <c r="A109" s="9"/>
      <c r="B109" s="15"/>
      <c r="C109" s="15"/>
      <c r="D109" s="15"/>
      <c r="E109" s="15"/>
      <c r="F109" s="15"/>
      <c r="G109" s="11"/>
      <c r="H109" s="15"/>
      <c r="I109" s="15"/>
      <c r="J109" s="15"/>
      <c r="K109" s="15"/>
      <c r="L109" s="15"/>
      <c r="M109" s="11"/>
      <c r="N109" s="15"/>
      <c r="O109" s="15"/>
      <c r="P109" s="15"/>
      <c r="Q109" s="15"/>
      <c r="R109" s="15"/>
      <c r="S109" s="13"/>
      <c r="T109" s="14"/>
      <c r="U109" s="14"/>
      <c r="V109" s="14"/>
      <c r="W109" s="14"/>
      <c r="X109" s="14"/>
      <c r="Y109" s="4"/>
      <c r="Z109" s="26"/>
      <c r="AA109" s="26"/>
      <c r="AB109" s="26"/>
      <c r="AC109" s="26"/>
      <c r="AD109" s="26"/>
    </row>
    <row r="110" spans="1:30" x14ac:dyDescent="0.25">
      <c r="A110" s="9"/>
      <c r="B110" s="15"/>
      <c r="C110" s="15"/>
      <c r="D110" s="15"/>
      <c r="E110" s="15"/>
      <c r="F110" s="15"/>
      <c r="G110" s="11"/>
      <c r="H110" s="15"/>
      <c r="I110" s="15"/>
      <c r="J110" s="15"/>
      <c r="K110" s="15"/>
      <c r="L110" s="15"/>
      <c r="M110" s="11"/>
      <c r="N110" s="15"/>
      <c r="O110" s="15"/>
      <c r="P110" s="15"/>
      <c r="Q110" s="15"/>
      <c r="R110" s="15"/>
      <c r="S110" s="13"/>
      <c r="T110" s="14"/>
      <c r="U110" s="14"/>
      <c r="V110" s="14"/>
      <c r="W110" s="14"/>
      <c r="X110" s="14"/>
      <c r="Y110" s="4"/>
      <c r="Z110" s="26"/>
      <c r="AA110" s="26"/>
      <c r="AB110" s="26"/>
      <c r="AC110" s="26"/>
      <c r="AD110" s="26"/>
    </row>
    <row r="111" spans="1:30" x14ac:dyDescent="0.25">
      <c r="A111" s="9"/>
      <c r="B111" s="15"/>
      <c r="C111" s="15"/>
      <c r="D111" s="15"/>
      <c r="E111" s="15"/>
      <c r="F111" s="15"/>
      <c r="G111" s="11"/>
      <c r="H111" s="15"/>
      <c r="I111" s="15"/>
      <c r="J111" s="15"/>
      <c r="K111" s="15"/>
      <c r="L111" s="15"/>
      <c r="M111" s="11"/>
      <c r="N111" s="15"/>
      <c r="O111" s="15"/>
      <c r="P111" s="15"/>
      <c r="Q111" s="15"/>
      <c r="R111" s="15"/>
      <c r="S111" s="13"/>
      <c r="T111" s="14"/>
      <c r="U111" s="14"/>
      <c r="V111" s="14"/>
      <c r="W111" s="14"/>
      <c r="X111" s="14"/>
      <c r="Y111" s="4"/>
      <c r="Z111" s="26"/>
      <c r="AA111" s="26"/>
      <c r="AB111" s="26"/>
      <c r="AC111" s="26"/>
      <c r="AD111" s="26"/>
    </row>
    <row r="112" spans="1:30" x14ac:dyDescent="0.25">
      <c r="A112" s="9"/>
      <c r="B112" s="15"/>
      <c r="C112" s="15"/>
      <c r="D112" s="15"/>
      <c r="E112" s="15"/>
      <c r="F112" s="15"/>
      <c r="G112" s="11"/>
      <c r="H112" s="15"/>
      <c r="I112" s="15"/>
      <c r="J112" s="15"/>
      <c r="K112" s="15"/>
      <c r="L112" s="15"/>
      <c r="M112" s="11"/>
      <c r="N112" s="15"/>
      <c r="O112" s="15"/>
      <c r="P112" s="15"/>
      <c r="Q112" s="15"/>
      <c r="R112" s="15"/>
      <c r="S112" s="13"/>
      <c r="T112" s="14"/>
      <c r="U112" s="14"/>
      <c r="V112" s="14"/>
      <c r="W112" s="14"/>
      <c r="X112" s="14"/>
      <c r="Y112" s="4"/>
      <c r="Z112" s="26"/>
      <c r="AA112" s="26"/>
      <c r="AB112" s="26"/>
      <c r="AC112" s="26"/>
      <c r="AD112" s="26"/>
    </row>
    <row r="113" spans="1:30" x14ac:dyDescent="0.25">
      <c r="A113" s="9"/>
      <c r="B113" s="15"/>
      <c r="C113" s="15"/>
      <c r="D113" s="15"/>
      <c r="E113" s="15"/>
      <c r="F113" s="15"/>
      <c r="G113" s="11"/>
      <c r="H113" s="15"/>
      <c r="I113" s="15"/>
      <c r="J113" s="15"/>
      <c r="K113" s="15"/>
      <c r="L113" s="15"/>
      <c r="M113" s="11"/>
      <c r="N113" s="15"/>
      <c r="O113" s="15"/>
      <c r="P113" s="15"/>
      <c r="Q113" s="15"/>
      <c r="R113" s="15"/>
      <c r="S113" s="13"/>
      <c r="T113" s="14"/>
      <c r="U113" s="14"/>
      <c r="V113" s="14"/>
      <c r="W113" s="14"/>
      <c r="X113" s="14"/>
      <c r="Y113" s="4"/>
      <c r="Z113" s="26"/>
      <c r="AA113" s="26"/>
      <c r="AB113" s="26"/>
      <c r="AC113" s="26"/>
      <c r="AD113" s="26"/>
    </row>
    <row r="114" spans="1:30" x14ac:dyDescent="0.25">
      <c r="A114" s="9"/>
      <c r="B114" s="15"/>
      <c r="C114" s="15"/>
      <c r="D114" s="15"/>
      <c r="E114" s="15"/>
      <c r="F114" s="15"/>
      <c r="G114" s="11"/>
      <c r="H114" s="15"/>
      <c r="I114" s="15"/>
      <c r="J114" s="15"/>
      <c r="K114" s="15"/>
      <c r="L114" s="15"/>
      <c r="M114" s="11"/>
      <c r="N114" s="15"/>
      <c r="O114" s="15"/>
      <c r="P114" s="15"/>
      <c r="Q114" s="15"/>
      <c r="R114" s="15"/>
      <c r="S114" s="13"/>
      <c r="T114" s="14"/>
      <c r="U114" s="14"/>
      <c r="V114" s="14"/>
      <c r="W114" s="14"/>
      <c r="X114" s="14"/>
      <c r="Y114" s="4"/>
      <c r="Z114" s="26"/>
      <c r="AA114" s="26"/>
      <c r="AB114" s="26"/>
      <c r="AC114" s="26"/>
      <c r="AD114" s="26"/>
    </row>
    <row r="115" spans="1:30" x14ac:dyDescent="0.25">
      <c r="A115" s="9"/>
      <c r="B115" s="15"/>
      <c r="C115" s="15"/>
      <c r="D115" s="15"/>
      <c r="E115" s="15"/>
      <c r="F115" s="15"/>
      <c r="G115" s="11"/>
      <c r="H115" s="15"/>
      <c r="I115" s="15"/>
      <c r="J115" s="15"/>
      <c r="K115" s="15"/>
      <c r="L115" s="15"/>
      <c r="M115" s="11"/>
      <c r="N115" s="15"/>
      <c r="O115" s="15"/>
      <c r="P115" s="15"/>
      <c r="Q115" s="15"/>
      <c r="R115" s="15"/>
      <c r="S115" s="13"/>
      <c r="T115" s="14"/>
      <c r="U115" s="14"/>
      <c r="V115" s="14"/>
      <c r="W115" s="14"/>
      <c r="X115" s="14"/>
      <c r="Y115" s="4"/>
      <c r="Z115" s="26"/>
      <c r="AA115" s="26"/>
      <c r="AB115" s="26"/>
      <c r="AC115" s="26"/>
      <c r="AD115" s="26"/>
    </row>
    <row r="116" spans="1:30" x14ac:dyDescent="0.25">
      <c r="A116" s="9"/>
      <c r="B116" s="15"/>
      <c r="C116" s="15"/>
      <c r="D116" s="15"/>
      <c r="E116" s="15"/>
      <c r="F116" s="15"/>
      <c r="G116" s="11"/>
      <c r="H116" s="15"/>
      <c r="I116" s="15"/>
      <c r="J116" s="15"/>
      <c r="K116" s="15"/>
      <c r="L116" s="15"/>
      <c r="M116" s="11"/>
      <c r="N116" s="15"/>
      <c r="O116" s="15"/>
      <c r="P116" s="15"/>
      <c r="Q116" s="15"/>
      <c r="R116" s="15"/>
      <c r="S116" s="13"/>
      <c r="T116" s="14"/>
      <c r="U116" s="14"/>
      <c r="V116" s="14"/>
      <c r="W116" s="14"/>
      <c r="X116" s="14"/>
      <c r="Y116" s="4"/>
      <c r="Z116" s="26"/>
      <c r="AA116" s="26"/>
      <c r="AB116" s="26"/>
      <c r="AC116" s="26"/>
      <c r="AD116" s="26"/>
    </row>
    <row r="117" spans="1:30" x14ac:dyDescent="0.25">
      <c r="A117" s="9"/>
      <c r="B117" s="15"/>
      <c r="C117" s="15"/>
      <c r="D117" s="15"/>
      <c r="E117" s="15"/>
      <c r="F117" s="15"/>
      <c r="G117" s="11"/>
      <c r="H117" s="15"/>
      <c r="I117" s="15"/>
      <c r="J117" s="15"/>
      <c r="K117" s="15"/>
      <c r="L117" s="15"/>
      <c r="M117" s="11"/>
      <c r="N117" s="15"/>
      <c r="O117" s="15"/>
      <c r="P117" s="15"/>
      <c r="Q117" s="15"/>
      <c r="R117" s="15"/>
      <c r="S117" s="13"/>
      <c r="T117" s="14"/>
      <c r="U117" s="14"/>
      <c r="V117" s="14"/>
      <c r="W117" s="14"/>
      <c r="X117" s="14"/>
      <c r="Y117" s="4"/>
      <c r="Z117" s="26"/>
      <c r="AA117" s="26"/>
      <c r="AB117" s="26"/>
      <c r="AC117" s="26"/>
      <c r="AD117" s="26"/>
    </row>
    <row r="118" spans="1:30" x14ac:dyDescent="0.25">
      <c r="A118" s="9"/>
      <c r="B118" s="15"/>
      <c r="C118" s="15"/>
      <c r="D118" s="15"/>
      <c r="E118" s="15"/>
      <c r="F118" s="15"/>
      <c r="G118" s="11"/>
      <c r="H118" s="15"/>
      <c r="I118" s="15"/>
      <c r="J118" s="15"/>
      <c r="K118" s="15"/>
      <c r="L118" s="15"/>
      <c r="M118" s="11"/>
      <c r="N118" s="15"/>
      <c r="O118" s="15"/>
      <c r="P118" s="15"/>
      <c r="Q118" s="15"/>
      <c r="R118" s="15"/>
      <c r="S118" s="13"/>
      <c r="T118" s="14"/>
      <c r="U118" s="14"/>
      <c r="V118" s="14"/>
      <c r="W118" s="14"/>
      <c r="X118" s="14"/>
      <c r="Y118" s="4"/>
      <c r="Z118" s="26"/>
      <c r="AA118" s="26"/>
      <c r="AB118" s="26"/>
      <c r="AC118" s="26"/>
      <c r="AD118" s="26"/>
    </row>
    <row r="119" spans="1:30" x14ac:dyDescent="0.25">
      <c r="A119" s="9"/>
      <c r="B119" s="15"/>
      <c r="C119" s="15"/>
      <c r="D119" s="15"/>
      <c r="E119" s="15"/>
      <c r="F119" s="15"/>
      <c r="G119" s="11"/>
      <c r="H119" s="15"/>
      <c r="I119" s="15"/>
      <c r="J119" s="15"/>
      <c r="K119" s="15"/>
      <c r="L119" s="15"/>
      <c r="M119" s="11"/>
      <c r="N119" s="15"/>
      <c r="O119" s="15"/>
      <c r="P119" s="15"/>
      <c r="Q119" s="15"/>
      <c r="R119" s="15"/>
      <c r="S119" s="13"/>
      <c r="T119" s="14"/>
      <c r="U119" s="14"/>
      <c r="V119" s="14"/>
      <c r="W119" s="14"/>
      <c r="X119" s="14"/>
      <c r="Y119" s="4"/>
      <c r="Z119" s="26"/>
      <c r="AA119" s="26"/>
      <c r="AB119" s="26"/>
      <c r="AC119" s="26"/>
      <c r="AD119" s="26"/>
    </row>
    <row r="120" spans="1:30" x14ac:dyDescent="0.25">
      <c r="A120" s="9"/>
      <c r="B120" s="15"/>
      <c r="C120" s="15"/>
      <c r="D120" s="15"/>
      <c r="E120" s="15"/>
      <c r="F120" s="15"/>
      <c r="G120" s="11"/>
      <c r="H120" s="15"/>
      <c r="I120" s="15"/>
      <c r="J120" s="15"/>
      <c r="K120" s="15"/>
      <c r="L120" s="15"/>
      <c r="M120" s="11"/>
      <c r="N120" s="15"/>
      <c r="O120" s="15"/>
      <c r="P120" s="15"/>
      <c r="Q120" s="15"/>
      <c r="R120" s="15"/>
      <c r="S120" s="13"/>
      <c r="T120" s="14"/>
      <c r="U120" s="14"/>
      <c r="V120" s="14"/>
      <c r="W120" s="14"/>
      <c r="X120" s="14"/>
      <c r="Y120" s="4"/>
      <c r="Z120" s="26"/>
      <c r="AA120" s="26"/>
      <c r="AB120" s="26"/>
      <c r="AC120" s="26"/>
      <c r="AD120" s="26"/>
    </row>
    <row r="121" spans="1:30" x14ac:dyDescent="0.25">
      <c r="A121" s="9"/>
      <c r="B121" s="15"/>
      <c r="C121" s="15"/>
      <c r="D121" s="15"/>
      <c r="E121" s="15"/>
      <c r="F121" s="15"/>
      <c r="G121" s="11"/>
      <c r="H121" s="15"/>
      <c r="I121" s="15"/>
      <c r="J121" s="15"/>
      <c r="K121" s="15"/>
      <c r="L121" s="15"/>
      <c r="M121" s="11"/>
      <c r="N121" s="15"/>
      <c r="O121" s="15"/>
      <c r="P121" s="15"/>
      <c r="Q121" s="15"/>
      <c r="R121" s="15"/>
      <c r="S121" s="13"/>
      <c r="T121" s="14"/>
      <c r="U121" s="14"/>
      <c r="V121" s="14"/>
      <c r="W121" s="14"/>
      <c r="X121" s="14"/>
      <c r="Y121" s="4"/>
      <c r="Z121" s="26"/>
      <c r="AA121" s="26"/>
      <c r="AB121" s="26"/>
      <c r="AC121" s="26"/>
      <c r="AD121" s="26"/>
    </row>
    <row r="122" spans="1:30" x14ac:dyDescent="0.25">
      <c r="A122" s="9"/>
      <c r="B122" s="15"/>
      <c r="C122" s="15"/>
      <c r="D122" s="15"/>
      <c r="E122" s="15"/>
      <c r="F122" s="15"/>
      <c r="G122" s="11"/>
      <c r="H122" s="15"/>
      <c r="I122" s="15"/>
      <c r="J122" s="15"/>
      <c r="K122" s="15"/>
      <c r="L122" s="15"/>
      <c r="M122" s="11"/>
      <c r="N122" s="15"/>
      <c r="O122" s="15"/>
      <c r="P122" s="15"/>
      <c r="Q122" s="15"/>
      <c r="R122" s="15"/>
      <c r="S122" s="13"/>
      <c r="T122" s="14"/>
      <c r="U122" s="14"/>
      <c r="V122" s="14"/>
      <c r="W122" s="14"/>
      <c r="X122" s="14"/>
      <c r="Y122" s="4"/>
      <c r="Z122" s="26"/>
      <c r="AA122" s="26"/>
      <c r="AB122" s="26"/>
      <c r="AC122" s="26"/>
      <c r="AD122" s="26"/>
    </row>
    <row r="123" spans="1:30" x14ac:dyDescent="0.25">
      <c r="A123" s="9"/>
      <c r="B123" s="15"/>
      <c r="C123" s="15"/>
      <c r="D123" s="15"/>
      <c r="E123" s="15"/>
      <c r="F123" s="15"/>
      <c r="G123" s="11"/>
      <c r="H123" s="15"/>
      <c r="I123" s="15"/>
      <c r="J123" s="15"/>
      <c r="K123" s="15"/>
      <c r="L123" s="15"/>
      <c r="M123" s="11"/>
      <c r="N123" s="15"/>
      <c r="O123" s="15"/>
      <c r="P123" s="15"/>
      <c r="Q123" s="15"/>
      <c r="R123" s="15"/>
      <c r="S123" s="13"/>
      <c r="T123" s="14"/>
      <c r="U123" s="14"/>
      <c r="V123" s="14"/>
      <c r="W123" s="14"/>
      <c r="X123" s="14"/>
      <c r="Y123" s="4"/>
      <c r="Z123" s="26"/>
      <c r="AA123" s="26"/>
      <c r="AB123" s="26"/>
      <c r="AC123" s="26"/>
      <c r="AD123" s="26"/>
    </row>
    <row r="124" spans="1:30" x14ac:dyDescent="0.25">
      <c r="A124" s="9"/>
      <c r="B124" s="15"/>
      <c r="C124" s="15"/>
      <c r="D124" s="15"/>
      <c r="E124" s="15"/>
      <c r="F124" s="15"/>
      <c r="G124" s="11"/>
      <c r="H124" s="15"/>
      <c r="I124" s="15"/>
      <c r="J124" s="15"/>
      <c r="K124" s="15"/>
      <c r="L124" s="15"/>
      <c r="M124" s="11"/>
      <c r="N124" s="15"/>
      <c r="O124" s="15"/>
      <c r="P124" s="15"/>
      <c r="Q124" s="15"/>
      <c r="R124" s="15"/>
      <c r="S124" s="13"/>
      <c r="T124" s="14"/>
      <c r="U124" s="14"/>
      <c r="V124" s="14"/>
      <c r="W124" s="14"/>
      <c r="X124" s="14"/>
      <c r="Y124" s="4"/>
      <c r="Z124" s="26"/>
      <c r="AA124" s="26"/>
      <c r="AB124" s="26"/>
      <c r="AC124" s="26"/>
      <c r="AD124" s="26"/>
    </row>
    <row r="125" spans="1:30" x14ac:dyDescent="0.25">
      <c r="A125" s="9"/>
      <c r="B125" s="15"/>
      <c r="C125" s="15"/>
      <c r="D125" s="15"/>
      <c r="E125" s="15"/>
      <c r="F125" s="15"/>
      <c r="G125" s="11"/>
      <c r="H125" s="15"/>
      <c r="I125" s="15"/>
      <c r="J125" s="15"/>
      <c r="K125" s="15"/>
      <c r="L125" s="15"/>
      <c r="M125" s="11"/>
      <c r="N125" s="15"/>
      <c r="O125" s="15"/>
      <c r="P125" s="15"/>
      <c r="Q125" s="15"/>
      <c r="R125" s="15"/>
      <c r="S125" s="13"/>
      <c r="T125" s="14"/>
      <c r="U125" s="14"/>
      <c r="V125" s="14"/>
      <c r="W125" s="14"/>
      <c r="X125" s="14"/>
      <c r="Y125" s="4"/>
      <c r="Z125" s="26"/>
      <c r="AA125" s="26"/>
      <c r="AB125" s="26"/>
      <c r="AC125" s="26"/>
      <c r="AD125" s="26"/>
    </row>
    <row r="126" spans="1:30" x14ac:dyDescent="0.25">
      <c r="A126" s="9"/>
      <c r="B126" s="15"/>
      <c r="C126" s="15"/>
      <c r="D126" s="15"/>
      <c r="E126" s="15"/>
      <c r="F126" s="15"/>
      <c r="G126" s="11"/>
      <c r="H126" s="15"/>
      <c r="I126" s="15"/>
      <c r="J126" s="15"/>
      <c r="K126" s="15"/>
      <c r="L126" s="15"/>
      <c r="M126" s="11"/>
      <c r="N126" s="15"/>
      <c r="O126" s="15"/>
      <c r="P126" s="15"/>
      <c r="Q126" s="15"/>
      <c r="R126" s="15"/>
      <c r="S126" s="13"/>
      <c r="T126" s="14"/>
      <c r="U126" s="14"/>
      <c r="V126" s="14"/>
      <c r="W126" s="14"/>
      <c r="X126" s="14"/>
      <c r="Y126" s="4"/>
      <c r="Z126" s="26"/>
      <c r="AA126" s="26"/>
      <c r="AB126" s="26"/>
      <c r="AC126" s="26"/>
      <c r="AD126" s="26"/>
    </row>
    <row r="127" spans="1:30" x14ac:dyDescent="0.25">
      <c r="A127" s="9"/>
      <c r="B127" s="15"/>
      <c r="C127" s="15"/>
      <c r="D127" s="15"/>
      <c r="E127" s="15"/>
      <c r="F127" s="15"/>
      <c r="G127" s="11"/>
      <c r="H127" s="15"/>
      <c r="I127" s="15"/>
      <c r="J127" s="15"/>
      <c r="K127" s="15"/>
      <c r="L127" s="15"/>
      <c r="M127" s="11"/>
      <c r="N127" s="15"/>
      <c r="O127" s="15"/>
      <c r="P127" s="15"/>
      <c r="Q127" s="15"/>
      <c r="R127" s="15"/>
      <c r="S127" s="13"/>
      <c r="T127" s="14"/>
      <c r="U127" s="14"/>
      <c r="V127" s="14"/>
      <c r="W127" s="14"/>
      <c r="X127" s="14"/>
      <c r="Y127" s="4"/>
      <c r="Z127" s="26"/>
      <c r="AA127" s="26"/>
      <c r="AB127" s="26"/>
      <c r="AC127" s="26"/>
      <c r="AD127" s="26"/>
    </row>
    <row r="128" spans="1:30" x14ac:dyDescent="0.25">
      <c r="A128" s="9"/>
      <c r="B128" s="15"/>
      <c r="C128" s="15"/>
      <c r="D128" s="15"/>
      <c r="E128" s="15"/>
      <c r="F128" s="15"/>
      <c r="G128" s="11"/>
      <c r="H128" s="15"/>
      <c r="I128" s="15"/>
      <c r="J128" s="15"/>
      <c r="K128" s="15"/>
      <c r="L128" s="15"/>
      <c r="M128" s="11"/>
      <c r="N128" s="15"/>
      <c r="O128" s="15"/>
      <c r="P128" s="15"/>
      <c r="Q128" s="15"/>
      <c r="R128" s="15"/>
      <c r="S128" s="13"/>
      <c r="T128" s="14"/>
      <c r="U128" s="14"/>
      <c r="V128" s="14"/>
      <c r="W128" s="14"/>
      <c r="X128" s="14"/>
      <c r="Y128" s="4"/>
      <c r="Z128" s="26"/>
      <c r="AA128" s="26"/>
      <c r="AB128" s="26"/>
      <c r="AC128" s="26"/>
      <c r="AD128" s="26"/>
    </row>
    <row r="129" spans="1:30" x14ac:dyDescent="0.25">
      <c r="A129" s="9"/>
      <c r="B129" s="15"/>
      <c r="C129" s="15"/>
      <c r="D129" s="15"/>
      <c r="E129" s="15"/>
      <c r="F129" s="15"/>
      <c r="G129" s="11"/>
      <c r="H129" s="15"/>
      <c r="I129" s="15"/>
      <c r="J129" s="15"/>
      <c r="K129" s="15"/>
      <c r="L129" s="15"/>
      <c r="M129" s="11"/>
      <c r="N129" s="15"/>
      <c r="O129" s="15"/>
      <c r="P129" s="15"/>
      <c r="Q129" s="15"/>
      <c r="R129" s="15"/>
      <c r="S129" s="13"/>
      <c r="T129" s="14"/>
      <c r="U129" s="14"/>
      <c r="V129" s="14"/>
      <c r="W129" s="14"/>
      <c r="X129" s="14"/>
      <c r="Y129" s="4"/>
      <c r="Z129" s="26"/>
      <c r="AA129" s="26"/>
      <c r="AB129" s="26"/>
      <c r="AC129" s="26"/>
      <c r="AD129" s="26"/>
    </row>
    <row r="130" spans="1:30" x14ac:dyDescent="0.25">
      <c r="A130" s="9"/>
      <c r="B130" s="15"/>
      <c r="C130" s="15"/>
      <c r="D130" s="15"/>
      <c r="E130" s="15"/>
      <c r="F130" s="15"/>
      <c r="G130" s="11"/>
      <c r="H130" s="15"/>
      <c r="I130" s="15"/>
      <c r="J130" s="15"/>
      <c r="K130" s="15"/>
      <c r="L130" s="15"/>
      <c r="M130" s="11"/>
      <c r="N130" s="15"/>
      <c r="O130" s="15"/>
      <c r="P130" s="15"/>
      <c r="Q130" s="15"/>
      <c r="R130" s="15"/>
      <c r="S130" s="13"/>
      <c r="T130" s="14"/>
      <c r="U130" s="14"/>
      <c r="V130" s="14"/>
      <c r="W130" s="14"/>
      <c r="X130" s="14"/>
      <c r="Y130" s="4"/>
      <c r="Z130" s="26"/>
      <c r="AA130" s="26"/>
      <c r="AB130" s="26"/>
      <c r="AC130" s="26"/>
      <c r="AD130" s="26"/>
    </row>
    <row r="131" spans="1:30" x14ac:dyDescent="0.25">
      <c r="A131" s="9"/>
      <c r="B131" s="15"/>
      <c r="C131" s="15"/>
      <c r="D131" s="15"/>
      <c r="E131" s="15"/>
      <c r="F131" s="15"/>
      <c r="G131" s="11"/>
      <c r="H131" s="11"/>
      <c r="I131" s="11"/>
      <c r="J131" s="11"/>
      <c r="K131" s="11"/>
      <c r="L131" s="11"/>
      <c r="M131" s="11"/>
      <c r="N131" s="15"/>
      <c r="O131" s="15"/>
      <c r="P131" s="15"/>
      <c r="Q131" s="15"/>
      <c r="R131" s="15"/>
      <c r="S131" s="13"/>
      <c r="T131" s="14"/>
      <c r="U131" s="14"/>
      <c r="V131" s="14"/>
      <c r="W131" s="14"/>
      <c r="X131" s="14"/>
      <c r="Y131" s="4"/>
      <c r="Z131" s="26"/>
      <c r="AA131" s="26"/>
      <c r="AB131" s="26"/>
      <c r="AC131" s="26"/>
      <c r="AD131" s="26"/>
    </row>
    <row r="132" spans="1:30" x14ac:dyDescent="0.25">
      <c r="A132" s="8"/>
      <c r="B132" s="10"/>
      <c r="C132" s="10"/>
      <c r="D132" s="10"/>
      <c r="E132" s="10"/>
      <c r="F132" s="10"/>
      <c r="G132" s="12"/>
      <c r="H132" s="10"/>
      <c r="I132" s="10"/>
      <c r="J132" s="10"/>
      <c r="K132" s="10"/>
      <c r="L132" s="10"/>
      <c r="M132" s="11"/>
      <c r="N132" s="10"/>
      <c r="O132" s="10"/>
      <c r="P132" s="10"/>
      <c r="Q132" s="10"/>
      <c r="R132" s="10"/>
      <c r="S132" s="13"/>
      <c r="T132" s="14"/>
      <c r="U132" s="14"/>
      <c r="V132" s="14"/>
      <c r="W132" s="14"/>
      <c r="X132" s="14"/>
      <c r="Y132" s="4"/>
    </row>
    <row r="133" spans="1:30" x14ac:dyDescent="0.25">
      <c r="A133" s="9"/>
      <c r="B133" s="15"/>
      <c r="C133" s="15"/>
      <c r="D133" s="15"/>
      <c r="E133" s="15"/>
      <c r="F133" s="15"/>
      <c r="G133" s="11"/>
      <c r="H133" s="15"/>
      <c r="I133" s="15"/>
      <c r="J133" s="15"/>
      <c r="K133" s="15"/>
      <c r="L133" s="15"/>
      <c r="M133" s="11"/>
      <c r="N133" s="15"/>
      <c r="O133" s="15"/>
      <c r="P133" s="15"/>
      <c r="Q133" s="15"/>
      <c r="R133" s="15"/>
      <c r="S133" s="13"/>
      <c r="T133" s="14"/>
      <c r="U133" s="14"/>
      <c r="V133" s="14"/>
      <c r="W133" s="14"/>
      <c r="X133" s="14"/>
      <c r="Y133" s="4"/>
    </row>
    <row r="134" spans="1:30" x14ac:dyDescent="0.25">
      <c r="A134" s="9"/>
      <c r="B134" s="15"/>
      <c r="C134" s="15"/>
      <c r="D134" s="15"/>
      <c r="E134" s="15"/>
      <c r="F134" s="15"/>
      <c r="G134" s="11"/>
      <c r="H134" s="15"/>
      <c r="I134" s="15"/>
      <c r="J134" s="15"/>
      <c r="K134" s="15"/>
      <c r="L134" s="15"/>
      <c r="M134" s="11"/>
      <c r="N134" s="15"/>
      <c r="O134" s="15"/>
      <c r="P134" s="15"/>
      <c r="Q134" s="15"/>
      <c r="R134" s="15"/>
      <c r="S134" s="13"/>
      <c r="T134" s="14"/>
      <c r="U134" s="14"/>
      <c r="V134" s="14"/>
      <c r="W134" s="14"/>
      <c r="X134" s="14"/>
      <c r="Y134" s="4"/>
    </row>
    <row r="135" spans="1:30" x14ac:dyDescent="0.25">
      <c r="A135" s="9"/>
      <c r="B135" s="15"/>
      <c r="C135" s="15"/>
      <c r="D135" s="15"/>
      <c r="E135" s="15"/>
      <c r="F135" s="15"/>
      <c r="G135" s="11"/>
      <c r="H135" s="15"/>
      <c r="I135" s="15"/>
      <c r="J135" s="15"/>
      <c r="K135" s="15"/>
      <c r="L135" s="15"/>
      <c r="M135" s="11"/>
      <c r="N135" s="15"/>
      <c r="O135" s="15"/>
      <c r="P135" s="15"/>
      <c r="Q135" s="15"/>
      <c r="R135" s="15"/>
      <c r="S135" s="13"/>
      <c r="T135" s="14"/>
      <c r="U135" s="14"/>
      <c r="V135" s="14"/>
      <c r="W135" s="14"/>
      <c r="X135" s="14"/>
      <c r="Y135" s="4"/>
    </row>
    <row r="136" spans="1:30" x14ac:dyDescent="0.25">
      <c r="A136" s="9"/>
      <c r="B136" s="15"/>
      <c r="C136" s="15"/>
      <c r="D136" s="15"/>
      <c r="E136" s="15"/>
      <c r="F136" s="15"/>
      <c r="G136" s="11"/>
      <c r="H136" s="15"/>
      <c r="I136" s="15"/>
      <c r="J136" s="15"/>
      <c r="K136" s="15"/>
      <c r="L136" s="15"/>
      <c r="M136" s="11"/>
      <c r="N136" s="15"/>
      <c r="O136" s="15"/>
      <c r="P136" s="15"/>
      <c r="Q136" s="15"/>
      <c r="R136" s="15"/>
      <c r="S136" s="13"/>
      <c r="T136" s="14"/>
      <c r="U136" s="14"/>
      <c r="V136" s="14"/>
      <c r="W136" s="14"/>
      <c r="X136" s="14"/>
      <c r="Y136" s="4"/>
    </row>
    <row r="137" spans="1:30" x14ac:dyDescent="0.25">
      <c r="A137" s="9"/>
      <c r="B137" s="15"/>
      <c r="C137" s="15"/>
      <c r="D137" s="15"/>
      <c r="E137" s="15"/>
      <c r="F137" s="15"/>
      <c r="G137" s="11"/>
      <c r="H137" s="15"/>
      <c r="I137" s="15"/>
      <c r="J137" s="15"/>
      <c r="K137" s="15"/>
      <c r="L137" s="15"/>
      <c r="M137" s="11"/>
      <c r="N137" s="15"/>
      <c r="O137" s="15"/>
      <c r="P137" s="15"/>
      <c r="Q137" s="15"/>
      <c r="R137" s="15"/>
      <c r="S137" s="13"/>
      <c r="T137" s="14"/>
      <c r="U137" s="14"/>
      <c r="V137" s="14"/>
      <c r="W137" s="14"/>
      <c r="X137" s="14"/>
      <c r="Y137" s="4"/>
    </row>
    <row r="138" spans="1:30" x14ac:dyDescent="0.25">
      <c r="A138" s="9"/>
      <c r="B138" s="15"/>
      <c r="C138" s="15"/>
      <c r="D138" s="15"/>
      <c r="E138" s="15"/>
      <c r="F138" s="15"/>
      <c r="G138" s="11"/>
      <c r="H138" s="15"/>
      <c r="I138" s="15"/>
      <c r="J138" s="15"/>
      <c r="K138" s="15"/>
      <c r="L138" s="15"/>
      <c r="M138" s="11"/>
      <c r="N138" s="15"/>
      <c r="O138" s="15"/>
      <c r="P138" s="15"/>
      <c r="Q138" s="15"/>
      <c r="R138" s="15"/>
      <c r="S138" s="13"/>
      <c r="T138" s="14"/>
      <c r="U138" s="14"/>
      <c r="V138" s="14"/>
      <c r="W138" s="14"/>
      <c r="X138" s="14"/>
      <c r="Y138" s="4"/>
    </row>
    <row r="139" spans="1:30" x14ac:dyDescent="0.25">
      <c r="A139" s="9"/>
      <c r="B139" s="15"/>
      <c r="C139" s="15"/>
      <c r="D139" s="15"/>
      <c r="E139" s="15"/>
      <c r="F139" s="15"/>
      <c r="G139" s="11"/>
      <c r="H139" s="15"/>
      <c r="I139" s="15"/>
      <c r="J139" s="15"/>
      <c r="K139" s="15"/>
      <c r="L139" s="15"/>
      <c r="M139" s="11"/>
      <c r="N139" s="15"/>
      <c r="O139" s="15"/>
      <c r="P139" s="15"/>
      <c r="Q139" s="15"/>
      <c r="R139" s="15"/>
      <c r="S139" s="13"/>
      <c r="T139" s="14"/>
      <c r="U139" s="14"/>
      <c r="V139" s="14"/>
      <c r="W139" s="14"/>
      <c r="X139" s="14"/>
      <c r="Y139" s="4"/>
    </row>
    <row r="140" spans="1:30" x14ac:dyDescent="0.25">
      <c r="A140" s="9"/>
      <c r="B140" s="15"/>
      <c r="C140" s="15"/>
      <c r="D140" s="15"/>
      <c r="E140" s="15"/>
      <c r="F140" s="15"/>
      <c r="G140" s="11"/>
      <c r="H140" s="11"/>
      <c r="I140" s="11"/>
      <c r="J140" s="11"/>
      <c r="K140" s="11"/>
      <c r="L140" s="11"/>
      <c r="M140" s="11"/>
      <c r="N140" s="15"/>
      <c r="O140" s="15"/>
      <c r="P140" s="15"/>
      <c r="Q140" s="15"/>
      <c r="R140" s="15"/>
      <c r="S140" s="13"/>
      <c r="T140" s="14"/>
      <c r="U140" s="14"/>
      <c r="V140" s="14"/>
      <c r="W140" s="14"/>
      <c r="X140" s="14"/>
      <c r="Y140" s="4"/>
    </row>
    <row r="141" spans="1:30" x14ac:dyDescent="0.25">
      <c r="A141" s="9"/>
      <c r="B141" s="15"/>
      <c r="C141" s="15"/>
      <c r="D141" s="15"/>
      <c r="E141" s="15"/>
      <c r="F141" s="15"/>
      <c r="G141" s="11"/>
      <c r="H141" s="15"/>
      <c r="I141" s="15"/>
      <c r="J141" s="15"/>
      <c r="K141" s="15"/>
      <c r="L141" s="15"/>
      <c r="M141" s="11"/>
      <c r="N141" s="15"/>
      <c r="O141" s="15"/>
      <c r="P141" s="15"/>
      <c r="Q141" s="15"/>
      <c r="R141" s="15"/>
      <c r="S141" s="13"/>
      <c r="T141" s="14"/>
      <c r="U141" s="14"/>
      <c r="V141" s="14"/>
      <c r="W141" s="14"/>
      <c r="X141" s="14"/>
      <c r="Y141" s="4"/>
    </row>
    <row r="142" spans="1:30" x14ac:dyDescent="0.25">
      <c r="A142" s="9"/>
      <c r="B142" s="15"/>
      <c r="C142" s="15"/>
      <c r="D142" s="15"/>
      <c r="E142" s="15"/>
      <c r="F142" s="15"/>
      <c r="G142" s="11"/>
      <c r="H142" s="15"/>
      <c r="I142" s="15"/>
      <c r="J142" s="15"/>
      <c r="K142" s="15"/>
      <c r="L142" s="15"/>
      <c r="M142" s="11"/>
      <c r="N142" s="15"/>
      <c r="O142" s="15"/>
      <c r="P142" s="15"/>
      <c r="Q142" s="15"/>
      <c r="R142" s="15"/>
      <c r="S142" s="13"/>
      <c r="T142" s="14"/>
      <c r="U142" s="14"/>
      <c r="V142" s="14"/>
      <c r="W142" s="14"/>
      <c r="X142" s="14"/>
      <c r="Y142" s="4"/>
    </row>
    <row r="143" spans="1:30" x14ac:dyDescent="0.25">
      <c r="A143" s="9"/>
      <c r="B143" s="15"/>
      <c r="C143" s="15"/>
      <c r="D143" s="15"/>
      <c r="E143" s="15"/>
      <c r="F143" s="15"/>
      <c r="G143" s="11"/>
      <c r="H143" s="15"/>
      <c r="I143" s="15"/>
      <c r="J143" s="15"/>
      <c r="K143" s="15"/>
      <c r="L143" s="15"/>
      <c r="M143" s="11"/>
      <c r="N143" s="15"/>
      <c r="O143" s="15"/>
      <c r="P143" s="15"/>
      <c r="Q143" s="15"/>
      <c r="R143" s="15"/>
      <c r="S143" s="13"/>
      <c r="T143" s="14"/>
      <c r="U143" s="14"/>
      <c r="V143" s="14"/>
      <c r="W143" s="14"/>
      <c r="X143" s="14"/>
      <c r="Y143" s="4"/>
    </row>
    <row r="144" spans="1:30" x14ac:dyDescent="0.25">
      <c r="A144" s="9"/>
      <c r="B144" s="15"/>
      <c r="C144" s="15"/>
      <c r="D144" s="15"/>
      <c r="E144" s="15"/>
      <c r="F144" s="15"/>
      <c r="G144" s="11"/>
      <c r="H144" s="15"/>
      <c r="I144" s="15"/>
      <c r="J144" s="15"/>
      <c r="K144" s="15"/>
      <c r="L144" s="15"/>
      <c r="M144" s="11"/>
      <c r="N144" s="15"/>
      <c r="O144" s="15"/>
      <c r="P144" s="15"/>
      <c r="Q144" s="15"/>
      <c r="R144" s="15"/>
      <c r="S144" s="13"/>
      <c r="T144" s="14"/>
      <c r="U144" s="14"/>
      <c r="V144" s="14"/>
      <c r="W144" s="14"/>
      <c r="X144" s="14"/>
      <c r="Y144" s="4"/>
    </row>
    <row r="145" spans="1:25" x14ac:dyDescent="0.25">
      <c r="A145" s="29"/>
      <c r="B145" s="30"/>
      <c r="C145" s="30"/>
      <c r="D145" s="30"/>
      <c r="E145" s="30"/>
      <c r="F145" s="30"/>
      <c r="G145" s="31"/>
      <c r="H145" s="30"/>
      <c r="I145" s="30"/>
      <c r="J145" s="30"/>
      <c r="K145" s="30"/>
      <c r="L145" s="30"/>
      <c r="M145" s="11"/>
      <c r="N145" s="30"/>
      <c r="O145" s="30"/>
      <c r="P145" s="30"/>
      <c r="Q145" s="30"/>
      <c r="R145" s="30"/>
      <c r="S145" s="13"/>
      <c r="T145" s="14"/>
      <c r="U145" s="14"/>
      <c r="V145" s="14"/>
      <c r="W145" s="14"/>
      <c r="X145" s="14"/>
      <c r="Y145" s="4"/>
    </row>
    <row r="148" spans="1:25" x14ac:dyDescent="0.25">
      <c r="N148" s="13"/>
      <c r="O148" s="13"/>
      <c r="P148" s="13"/>
      <c r="Q148" s="13"/>
      <c r="R148" s="13"/>
    </row>
    <row r="149" spans="1:25" x14ac:dyDescent="0.25">
      <c r="N149" s="13"/>
      <c r="O149" s="13"/>
      <c r="P149" s="13"/>
      <c r="Q149" s="13"/>
      <c r="R149" s="13"/>
    </row>
    <row r="150" spans="1:25" x14ac:dyDescent="0.25">
      <c r="N150" s="13"/>
      <c r="O150" s="13"/>
      <c r="P150" s="13"/>
      <c r="Q150" s="13"/>
      <c r="R150" s="13"/>
    </row>
    <row r="151" spans="1:25" x14ac:dyDescent="0.25">
      <c r="N151" s="13"/>
      <c r="O151" s="13"/>
      <c r="P151" s="13"/>
      <c r="Q151" s="13"/>
      <c r="R151" s="13"/>
    </row>
    <row r="152" spans="1:25" x14ac:dyDescent="0.25">
      <c r="N152" s="13"/>
      <c r="O152" s="13"/>
      <c r="P152" s="13"/>
      <c r="Q152" s="13"/>
      <c r="R152" s="13"/>
    </row>
    <row r="153" spans="1:25" x14ac:dyDescent="0.25">
      <c r="P153" s="13"/>
      <c r="Q153" s="13"/>
    </row>
    <row r="154" spans="1:25" x14ac:dyDescent="0.25">
      <c r="N154" s="13"/>
      <c r="O154" s="13"/>
      <c r="P154" s="13"/>
      <c r="Q154" s="13"/>
      <c r="R154" s="13"/>
    </row>
    <row r="155" spans="1:25" x14ac:dyDescent="0.25">
      <c r="N155" s="13"/>
      <c r="O155" s="13"/>
      <c r="P155" s="13"/>
      <c r="Q155" s="13"/>
      <c r="R155" s="13"/>
    </row>
    <row r="157" spans="1:25" x14ac:dyDescent="0.25">
      <c r="N157" s="32"/>
      <c r="O157" s="32"/>
      <c r="P157" s="32"/>
      <c r="Q157" s="32"/>
      <c r="R157" s="32"/>
    </row>
  </sheetData>
  <autoFilter ref="A6:X100"/>
  <mergeCells count="6">
    <mergeCell ref="Y4:AC4"/>
    <mergeCell ref="N2:R2"/>
    <mergeCell ref="N3:R3"/>
    <mergeCell ref="B4:F4"/>
    <mergeCell ref="H4:L4"/>
    <mergeCell ref="N4:R4"/>
  </mergeCells>
  <conditionalFormatting sqref="T7:X145">
    <cfRule type="cellIs" dxfId="2" priority="1" operator="equal">
      <formula>"EXCLUDE"</formula>
    </cfRule>
    <cfRule type="cellIs" dxfId="1" priority="2" operator="greaterThan">
      <formula>0.05</formula>
    </cfRule>
    <cfRule type="cellIs" dxfId="0" priority="3" operator="lessThan">
      <formula>-0.05</formula>
    </cfRule>
  </conditionalFormatting>
  <pageMargins left="1" right="1" top="1" bottom="1.75" header="0.5" footer="0.5"/>
  <pageSetup scale="32" fitToWidth="2" fitToHeight="0" orientation="landscape" r:id="rId1"/>
  <headerFooter>
    <oddFooter xml:space="preserve">&amp;R&amp;"Times New Roman,Bold"&amp;12 Case No. 2018-00294
Attachment to Response to PSC-3 Question No. 17
Page &amp;P of &amp;N
Arbough
</oddFooter>
  </headerFooter>
  <rowBreaks count="7" manualBreakCount="7">
    <brk id="37" max="28" man="1"/>
    <brk id="69" max="16383" man="1"/>
    <brk id="75" max="16383" man="1"/>
    <brk id="50" max="16383" man="1"/>
    <brk id="6" max="16383" man="1"/>
    <brk id="37" max="16383" man="1"/>
    <brk id="82" max="16383" man="1"/>
  </rowBreaks>
  <colBreaks count="1" manualBreakCount="1">
    <brk id="18" min="2" max="9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34" ma:contentTypeDescription="Create a new document." ma:contentTypeScope="" ma:versionID="564212c8433631898006002af8bdbbd4">
  <xsd:schema xmlns:xsd="http://www.w3.org/2001/XMLSchema" xmlns:xs="http://www.w3.org/2001/XMLSchema" xmlns:p="http://schemas.microsoft.com/office/2006/metadata/properties" xmlns:ns2="54fcda00-7b58-44a7-b108-8bd10a8a08ba" targetNamespace="http://schemas.microsoft.com/office/2006/metadata/properties" ma:root="true" ma:fieldsID="82c124d73ee730d260d5c3ee21523c0c" ns2:_="">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format="Dropdown" ma:indexed="true" ma:internalName="Year" ma:readOnly="false">
      <xsd:simpleType>
        <xsd:restriction base="dms:Choice">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Orders"/>
          <xsd:enumeration value="Direct Testimony"/>
          <xsd:enumeration value="Rebuttal Testimony"/>
          <xsd:enumeration value="Stipulation Testimony"/>
          <xsd:enumeration value="Supplemental Rebuttal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0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lake, Kent W."/>
          <xsd:enumeration value="Conroy, Robert M."/>
          <xsd:enumeration value="Garrett, Christopher M."/>
          <xsd:enumeration value="Leichty, Douglas A."/>
          <xsd:enumeration value="Lovekamp, Rick E."/>
          <xsd:enumeration value="Malloy, John P."/>
          <xsd:enumeration value="McFarland, Elizabeth J."/>
          <xsd:enumeration value="McKenzie, Adrien M. (FINCAP, Inc.)"/>
          <xsd:enumeration value="Meiman, Greg J."/>
          <xsd:enumeration value="Metts, Heather D."/>
          <xsd:enumeration value="Murphy, J. Clay"/>
          <xsd:enumeration value="Rahn, Derek"/>
          <xsd:enumeration value="Seelye, Steve (The Prime Group)"/>
          <xsd:enumeration value="Sinclair, David S."/>
          <xsd:enumeration value="Spanos, John J. (Gannett Fleming)"/>
          <xsd:enumeration value="Straight, Scott"/>
          <xsd:enumeration value="Thompson, Paul W."/>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ssociation of Community Ministries - ACM"/>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Lexington-Fayette Urban County Govt - LFUCG"/>
          <xsd:enumeration value="Louisville Metro Government - METRO"/>
          <xsd:enumeration value="Metro. Housing Coalition - MHC"/>
          <xsd:enumeration value="Sierra Club - SC"/>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pany xmlns="54fcda00-7b58-44a7-b108-8bd10a8a08ba">
      <Value>KU</Value>
    </Company>
    <Tariff_x0020_Dev_x0020_Doc_x0020_Type xmlns="54fcda00-7b58-44a7-b108-8bd10a8a08ba" xsi:nil="true"/>
    <Filing_x0020_Requirement xmlns="54fcda00-7b58-44a7-b108-8bd10a8a08ba" xsi:nil="true"/>
    <Round xmlns="54fcda00-7b58-44a7-b108-8bd10a8a08ba">DR03 Attachments</Round>
    <Data_x0020_Request_x0020_Question_x0020_No_x002e_ xmlns="54fcda00-7b58-44a7-b108-8bd10a8a08ba">017</Data_x0020_Request_x0020_Question_x0020_No_x002e_>
    <Year xmlns="54fcda00-7b58-44a7-b108-8bd10a8a08ba">2018</Year>
    <Document_x0020_Type xmlns="54fcda00-7b58-44a7-b108-8bd10a8a08ba">Data Requests</Document_x0020_Type>
    <Witness_x0020_Testimony xmlns="54fcda00-7b58-44a7-b108-8bd10a8a08ba">Arbough, Daniel K.</Witness_x0020_Testimony>
    <Intervemprs xmlns="54fcda00-7b58-44a7-b108-8bd10a8a08ba">KY Public Service Commission - PSC</Intervemprs>
    <Filed_x0020_Documents xmlns="54fcda00-7b58-44a7-b108-8bd10a8a08ba" xsi:nil="true"/>
  </documentManagement>
</p:properties>
</file>

<file path=customXml/itemProps1.xml><?xml version="1.0" encoding="utf-8"?>
<ds:datastoreItem xmlns:ds="http://schemas.openxmlformats.org/officeDocument/2006/customXml" ds:itemID="{DE014635-2F17-46A7-9956-EEB03046E1EC}"/>
</file>

<file path=customXml/itemProps2.xml><?xml version="1.0" encoding="utf-8"?>
<ds:datastoreItem xmlns:ds="http://schemas.openxmlformats.org/officeDocument/2006/customXml" ds:itemID="{69DB826A-8A05-4B9C-B269-A4CF698E0FEE}"/>
</file>

<file path=customXml/itemProps3.xml><?xml version="1.0" encoding="utf-8"?>
<ds:datastoreItem xmlns:ds="http://schemas.openxmlformats.org/officeDocument/2006/customXml" ds:itemID="{9A89DC41-6CB9-4705-8D78-692EE37AA4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KU</vt:lpstr>
      <vt:lpstr>KU!Print_Area</vt:lpstr>
      <vt:lpstr>KU!Print_Titles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2018-12-14T22:30:42Z</dcterms:created>
  <dcterms:modified xsi:type="dcterms:W3CDTF">2018-12-15T17:57:10Z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0x0101002D0103853DF7894DB347713A7250CD66</vt:lpwstr>
  </property>
</Properties>
</file>