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720" yWindow="405" windowWidth="27555" windowHeight="12300" tabRatio="924"/>
  </bookViews>
  <sheets>
    <sheet name="Summary" sheetId="28" r:id="rId1"/>
    <sheet name="070717" sheetId="1" r:id="rId2"/>
    <sheet name="071417" sheetId="2" r:id="rId3"/>
    <sheet name="072117" sheetId="3" r:id="rId4"/>
    <sheet name="072817" sheetId="4" r:id="rId5"/>
    <sheet name="080417" sheetId="5" r:id="rId6"/>
    <sheet name="081117" sheetId="6" r:id="rId7"/>
    <sheet name="081817" sheetId="7" r:id="rId8"/>
    <sheet name="082517" sheetId="8" r:id="rId9"/>
    <sheet name="090117" sheetId="9" r:id="rId10"/>
    <sheet name="090817" sheetId="10" r:id="rId11"/>
    <sheet name="091517" sheetId="11" r:id="rId12"/>
    <sheet name="092217" sheetId="12" r:id="rId13"/>
    <sheet name="092917" sheetId="13" r:id="rId14"/>
    <sheet name="100617" sheetId="14" r:id="rId15"/>
    <sheet name="101317" sheetId="15" r:id="rId16"/>
    <sheet name="102017" sheetId="16" r:id="rId17"/>
    <sheet name="102717" sheetId="17" r:id="rId18"/>
    <sheet name="110317" sheetId="18" r:id="rId19"/>
    <sheet name="111017" sheetId="19" r:id="rId20"/>
    <sheet name="111717" sheetId="20" r:id="rId21"/>
    <sheet name="112417" sheetId="21" r:id="rId22"/>
    <sheet name="120117" sheetId="22" r:id="rId23"/>
    <sheet name="120817" sheetId="23" r:id="rId24"/>
    <sheet name="121517" sheetId="24" r:id="rId25"/>
    <sheet name="122217" sheetId="25" r:id="rId26"/>
    <sheet name="122917" sheetId="26" r:id="rId27"/>
    <sheet name="010518" sheetId="29" r:id="rId28"/>
    <sheet name="011218" sheetId="30" r:id="rId29"/>
    <sheet name="011918" sheetId="31" r:id="rId30"/>
    <sheet name="012618" sheetId="32" r:id="rId31"/>
    <sheet name="020218" sheetId="33" r:id="rId32"/>
    <sheet name="020918" sheetId="34" r:id="rId33"/>
    <sheet name="021618" sheetId="35" r:id="rId34"/>
    <sheet name="022318" sheetId="36" r:id="rId35"/>
    <sheet name="030218" sheetId="37" r:id="rId36"/>
    <sheet name="030918" sheetId="38" r:id="rId37"/>
    <sheet name="031618" sheetId="39" r:id="rId38"/>
    <sheet name="032318" sheetId="40" r:id="rId39"/>
    <sheet name="033018" sheetId="41" r:id="rId40"/>
    <sheet name="040618" sheetId="42" r:id="rId41"/>
    <sheet name="041318" sheetId="43" r:id="rId42"/>
    <sheet name="042018" sheetId="44" r:id="rId43"/>
    <sheet name="042718" sheetId="45" r:id="rId44"/>
    <sheet name="050418" sheetId="46" r:id="rId45"/>
    <sheet name="051118" sheetId="47" r:id="rId46"/>
    <sheet name="051818" sheetId="48" r:id="rId47"/>
    <sheet name="052518" sheetId="49" r:id="rId48"/>
    <sheet name="060118" sheetId="50" r:id="rId49"/>
    <sheet name="060818" sheetId="51" r:id="rId50"/>
    <sheet name="061518" sheetId="52" r:id="rId51"/>
    <sheet name="062218" sheetId="53" r:id="rId52"/>
    <sheet name="062918" sheetId="54" r:id="rId53"/>
  </sheets>
  <definedNames>
    <definedName name="_xlnm.Print_Area" localSheetId="0">Summary!$A$1:$G$24</definedName>
  </definedNames>
  <calcPr calcId="145621"/>
</workbook>
</file>

<file path=xl/calcChain.xml><?xml version="1.0" encoding="utf-8"?>
<calcChain xmlns="http://schemas.openxmlformats.org/spreadsheetml/2006/main">
  <c r="H22" i="53" l="1"/>
  <c r="H16" i="51"/>
  <c r="H17" i="50"/>
  <c r="H20" i="49"/>
  <c r="I20" i="49"/>
  <c r="J20" i="49"/>
  <c r="K20" i="49"/>
  <c r="L20" i="49"/>
  <c r="M20" i="49"/>
  <c r="N20" i="49"/>
  <c r="O20" i="49"/>
  <c r="H23" i="48"/>
  <c r="I23" i="48"/>
  <c r="J23" i="48"/>
  <c r="K23" i="48"/>
  <c r="L23" i="48"/>
  <c r="M23" i="48"/>
  <c r="N23" i="48"/>
  <c r="O23" i="48"/>
  <c r="P23" i="48"/>
  <c r="Q23" i="48"/>
  <c r="F17" i="11"/>
  <c r="G17" i="11"/>
  <c r="H17" i="11"/>
  <c r="I17" i="11"/>
  <c r="J17" i="11"/>
  <c r="K17" i="11"/>
  <c r="M17" i="9"/>
  <c r="M20" i="8"/>
  <c r="F20" i="8"/>
  <c r="G20" i="8"/>
  <c r="H20" i="8"/>
  <c r="I20" i="8"/>
  <c r="J20" i="8"/>
  <c r="K20" i="8"/>
  <c r="L20" i="8"/>
  <c r="F21" i="7"/>
  <c r="G21" i="7"/>
  <c r="H21" i="7"/>
  <c r="I21" i="7"/>
  <c r="J21" i="7"/>
  <c r="K21" i="7"/>
  <c r="L21" i="7"/>
  <c r="M21" i="7"/>
  <c r="N21" i="7"/>
  <c r="F21" i="6"/>
  <c r="G21" i="6"/>
  <c r="H21" i="6"/>
  <c r="I21" i="6"/>
  <c r="J21" i="6"/>
  <c r="K21" i="6"/>
  <c r="L21" i="6"/>
  <c r="M21" i="6"/>
  <c r="N21" i="6"/>
  <c r="I24" i="54"/>
  <c r="F24" i="44"/>
  <c r="G24" i="44"/>
  <c r="H24" i="44"/>
  <c r="I24" i="44"/>
  <c r="J24" i="44"/>
  <c r="K24" i="44"/>
  <c r="L24" i="44"/>
  <c r="M24" i="44"/>
  <c r="N24" i="44"/>
  <c r="O24" i="44"/>
  <c r="P24" i="44"/>
  <c r="Q20" i="44"/>
  <c r="A20" i="44"/>
  <c r="D20" i="44"/>
  <c r="E20" i="44" s="1"/>
  <c r="Q26" i="46"/>
  <c r="P28" i="45"/>
  <c r="Q24" i="54"/>
  <c r="P24" i="54"/>
  <c r="O24" i="54"/>
  <c r="N24" i="54"/>
  <c r="M24" i="54"/>
  <c r="L24" i="54"/>
  <c r="K24" i="54"/>
  <c r="J24" i="54"/>
  <c r="H24" i="54"/>
  <c r="G24" i="54"/>
  <c r="F24" i="54"/>
  <c r="R16" i="54"/>
  <c r="D16" i="54"/>
  <c r="E16" i="54" s="1"/>
  <c r="R18" i="54"/>
  <c r="D18" i="54"/>
  <c r="E18" i="54" s="1"/>
  <c r="R17" i="54"/>
  <c r="D17" i="54"/>
  <c r="E17" i="54" s="1"/>
  <c r="R10" i="54"/>
  <c r="D10" i="54"/>
  <c r="E10" i="54" s="1"/>
  <c r="R11" i="54"/>
  <c r="D11" i="54"/>
  <c r="E11" i="54" s="1"/>
  <c r="R21" i="54"/>
  <c r="D21" i="54"/>
  <c r="E21" i="54" s="1"/>
  <c r="R19" i="54"/>
  <c r="D19" i="54"/>
  <c r="E19" i="54" s="1"/>
  <c r="R20" i="54"/>
  <c r="D20" i="54"/>
  <c r="E20" i="54" s="1"/>
  <c r="R9" i="54"/>
  <c r="D9" i="54"/>
  <c r="E9" i="54" s="1"/>
  <c r="R13" i="54"/>
  <c r="D13" i="54"/>
  <c r="E13" i="54" s="1"/>
  <c r="R15" i="54"/>
  <c r="D15" i="54"/>
  <c r="E15" i="54" s="1"/>
  <c r="R14" i="54"/>
  <c r="D14" i="54"/>
  <c r="E14" i="54" s="1"/>
  <c r="R12" i="54"/>
  <c r="E12" i="54"/>
  <c r="D12" i="54"/>
  <c r="P22" i="53"/>
  <c r="O22" i="53"/>
  <c r="N22" i="53"/>
  <c r="M22" i="53"/>
  <c r="L22" i="53"/>
  <c r="K22" i="53"/>
  <c r="J22" i="53"/>
  <c r="I22" i="53"/>
  <c r="G22" i="53"/>
  <c r="F22" i="53"/>
  <c r="Q11" i="53"/>
  <c r="D11" i="53"/>
  <c r="E11" i="53" s="1"/>
  <c r="Q10" i="53"/>
  <c r="D10" i="53"/>
  <c r="E10" i="53" s="1"/>
  <c r="Q14" i="53"/>
  <c r="D14" i="53"/>
  <c r="E14" i="53" s="1"/>
  <c r="Q18" i="53"/>
  <c r="D18" i="53"/>
  <c r="E18" i="53" s="1"/>
  <c r="Q19" i="53"/>
  <c r="D19" i="53"/>
  <c r="E19" i="53" s="1"/>
  <c r="Q9" i="53"/>
  <c r="D9" i="53"/>
  <c r="E9" i="53" s="1"/>
  <c r="Q15" i="53"/>
  <c r="D15" i="53"/>
  <c r="E15" i="53" s="1"/>
  <c r="Q16" i="53"/>
  <c r="D16" i="53"/>
  <c r="E16" i="53" s="1"/>
  <c r="Q17" i="53"/>
  <c r="D17" i="53"/>
  <c r="E17" i="53" s="1"/>
  <c r="Q13" i="53"/>
  <c r="E13" i="53"/>
  <c r="D13" i="53"/>
  <c r="Q12" i="53"/>
  <c r="D12" i="53"/>
  <c r="E12" i="53" s="1"/>
  <c r="P17" i="52"/>
  <c r="O17" i="52"/>
  <c r="N17" i="52"/>
  <c r="M17" i="52"/>
  <c r="L17" i="52"/>
  <c r="K17" i="52"/>
  <c r="J17" i="52"/>
  <c r="I17" i="52"/>
  <c r="H17" i="52"/>
  <c r="G17" i="52"/>
  <c r="F17" i="52"/>
  <c r="Q9" i="52"/>
  <c r="D9" i="52"/>
  <c r="E9" i="52" s="1"/>
  <c r="Q11" i="52"/>
  <c r="D11" i="52"/>
  <c r="E11" i="52" s="1"/>
  <c r="Q13" i="52"/>
  <c r="D13" i="52"/>
  <c r="E13" i="52" s="1"/>
  <c r="Q14" i="52"/>
  <c r="D14" i="52"/>
  <c r="E14" i="52" s="1"/>
  <c r="Q10" i="52"/>
  <c r="D10" i="52"/>
  <c r="E10" i="52" s="1"/>
  <c r="Q12" i="52"/>
  <c r="D12" i="52"/>
  <c r="E12" i="52" s="1"/>
  <c r="Q15" i="52"/>
  <c r="D15" i="52"/>
  <c r="E15" i="52" s="1"/>
  <c r="P16" i="51"/>
  <c r="O16" i="51"/>
  <c r="N16" i="51"/>
  <c r="M16" i="51"/>
  <c r="L16" i="51"/>
  <c r="K16" i="51"/>
  <c r="J16" i="51"/>
  <c r="I16" i="51"/>
  <c r="G16" i="51"/>
  <c r="F16" i="51"/>
  <c r="Q9" i="51"/>
  <c r="D9" i="51"/>
  <c r="E9" i="51" s="1"/>
  <c r="Q11" i="51"/>
  <c r="D11" i="51"/>
  <c r="E11" i="51" s="1"/>
  <c r="Q10" i="51"/>
  <c r="D10" i="51"/>
  <c r="E10" i="51" s="1"/>
  <c r="Q12" i="51"/>
  <c r="D12" i="51"/>
  <c r="E12" i="51" s="1"/>
  <c r="Q13" i="51"/>
  <c r="D13" i="51"/>
  <c r="E13" i="51" s="1"/>
  <c r="P17" i="50"/>
  <c r="O17" i="50"/>
  <c r="N17" i="50"/>
  <c r="M17" i="50"/>
  <c r="L17" i="50"/>
  <c r="K17" i="50"/>
  <c r="J17" i="50"/>
  <c r="I17" i="50"/>
  <c r="G17" i="50"/>
  <c r="F17" i="50"/>
  <c r="Q9" i="50"/>
  <c r="D9" i="50"/>
  <c r="E9" i="50" s="1"/>
  <c r="Q14" i="50"/>
  <c r="D14" i="50"/>
  <c r="E14" i="50" s="1"/>
  <c r="Q12" i="50"/>
  <c r="D12" i="50"/>
  <c r="E12" i="50" s="1"/>
  <c r="Q11" i="50"/>
  <c r="D11" i="50"/>
  <c r="E11" i="50" s="1"/>
  <c r="Q13" i="50"/>
  <c r="D13" i="50"/>
  <c r="E13" i="50" s="1"/>
  <c r="Q10" i="50"/>
  <c r="D10" i="50"/>
  <c r="E10" i="50" s="1"/>
  <c r="P20" i="49"/>
  <c r="G20" i="49"/>
  <c r="F20" i="49"/>
  <c r="Q16" i="49"/>
  <c r="D16" i="49"/>
  <c r="E16" i="49" s="1"/>
  <c r="Q17" i="49"/>
  <c r="D17" i="49"/>
  <c r="E17" i="49" s="1"/>
  <c r="Q13" i="49"/>
  <c r="D13" i="49"/>
  <c r="E13" i="49" s="1"/>
  <c r="Q10" i="49"/>
  <c r="D10" i="49"/>
  <c r="E10" i="49" s="1"/>
  <c r="Q12" i="49"/>
  <c r="D12" i="49"/>
  <c r="E12" i="49" s="1"/>
  <c r="Q11" i="49"/>
  <c r="D11" i="49"/>
  <c r="E11" i="49" s="1"/>
  <c r="Q15" i="49"/>
  <c r="D15" i="49"/>
  <c r="E15" i="49" s="1"/>
  <c r="Q14" i="49"/>
  <c r="E14" i="49"/>
  <c r="D14" i="49"/>
  <c r="Q9" i="49"/>
  <c r="D9" i="49"/>
  <c r="E9" i="49" s="1"/>
  <c r="G23" i="48"/>
  <c r="F23" i="48"/>
  <c r="R12" i="48"/>
  <c r="D12" i="48"/>
  <c r="E12" i="48" s="1"/>
  <c r="R20" i="48"/>
  <c r="D20" i="48"/>
  <c r="E20" i="48" s="1"/>
  <c r="R15" i="48"/>
  <c r="D15" i="48"/>
  <c r="E15" i="48" s="1"/>
  <c r="R17" i="48"/>
  <c r="D17" i="48"/>
  <c r="E17" i="48" s="1"/>
  <c r="R18" i="48"/>
  <c r="D18" i="48"/>
  <c r="E18" i="48" s="1"/>
  <c r="R13" i="48"/>
  <c r="D13" i="48"/>
  <c r="E13" i="48" s="1"/>
  <c r="R9" i="48"/>
  <c r="D9" i="48"/>
  <c r="E9" i="48" s="1"/>
  <c r="R11" i="48"/>
  <c r="D11" i="48"/>
  <c r="E11" i="48" s="1"/>
  <c r="R10" i="48"/>
  <c r="D10" i="48"/>
  <c r="E10" i="48" s="1"/>
  <c r="R19" i="48"/>
  <c r="D19" i="48"/>
  <c r="E19" i="48" s="1"/>
  <c r="R14" i="48"/>
  <c r="D14" i="48"/>
  <c r="E14" i="48" s="1"/>
  <c r="R16" i="48"/>
  <c r="E16" i="48"/>
  <c r="D16" i="48"/>
  <c r="Q26" i="47"/>
  <c r="P26" i="47"/>
  <c r="O26" i="47"/>
  <c r="N26" i="47"/>
  <c r="M26" i="47"/>
  <c r="L26" i="47"/>
  <c r="K26" i="47"/>
  <c r="J26" i="47"/>
  <c r="I26" i="47"/>
  <c r="H26" i="47"/>
  <c r="G26" i="47"/>
  <c r="F26" i="47"/>
  <c r="R18" i="47"/>
  <c r="D18" i="47"/>
  <c r="E18" i="47" s="1"/>
  <c r="R22" i="47"/>
  <c r="D22" i="47"/>
  <c r="E22" i="47" s="1"/>
  <c r="R12" i="47"/>
  <c r="D12" i="47"/>
  <c r="E12" i="47" s="1"/>
  <c r="R20" i="47"/>
  <c r="D20" i="47"/>
  <c r="E20" i="47" s="1"/>
  <c r="R14" i="47"/>
  <c r="D14" i="47"/>
  <c r="E14" i="47" s="1"/>
  <c r="R21" i="47"/>
  <c r="D21" i="47"/>
  <c r="E21" i="47" s="1"/>
  <c r="R17" i="47"/>
  <c r="D17" i="47"/>
  <c r="E17" i="47" s="1"/>
  <c r="R16" i="47"/>
  <c r="D16" i="47"/>
  <c r="E16" i="47" s="1"/>
  <c r="R11" i="47"/>
  <c r="D11" i="47"/>
  <c r="E11" i="47" s="1"/>
  <c r="R15" i="47"/>
  <c r="D15" i="47"/>
  <c r="E15" i="47" s="1"/>
  <c r="R23" i="47"/>
  <c r="D23" i="47"/>
  <c r="E23" i="47" s="1"/>
  <c r="R13" i="47"/>
  <c r="D13" i="47"/>
  <c r="E13" i="47" s="1"/>
  <c r="R19" i="47"/>
  <c r="D19" i="47"/>
  <c r="E19" i="47" s="1"/>
  <c r="R10" i="47"/>
  <c r="D10" i="47"/>
  <c r="E10" i="47" s="1"/>
  <c r="R9" i="47"/>
  <c r="D9" i="47"/>
  <c r="E9" i="47" s="1"/>
  <c r="R26" i="46"/>
  <c r="P26" i="46"/>
  <c r="O26" i="46"/>
  <c r="N26" i="46"/>
  <c r="M26" i="46"/>
  <c r="L26" i="46"/>
  <c r="K26" i="46"/>
  <c r="J26" i="46"/>
  <c r="I26" i="46"/>
  <c r="H26" i="46"/>
  <c r="G26" i="46"/>
  <c r="F26" i="46"/>
  <c r="S22" i="46"/>
  <c r="D22" i="46"/>
  <c r="E22" i="46" s="1"/>
  <c r="S13" i="46"/>
  <c r="D13" i="46"/>
  <c r="E13" i="46" s="1"/>
  <c r="S20" i="46"/>
  <c r="D20" i="46"/>
  <c r="E20" i="46" s="1"/>
  <c r="S17" i="46"/>
  <c r="D17" i="46"/>
  <c r="E17" i="46" s="1"/>
  <c r="S12" i="46"/>
  <c r="D12" i="46"/>
  <c r="E12" i="46" s="1"/>
  <c r="S21" i="46"/>
  <c r="D21" i="46"/>
  <c r="E21" i="46" s="1"/>
  <c r="S11" i="46"/>
  <c r="D11" i="46"/>
  <c r="E11" i="46" s="1"/>
  <c r="S10" i="46"/>
  <c r="D10" i="46"/>
  <c r="E10" i="46" s="1"/>
  <c r="S23" i="46"/>
  <c r="D23" i="46"/>
  <c r="E23" i="46" s="1"/>
  <c r="S18" i="46"/>
  <c r="D18" i="46"/>
  <c r="E18" i="46" s="1"/>
  <c r="S15" i="46"/>
  <c r="D15" i="46"/>
  <c r="E15" i="46" s="1"/>
  <c r="S9" i="46"/>
  <c r="D9" i="46"/>
  <c r="E9" i="46" s="1"/>
  <c r="S19" i="46"/>
  <c r="D19" i="46"/>
  <c r="E19" i="46" s="1"/>
  <c r="S16" i="46"/>
  <c r="D16" i="46"/>
  <c r="E16" i="46" s="1"/>
  <c r="S14" i="46"/>
  <c r="D14" i="46"/>
  <c r="E14" i="46" s="1"/>
  <c r="Q28" i="45"/>
  <c r="O28" i="45"/>
  <c r="N28" i="45"/>
  <c r="M28" i="45"/>
  <c r="L28" i="45"/>
  <c r="K28" i="45"/>
  <c r="J28" i="45"/>
  <c r="I28" i="45"/>
  <c r="H28" i="45"/>
  <c r="G28" i="45"/>
  <c r="F28" i="45"/>
  <c r="R17" i="45"/>
  <c r="D17" i="45"/>
  <c r="E17" i="45" s="1"/>
  <c r="R24" i="45"/>
  <c r="D24" i="45"/>
  <c r="E24" i="45" s="1"/>
  <c r="R20" i="45"/>
  <c r="D20" i="45"/>
  <c r="E20" i="45" s="1"/>
  <c r="R23" i="45"/>
  <c r="D23" i="45"/>
  <c r="E23" i="45" s="1"/>
  <c r="R25" i="45"/>
  <c r="D25" i="45"/>
  <c r="E25" i="45" s="1"/>
  <c r="R10" i="45"/>
  <c r="D10" i="45"/>
  <c r="E10" i="45" s="1"/>
  <c r="R14" i="45"/>
  <c r="E14" i="45"/>
  <c r="D14" i="45"/>
  <c r="R13" i="45"/>
  <c r="D13" i="45"/>
  <c r="E13" i="45" s="1"/>
  <c r="R19" i="45"/>
  <c r="D19" i="45"/>
  <c r="E19" i="45" s="1"/>
  <c r="R16" i="45"/>
  <c r="D16" i="45"/>
  <c r="E16" i="45" s="1"/>
  <c r="R15" i="45"/>
  <c r="D15" i="45"/>
  <c r="E15" i="45" s="1"/>
  <c r="R21" i="45"/>
  <c r="D21" i="45"/>
  <c r="E21" i="45" s="1"/>
  <c r="R22" i="45"/>
  <c r="D22" i="45"/>
  <c r="E22" i="45" s="1"/>
  <c r="R9" i="45"/>
  <c r="D9" i="45"/>
  <c r="E9" i="45" s="1"/>
  <c r="R12" i="45"/>
  <c r="D12" i="45"/>
  <c r="E12" i="45" s="1"/>
  <c r="R18" i="45"/>
  <c r="D18" i="45"/>
  <c r="E18" i="45" s="1"/>
  <c r="R11" i="45"/>
  <c r="D11" i="45"/>
  <c r="E11" i="45" s="1"/>
  <c r="Q19" i="44"/>
  <c r="D19" i="44"/>
  <c r="E19" i="44" s="1"/>
  <c r="Q9" i="44"/>
  <c r="Q24" i="44" s="1"/>
  <c r="D9" i="44"/>
  <c r="E9" i="44" s="1"/>
  <c r="Q17" i="44"/>
  <c r="D17" i="44"/>
  <c r="E17" i="44" s="1"/>
  <c r="Q18" i="44"/>
  <c r="D18" i="44"/>
  <c r="E18" i="44" s="1"/>
  <c r="Q13" i="44"/>
  <c r="D13" i="44"/>
  <c r="E13" i="44" s="1"/>
  <c r="Q16" i="44"/>
  <c r="D16" i="44"/>
  <c r="E16" i="44" s="1"/>
  <c r="Q15" i="44"/>
  <c r="D15" i="44"/>
  <c r="E15" i="44" s="1"/>
  <c r="Q11" i="44"/>
  <c r="D11" i="44"/>
  <c r="E11" i="44" s="1"/>
  <c r="Q12" i="44"/>
  <c r="D12" i="44"/>
  <c r="E12" i="44" s="1"/>
  <c r="Q10" i="44"/>
  <c r="D10" i="44"/>
  <c r="E10" i="44" s="1"/>
  <c r="Q14" i="44"/>
  <c r="D14" i="44"/>
  <c r="E14" i="44" s="1"/>
  <c r="P18" i="43"/>
  <c r="O18" i="43"/>
  <c r="N18" i="43"/>
  <c r="M18" i="43"/>
  <c r="L18" i="43"/>
  <c r="K18" i="43"/>
  <c r="J18" i="43"/>
  <c r="I18" i="43"/>
  <c r="H18" i="43"/>
  <c r="G18" i="43"/>
  <c r="F18" i="43"/>
  <c r="Q11" i="43"/>
  <c r="D11" i="43"/>
  <c r="E11" i="43" s="1"/>
  <c r="Q12" i="43"/>
  <c r="D12" i="43"/>
  <c r="E12" i="43" s="1"/>
  <c r="Q14" i="43"/>
  <c r="D14" i="43"/>
  <c r="E14" i="43" s="1"/>
  <c r="Q13" i="43"/>
  <c r="D13" i="43"/>
  <c r="E13" i="43" s="1"/>
  <c r="Q10" i="43"/>
  <c r="D10" i="43"/>
  <c r="E10" i="43" s="1"/>
  <c r="Q15" i="43"/>
  <c r="D15" i="43"/>
  <c r="E15" i="43" s="1"/>
  <c r="Q9" i="43"/>
  <c r="D9" i="43"/>
  <c r="E9" i="43" s="1"/>
  <c r="P21" i="42"/>
  <c r="O21" i="42"/>
  <c r="N21" i="42"/>
  <c r="M21" i="42"/>
  <c r="L21" i="42"/>
  <c r="K21" i="42"/>
  <c r="J21" i="42"/>
  <c r="I21" i="42"/>
  <c r="H21" i="42"/>
  <c r="G21" i="42"/>
  <c r="F21" i="42"/>
  <c r="Q14" i="42"/>
  <c r="E14" i="42"/>
  <c r="D14" i="42"/>
  <c r="Q17" i="42"/>
  <c r="D17" i="42"/>
  <c r="E17" i="42" s="1"/>
  <c r="Q10" i="42"/>
  <c r="D10" i="42"/>
  <c r="E10" i="42" s="1"/>
  <c r="Q16" i="42"/>
  <c r="D16" i="42"/>
  <c r="E16" i="42" s="1"/>
  <c r="Q9" i="42"/>
  <c r="D9" i="42"/>
  <c r="E9" i="42" s="1"/>
  <c r="Q15" i="42"/>
  <c r="D15" i="42"/>
  <c r="E15" i="42" s="1"/>
  <c r="Q18" i="42"/>
  <c r="D18" i="42"/>
  <c r="E18" i="42" s="1"/>
  <c r="Q12" i="42"/>
  <c r="D12" i="42"/>
  <c r="E12" i="42" s="1"/>
  <c r="Q13" i="42"/>
  <c r="D13" i="42"/>
  <c r="E13" i="42" s="1"/>
  <c r="Q11" i="42"/>
  <c r="D11" i="42"/>
  <c r="E11" i="42" s="1"/>
  <c r="P21" i="41"/>
  <c r="O21" i="41"/>
  <c r="N21" i="41"/>
  <c r="M21" i="41"/>
  <c r="L21" i="41"/>
  <c r="K21" i="41"/>
  <c r="J21" i="41"/>
  <c r="I21" i="41"/>
  <c r="H21" i="41"/>
  <c r="G21" i="41"/>
  <c r="F21" i="41"/>
  <c r="Q15" i="41"/>
  <c r="D15" i="41"/>
  <c r="E15" i="41" s="1"/>
  <c r="Q12" i="41"/>
  <c r="D12" i="41"/>
  <c r="E12" i="41" s="1"/>
  <c r="Q18" i="41"/>
  <c r="D18" i="41"/>
  <c r="E18" i="41" s="1"/>
  <c r="Q16" i="41"/>
  <c r="D16" i="41"/>
  <c r="E16" i="41" s="1"/>
  <c r="Q10" i="41"/>
  <c r="D10" i="41"/>
  <c r="E10" i="41" s="1"/>
  <c r="Q17" i="41"/>
  <c r="D17" i="41"/>
  <c r="E17" i="41" s="1"/>
  <c r="Q14" i="41"/>
  <c r="D14" i="41"/>
  <c r="E14" i="41" s="1"/>
  <c r="Q9" i="41"/>
  <c r="D9" i="41"/>
  <c r="E9" i="41" s="1"/>
  <c r="Q11" i="41"/>
  <c r="D11" i="41"/>
  <c r="E11" i="41" s="1"/>
  <c r="Q13" i="41"/>
  <c r="D13" i="41"/>
  <c r="E13" i="41" s="1"/>
  <c r="P20" i="40"/>
  <c r="O20" i="40"/>
  <c r="N20" i="40"/>
  <c r="M20" i="40"/>
  <c r="L20" i="40"/>
  <c r="K20" i="40"/>
  <c r="J20" i="40"/>
  <c r="I20" i="40"/>
  <c r="H20" i="40"/>
  <c r="G20" i="40"/>
  <c r="F20" i="40"/>
  <c r="Q12" i="40"/>
  <c r="D12" i="40"/>
  <c r="E12" i="40" s="1"/>
  <c r="Q16" i="40"/>
  <c r="D16" i="40"/>
  <c r="E16" i="40" s="1"/>
  <c r="Q15" i="40"/>
  <c r="D15" i="40"/>
  <c r="E15" i="40" s="1"/>
  <c r="Q14" i="40"/>
  <c r="D14" i="40"/>
  <c r="E14" i="40" s="1"/>
  <c r="Q9" i="40"/>
  <c r="D9" i="40"/>
  <c r="E9" i="40" s="1"/>
  <c r="Q17" i="40"/>
  <c r="D17" i="40"/>
  <c r="E17" i="40" s="1"/>
  <c r="Q10" i="40"/>
  <c r="D10" i="40"/>
  <c r="E10" i="40" s="1"/>
  <c r="Q11" i="40"/>
  <c r="D11" i="40"/>
  <c r="E11" i="40" s="1"/>
  <c r="Q13" i="40"/>
  <c r="D13" i="40"/>
  <c r="E13" i="40" s="1"/>
  <c r="P23" i="39"/>
  <c r="O23" i="39"/>
  <c r="N23" i="39"/>
  <c r="M23" i="39"/>
  <c r="L23" i="39"/>
  <c r="K23" i="39"/>
  <c r="J23" i="39"/>
  <c r="I23" i="39"/>
  <c r="H23" i="39"/>
  <c r="G23" i="39"/>
  <c r="F23" i="39"/>
  <c r="Q11" i="39"/>
  <c r="D11" i="39"/>
  <c r="E11" i="39" s="1"/>
  <c r="Q19" i="39"/>
  <c r="D19" i="39"/>
  <c r="E19" i="39" s="1"/>
  <c r="Q15" i="39"/>
  <c r="D15" i="39"/>
  <c r="E15" i="39" s="1"/>
  <c r="Q10" i="39"/>
  <c r="D10" i="39"/>
  <c r="E10" i="39" s="1"/>
  <c r="Q12" i="39"/>
  <c r="D12" i="39"/>
  <c r="E12" i="39" s="1"/>
  <c r="Q17" i="39"/>
  <c r="D17" i="39"/>
  <c r="E17" i="39" s="1"/>
  <c r="Q16" i="39"/>
  <c r="D16" i="39"/>
  <c r="E16" i="39" s="1"/>
  <c r="Q20" i="39"/>
  <c r="D20" i="39"/>
  <c r="E20" i="39" s="1"/>
  <c r="Q14" i="39"/>
  <c r="D14" i="39"/>
  <c r="E14" i="39" s="1"/>
  <c r="Q9" i="39"/>
  <c r="D9" i="39"/>
  <c r="E9" i="39" s="1"/>
  <c r="Q18" i="39"/>
  <c r="D18" i="39"/>
  <c r="E18" i="39" s="1"/>
  <c r="Q13" i="39"/>
  <c r="D13" i="39"/>
  <c r="E13" i="39" s="1"/>
  <c r="P23" i="38"/>
  <c r="O23" i="38"/>
  <c r="N23" i="38"/>
  <c r="M23" i="38"/>
  <c r="L23" i="38"/>
  <c r="K23" i="38"/>
  <c r="J23" i="38"/>
  <c r="I23" i="38"/>
  <c r="H23" i="38"/>
  <c r="G23" i="38"/>
  <c r="F23" i="38"/>
  <c r="Q13" i="38"/>
  <c r="D13" i="38"/>
  <c r="E13" i="38" s="1"/>
  <c r="Q17" i="38"/>
  <c r="D17" i="38"/>
  <c r="E17" i="38" s="1"/>
  <c r="Q18" i="38"/>
  <c r="D18" i="38"/>
  <c r="E18" i="38" s="1"/>
  <c r="Q19" i="38"/>
  <c r="D19" i="38"/>
  <c r="E19" i="38" s="1"/>
  <c r="Q12" i="38"/>
  <c r="D12" i="38"/>
  <c r="E12" i="38" s="1"/>
  <c r="Q15" i="38"/>
  <c r="D15" i="38"/>
  <c r="E15" i="38" s="1"/>
  <c r="Q11" i="38"/>
  <c r="D11" i="38"/>
  <c r="E11" i="38" s="1"/>
  <c r="Q14" i="38"/>
  <c r="D14" i="38"/>
  <c r="E14" i="38" s="1"/>
  <c r="Q20" i="38"/>
  <c r="D20" i="38"/>
  <c r="E20" i="38" s="1"/>
  <c r="Q10" i="38"/>
  <c r="D10" i="38"/>
  <c r="E10" i="38" s="1"/>
  <c r="Q9" i="38"/>
  <c r="D9" i="38"/>
  <c r="E9" i="38" s="1"/>
  <c r="Q16" i="38"/>
  <c r="D16" i="38"/>
  <c r="E16" i="38" s="1"/>
  <c r="P16" i="37"/>
  <c r="O16" i="37"/>
  <c r="N16" i="37"/>
  <c r="M16" i="37"/>
  <c r="L16" i="37"/>
  <c r="K16" i="37"/>
  <c r="J16" i="37"/>
  <c r="I16" i="37"/>
  <c r="H16" i="37"/>
  <c r="G16" i="37"/>
  <c r="F16" i="37"/>
  <c r="Q9" i="37"/>
  <c r="D9" i="37"/>
  <c r="E9" i="37" s="1"/>
  <c r="Q13" i="37"/>
  <c r="D13" i="37"/>
  <c r="E13" i="37" s="1"/>
  <c r="Q10" i="37"/>
  <c r="D10" i="37"/>
  <c r="E10" i="37" s="1"/>
  <c r="Q14" i="37"/>
  <c r="D14" i="37"/>
  <c r="E14" i="37" s="1"/>
  <c r="Q12" i="37"/>
  <c r="D12" i="37"/>
  <c r="E12" i="37" s="1"/>
  <c r="Q11" i="37"/>
  <c r="D11" i="37"/>
  <c r="E11" i="37" s="1"/>
  <c r="P19" i="36"/>
  <c r="O19" i="36"/>
  <c r="N19" i="36"/>
  <c r="M19" i="36"/>
  <c r="L19" i="36"/>
  <c r="K19" i="36"/>
  <c r="J19" i="36"/>
  <c r="I19" i="36"/>
  <c r="H19" i="36"/>
  <c r="F19" i="36"/>
  <c r="Q10" i="36"/>
  <c r="D10" i="36"/>
  <c r="E10" i="36" s="1"/>
  <c r="Q15" i="36"/>
  <c r="D15" i="36"/>
  <c r="E15" i="36" s="1"/>
  <c r="Q9" i="36"/>
  <c r="D9" i="36"/>
  <c r="E9" i="36" s="1"/>
  <c r="Q14" i="36"/>
  <c r="D14" i="36"/>
  <c r="E14" i="36" s="1"/>
  <c r="Q11" i="36"/>
  <c r="D11" i="36"/>
  <c r="E11" i="36" s="1"/>
  <c r="Q16" i="36"/>
  <c r="D16" i="36"/>
  <c r="E16" i="36" s="1"/>
  <c r="Q13" i="36"/>
  <c r="D13" i="36"/>
  <c r="E13" i="36" s="1"/>
  <c r="Q12" i="36"/>
  <c r="D12" i="36"/>
  <c r="E12" i="36" s="1"/>
  <c r="P18" i="35"/>
  <c r="O18" i="35"/>
  <c r="N18" i="35"/>
  <c r="M18" i="35"/>
  <c r="L18" i="35"/>
  <c r="K18" i="35"/>
  <c r="J18" i="35"/>
  <c r="I18" i="35"/>
  <c r="H18" i="35"/>
  <c r="F18" i="35"/>
  <c r="Q12" i="35"/>
  <c r="D12" i="35"/>
  <c r="E12" i="35" s="1"/>
  <c r="Q15" i="35"/>
  <c r="D15" i="35"/>
  <c r="E15" i="35" s="1"/>
  <c r="Q14" i="35"/>
  <c r="D14" i="35"/>
  <c r="E14" i="35" s="1"/>
  <c r="Q13" i="35"/>
  <c r="D13" i="35"/>
  <c r="E13" i="35" s="1"/>
  <c r="Q10" i="35"/>
  <c r="D10" i="35"/>
  <c r="E10" i="35" s="1"/>
  <c r="Q9" i="35"/>
  <c r="D9" i="35"/>
  <c r="E9" i="35" s="1"/>
  <c r="Q11" i="35"/>
  <c r="D11" i="35"/>
  <c r="E11" i="35" s="1"/>
  <c r="P20" i="34"/>
  <c r="O20" i="34"/>
  <c r="N20" i="34"/>
  <c r="M20" i="34"/>
  <c r="L20" i="34"/>
  <c r="K20" i="34"/>
  <c r="J20" i="34"/>
  <c r="I20" i="34"/>
  <c r="H20" i="34"/>
  <c r="F20" i="34"/>
  <c r="Q17" i="34"/>
  <c r="D17" i="34"/>
  <c r="E17" i="34" s="1"/>
  <c r="Q16" i="34"/>
  <c r="D16" i="34"/>
  <c r="E16" i="34" s="1"/>
  <c r="Q11" i="34"/>
  <c r="D11" i="34"/>
  <c r="E11" i="34" s="1"/>
  <c r="Q14" i="34"/>
  <c r="D14" i="34"/>
  <c r="E14" i="34" s="1"/>
  <c r="Q18" i="34"/>
  <c r="D18" i="34"/>
  <c r="E18" i="34" s="1"/>
  <c r="Q9" i="34"/>
  <c r="D9" i="34"/>
  <c r="E9" i="34" s="1"/>
  <c r="Q10" i="34"/>
  <c r="D10" i="34"/>
  <c r="E10" i="34" s="1"/>
  <c r="Q15" i="34"/>
  <c r="D15" i="34"/>
  <c r="E15" i="34" s="1"/>
  <c r="Q13" i="34"/>
  <c r="D13" i="34"/>
  <c r="E13" i="34" s="1"/>
  <c r="Q12" i="34"/>
  <c r="D12" i="34"/>
  <c r="E12" i="34" s="1"/>
  <c r="O19" i="33"/>
  <c r="N19" i="33"/>
  <c r="M19" i="33"/>
  <c r="L19" i="33"/>
  <c r="K19" i="33"/>
  <c r="J19" i="33"/>
  <c r="I19" i="33"/>
  <c r="H19" i="33"/>
  <c r="G19" i="33"/>
  <c r="F19" i="33"/>
  <c r="P12" i="33"/>
  <c r="D12" i="33"/>
  <c r="E12" i="33" s="1"/>
  <c r="P13" i="33"/>
  <c r="D13" i="33"/>
  <c r="E13" i="33" s="1"/>
  <c r="P11" i="33"/>
  <c r="D11" i="33"/>
  <c r="E11" i="33" s="1"/>
  <c r="P15" i="33"/>
  <c r="D15" i="33"/>
  <c r="E15" i="33" s="1"/>
  <c r="P16" i="33"/>
  <c r="D16" i="33"/>
  <c r="E16" i="33" s="1"/>
  <c r="P14" i="33"/>
  <c r="D14" i="33"/>
  <c r="E14" i="33" s="1"/>
  <c r="P9" i="33"/>
  <c r="D9" i="33"/>
  <c r="E9" i="33" s="1"/>
  <c r="P10" i="33"/>
  <c r="D10" i="33"/>
  <c r="E10" i="33" s="1"/>
  <c r="O18" i="32"/>
  <c r="N18" i="32"/>
  <c r="M18" i="32"/>
  <c r="L18" i="32"/>
  <c r="K18" i="32"/>
  <c r="J18" i="32"/>
  <c r="I18" i="32"/>
  <c r="H18" i="32"/>
  <c r="G18" i="32"/>
  <c r="F18" i="32"/>
  <c r="P13" i="32"/>
  <c r="D13" i="32"/>
  <c r="E13" i="32" s="1"/>
  <c r="P14" i="32"/>
  <c r="D14" i="32"/>
  <c r="E14" i="32" s="1"/>
  <c r="P15" i="32"/>
  <c r="D15" i="32"/>
  <c r="E15" i="32" s="1"/>
  <c r="P10" i="32"/>
  <c r="D10" i="32"/>
  <c r="E10" i="32" s="1"/>
  <c r="P9" i="32"/>
  <c r="D9" i="32"/>
  <c r="E9" i="32" s="1"/>
  <c r="P12" i="32"/>
  <c r="D12" i="32"/>
  <c r="E12" i="32" s="1"/>
  <c r="P11" i="32"/>
  <c r="D11" i="32"/>
  <c r="E11" i="32" s="1"/>
  <c r="O17" i="31"/>
  <c r="N17" i="31"/>
  <c r="M17" i="31"/>
  <c r="L17" i="31"/>
  <c r="K17" i="31"/>
  <c r="J17" i="31"/>
  <c r="I17" i="31"/>
  <c r="H17" i="31"/>
  <c r="G17" i="31"/>
  <c r="F17" i="31"/>
  <c r="P11" i="31"/>
  <c r="D11" i="31"/>
  <c r="E11" i="31" s="1"/>
  <c r="P14" i="31"/>
  <c r="D14" i="31"/>
  <c r="E14" i="31" s="1"/>
  <c r="P9" i="31"/>
  <c r="D9" i="31"/>
  <c r="E9" i="31" s="1"/>
  <c r="P13" i="31"/>
  <c r="D13" i="31"/>
  <c r="E13" i="31" s="1"/>
  <c r="P10" i="31"/>
  <c r="D10" i="31"/>
  <c r="E10" i="31" s="1"/>
  <c r="P12" i="31"/>
  <c r="D12" i="31"/>
  <c r="E12" i="31" s="1"/>
  <c r="O14" i="30"/>
  <c r="N14" i="30"/>
  <c r="M14" i="30"/>
  <c r="L14" i="30"/>
  <c r="K14" i="30"/>
  <c r="J14" i="30"/>
  <c r="I14" i="30"/>
  <c r="H14" i="30"/>
  <c r="G14" i="30"/>
  <c r="F14" i="30"/>
  <c r="P10" i="30"/>
  <c r="D10" i="30"/>
  <c r="E10" i="30" s="1"/>
  <c r="P9" i="30"/>
  <c r="D9" i="30"/>
  <c r="E9" i="30" s="1"/>
  <c r="P11" i="30"/>
  <c r="D11" i="30"/>
  <c r="E11" i="30" s="1"/>
  <c r="P12" i="30"/>
  <c r="D12" i="30"/>
  <c r="E12" i="30" s="1"/>
  <c r="O12" i="29"/>
  <c r="N12" i="29"/>
  <c r="M12" i="29"/>
  <c r="L12" i="29"/>
  <c r="K12" i="29"/>
  <c r="J12" i="29"/>
  <c r="I12" i="29"/>
  <c r="H12" i="29"/>
  <c r="G12" i="29"/>
  <c r="F12" i="29"/>
  <c r="P9" i="29"/>
  <c r="D9" i="29"/>
  <c r="E9" i="29" s="1"/>
  <c r="F19" i="22"/>
  <c r="G19" i="22"/>
  <c r="H19" i="22"/>
  <c r="I19" i="22"/>
  <c r="J19" i="22"/>
  <c r="K19" i="22"/>
  <c r="L19" i="22"/>
  <c r="M19" i="22"/>
  <c r="N19" i="22"/>
  <c r="O19" i="22"/>
  <c r="P17" i="22"/>
  <c r="D17" i="22"/>
  <c r="E17" i="22" s="1"/>
  <c r="N19" i="5"/>
  <c r="M19" i="5"/>
  <c r="L19" i="5"/>
  <c r="K19" i="5"/>
  <c r="J19" i="5"/>
  <c r="I19" i="5"/>
  <c r="H19" i="5"/>
  <c r="G19" i="5"/>
  <c r="F19" i="5"/>
  <c r="O17" i="5"/>
  <c r="D17" i="5"/>
  <c r="E17" i="5" s="1"/>
  <c r="O9" i="17"/>
  <c r="O10" i="17"/>
  <c r="O11" i="17"/>
  <c r="O12" i="17"/>
  <c r="O13" i="17"/>
  <c r="O14" i="17"/>
  <c r="O15" i="17"/>
  <c r="O16" i="17"/>
  <c r="O17" i="17"/>
  <c r="O18" i="17"/>
  <c r="N19" i="1"/>
  <c r="M19" i="1"/>
  <c r="L19" i="1"/>
  <c r="K19" i="1"/>
  <c r="J19" i="1"/>
  <c r="I19" i="1"/>
  <c r="H19" i="1"/>
  <c r="G19" i="1"/>
  <c r="F19" i="1"/>
  <c r="O17" i="26"/>
  <c r="N17" i="26"/>
  <c r="M17" i="26"/>
  <c r="L17" i="26"/>
  <c r="K17" i="26"/>
  <c r="J17" i="26"/>
  <c r="I17" i="26"/>
  <c r="H17" i="26"/>
  <c r="G17" i="26"/>
  <c r="F17" i="26"/>
  <c r="P12" i="26"/>
  <c r="D12" i="26"/>
  <c r="E12" i="26" s="1"/>
  <c r="P11" i="26"/>
  <c r="D11" i="26"/>
  <c r="E11" i="26" s="1"/>
  <c r="P10" i="26"/>
  <c r="D10" i="26"/>
  <c r="E10" i="26" s="1"/>
  <c r="P13" i="26"/>
  <c r="D13" i="26"/>
  <c r="E13" i="26" s="1"/>
  <c r="P14" i="26"/>
  <c r="D14" i="26"/>
  <c r="E14" i="26" s="1"/>
  <c r="P15" i="26"/>
  <c r="D15" i="26"/>
  <c r="E15" i="26" s="1"/>
  <c r="P9" i="26"/>
  <c r="D9" i="26"/>
  <c r="E9" i="26" s="1"/>
  <c r="O16" i="25"/>
  <c r="N16" i="25"/>
  <c r="M16" i="25"/>
  <c r="L16" i="25"/>
  <c r="K16" i="25"/>
  <c r="J16" i="25"/>
  <c r="I16" i="25"/>
  <c r="H16" i="25"/>
  <c r="G16" i="25"/>
  <c r="F16" i="25"/>
  <c r="P12" i="25"/>
  <c r="D12" i="25"/>
  <c r="E12" i="25" s="1"/>
  <c r="P11" i="25"/>
  <c r="D11" i="25"/>
  <c r="E11" i="25" s="1"/>
  <c r="P13" i="25"/>
  <c r="D13" i="25"/>
  <c r="E13" i="25" s="1"/>
  <c r="P10" i="25"/>
  <c r="D10" i="25"/>
  <c r="E10" i="25" s="1"/>
  <c r="P9" i="25"/>
  <c r="D9" i="25"/>
  <c r="E9" i="25" s="1"/>
  <c r="O14" i="24"/>
  <c r="N14" i="24"/>
  <c r="M14" i="24"/>
  <c r="L14" i="24"/>
  <c r="K14" i="24"/>
  <c r="J14" i="24"/>
  <c r="I14" i="24"/>
  <c r="H14" i="24"/>
  <c r="G14" i="24"/>
  <c r="F14" i="24"/>
  <c r="P10" i="24"/>
  <c r="D10" i="24"/>
  <c r="E10" i="24" s="1"/>
  <c r="P9" i="24"/>
  <c r="D9" i="24"/>
  <c r="E9" i="24" s="1"/>
  <c r="P11" i="24"/>
  <c r="D11" i="24"/>
  <c r="E11" i="24" s="1"/>
  <c r="O17" i="23"/>
  <c r="N17" i="23"/>
  <c r="M17" i="23"/>
  <c r="L17" i="23"/>
  <c r="K17" i="23"/>
  <c r="J17" i="23"/>
  <c r="I17" i="23"/>
  <c r="H17" i="23"/>
  <c r="G17" i="23"/>
  <c r="F17" i="23"/>
  <c r="P12" i="23"/>
  <c r="D12" i="23"/>
  <c r="E12" i="23" s="1"/>
  <c r="P9" i="23"/>
  <c r="D9" i="23"/>
  <c r="E9" i="23" s="1"/>
  <c r="P13" i="23"/>
  <c r="D13" i="23"/>
  <c r="E13" i="23" s="1"/>
  <c r="P11" i="23"/>
  <c r="D11" i="23"/>
  <c r="E11" i="23" s="1"/>
  <c r="P14" i="23"/>
  <c r="D14" i="23"/>
  <c r="E14" i="23" s="1"/>
  <c r="P10" i="23"/>
  <c r="D10" i="23"/>
  <c r="E10" i="23" s="1"/>
  <c r="P13" i="22"/>
  <c r="D13" i="22"/>
  <c r="E13" i="22" s="1"/>
  <c r="P15" i="22"/>
  <c r="D15" i="22"/>
  <c r="E15" i="22" s="1"/>
  <c r="P11" i="22"/>
  <c r="D11" i="22"/>
  <c r="E11" i="22" s="1"/>
  <c r="P14" i="22"/>
  <c r="D14" i="22"/>
  <c r="E14" i="22" s="1"/>
  <c r="P12" i="22"/>
  <c r="D12" i="22"/>
  <c r="E12" i="22" s="1"/>
  <c r="P16" i="22"/>
  <c r="D16" i="22"/>
  <c r="E16" i="22" s="1"/>
  <c r="P9" i="22"/>
  <c r="P19" i="22" s="1"/>
  <c r="D9" i="22"/>
  <c r="E9" i="22" s="1"/>
  <c r="P10" i="22"/>
  <c r="D10" i="22"/>
  <c r="E10" i="22" s="1"/>
  <c r="O18" i="21"/>
  <c r="N18" i="21"/>
  <c r="M18" i="21"/>
  <c r="L18" i="21"/>
  <c r="K18" i="21"/>
  <c r="J18" i="21"/>
  <c r="I18" i="21"/>
  <c r="H18" i="21"/>
  <c r="G18" i="21"/>
  <c r="F18" i="21"/>
  <c r="P12" i="21"/>
  <c r="D12" i="21"/>
  <c r="E12" i="21" s="1"/>
  <c r="P13" i="21"/>
  <c r="D13" i="21"/>
  <c r="E13" i="21" s="1"/>
  <c r="P9" i="21"/>
  <c r="D9" i="21"/>
  <c r="E9" i="21" s="1"/>
  <c r="P11" i="21"/>
  <c r="D11" i="21"/>
  <c r="E11" i="21" s="1"/>
  <c r="P14" i="21"/>
  <c r="D14" i="21"/>
  <c r="E14" i="21" s="1"/>
  <c r="P15" i="21"/>
  <c r="D15" i="21"/>
  <c r="E15" i="21" s="1"/>
  <c r="P10" i="21"/>
  <c r="D10" i="21"/>
  <c r="E10" i="21" s="1"/>
  <c r="O18" i="20"/>
  <c r="N18" i="20"/>
  <c r="M18" i="20"/>
  <c r="L18" i="20"/>
  <c r="K18" i="20"/>
  <c r="J18" i="20"/>
  <c r="I18" i="20"/>
  <c r="H18" i="20"/>
  <c r="G18" i="20"/>
  <c r="F18" i="20"/>
  <c r="P11" i="20"/>
  <c r="D11" i="20"/>
  <c r="E11" i="20" s="1"/>
  <c r="P13" i="20"/>
  <c r="D13" i="20"/>
  <c r="E13" i="20" s="1"/>
  <c r="P9" i="20"/>
  <c r="D9" i="20"/>
  <c r="E9" i="20" s="1"/>
  <c r="P12" i="20"/>
  <c r="D12" i="20"/>
  <c r="E12" i="20" s="1"/>
  <c r="P14" i="20"/>
  <c r="D14" i="20"/>
  <c r="E14" i="20" s="1"/>
  <c r="P15" i="20"/>
  <c r="D15" i="20"/>
  <c r="E15" i="20" s="1"/>
  <c r="P10" i="20"/>
  <c r="D10" i="20"/>
  <c r="E10" i="20" s="1"/>
  <c r="O19" i="19"/>
  <c r="N19" i="19"/>
  <c r="M19" i="19"/>
  <c r="L19" i="19"/>
  <c r="K19" i="19"/>
  <c r="J19" i="19"/>
  <c r="I19" i="19"/>
  <c r="H19" i="19"/>
  <c r="G19" i="19"/>
  <c r="F19" i="19"/>
  <c r="P10" i="19"/>
  <c r="D10" i="19"/>
  <c r="E10" i="19" s="1"/>
  <c r="P13" i="19"/>
  <c r="D13" i="19"/>
  <c r="E13" i="19" s="1"/>
  <c r="P14" i="19"/>
  <c r="D14" i="19"/>
  <c r="E14" i="19" s="1"/>
  <c r="P11" i="19"/>
  <c r="D11" i="19"/>
  <c r="E11" i="19" s="1"/>
  <c r="P15" i="19"/>
  <c r="D15" i="19"/>
  <c r="E15" i="19" s="1"/>
  <c r="P16" i="19"/>
  <c r="D16" i="19"/>
  <c r="E16" i="19" s="1"/>
  <c r="P12" i="19"/>
  <c r="D12" i="19"/>
  <c r="E12" i="19" s="1"/>
  <c r="P9" i="19"/>
  <c r="D9" i="19"/>
  <c r="E9" i="19" s="1"/>
  <c r="O22" i="18"/>
  <c r="N22" i="18"/>
  <c r="M22" i="18"/>
  <c r="L22" i="18"/>
  <c r="K22" i="18"/>
  <c r="J22" i="18"/>
  <c r="I22" i="18"/>
  <c r="H22" i="18"/>
  <c r="G22" i="18"/>
  <c r="F22" i="18"/>
  <c r="P18" i="18"/>
  <c r="D18" i="18"/>
  <c r="E18" i="18" s="1"/>
  <c r="P16" i="18"/>
  <c r="D16" i="18"/>
  <c r="E16" i="18" s="1"/>
  <c r="P17" i="18"/>
  <c r="D17" i="18"/>
  <c r="E17" i="18" s="1"/>
  <c r="P12" i="18"/>
  <c r="D12" i="18"/>
  <c r="E12" i="18" s="1"/>
  <c r="P15" i="18"/>
  <c r="D15" i="18"/>
  <c r="E15" i="18" s="1"/>
  <c r="P11" i="18"/>
  <c r="D11" i="18"/>
  <c r="E11" i="18" s="1"/>
  <c r="P13" i="18"/>
  <c r="D13" i="18"/>
  <c r="E13" i="18" s="1"/>
  <c r="P19" i="18"/>
  <c r="D19" i="18"/>
  <c r="E19" i="18" s="1"/>
  <c r="P10" i="18"/>
  <c r="D10" i="18"/>
  <c r="E10" i="18" s="1"/>
  <c r="P9" i="18"/>
  <c r="D9" i="18"/>
  <c r="E9" i="18" s="1"/>
  <c r="P14" i="18"/>
  <c r="D14" i="18"/>
  <c r="E14" i="18" s="1"/>
  <c r="N21" i="17"/>
  <c r="M21" i="17"/>
  <c r="L21" i="17"/>
  <c r="K21" i="17"/>
  <c r="J21" i="17"/>
  <c r="I21" i="17"/>
  <c r="H21" i="17"/>
  <c r="G21" i="17"/>
  <c r="F21" i="17"/>
  <c r="D17" i="17"/>
  <c r="E17" i="17" s="1"/>
  <c r="D13" i="17"/>
  <c r="E13" i="17" s="1"/>
  <c r="D14" i="17"/>
  <c r="E14" i="17" s="1"/>
  <c r="D16" i="17"/>
  <c r="E16" i="17" s="1"/>
  <c r="D10" i="17"/>
  <c r="E10" i="17" s="1"/>
  <c r="D12" i="17"/>
  <c r="E12" i="17" s="1"/>
  <c r="D11" i="17"/>
  <c r="E11" i="17" s="1"/>
  <c r="D18" i="17"/>
  <c r="E18" i="17" s="1"/>
  <c r="D9" i="17"/>
  <c r="E9" i="17" s="1"/>
  <c r="D15" i="17"/>
  <c r="E15" i="17" s="1"/>
  <c r="M20" i="16"/>
  <c r="L20" i="16"/>
  <c r="K20" i="16"/>
  <c r="J20" i="16"/>
  <c r="I20" i="16"/>
  <c r="H20" i="16"/>
  <c r="G20" i="16"/>
  <c r="F20" i="16"/>
  <c r="N14" i="16"/>
  <c r="D14" i="16"/>
  <c r="E14" i="16" s="1"/>
  <c r="N16" i="16"/>
  <c r="D16" i="16"/>
  <c r="E16" i="16" s="1"/>
  <c r="N15" i="16"/>
  <c r="D15" i="16"/>
  <c r="E15" i="16" s="1"/>
  <c r="N10" i="16"/>
  <c r="D10" i="16"/>
  <c r="E10" i="16" s="1"/>
  <c r="N13" i="16"/>
  <c r="D13" i="16"/>
  <c r="E13" i="16" s="1"/>
  <c r="N9" i="16"/>
  <c r="D9" i="16"/>
  <c r="E9" i="16" s="1"/>
  <c r="N17" i="16"/>
  <c r="D17" i="16"/>
  <c r="E17" i="16" s="1"/>
  <c r="N11" i="16"/>
  <c r="E11" i="16"/>
  <c r="D11" i="16"/>
  <c r="N12" i="16"/>
  <c r="D12" i="16"/>
  <c r="E12" i="16" s="1"/>
  <c r="M20" i="15"/>
  <c r="L20" i="15"/>
  <c r="K20" i="15"/>
  <c r="J20" i="15"/>
  <c r="I20" i="15"/>
  <c r="H20" i="15"/>
  <c r="G20" i="15"/>
  <c r="F20" i="15"/>
  <c r="N16" i="15"/>
  <c r="D16" i="15"/>
  <c r="E16" i="15" s="1"/>
  <c r="N10" i="15"/>
  <c r="D10" i="15"/>
  <c r="E10" i="15" s="1"/>
  <c r="N13" i="15"/>
  <c r="D13" i="15"/>
  <c r="E13" i="15" s="1"/>
  <c r="N15" i="15"/>
  <c r="D15" i="15"/>
  <c r="E15" i="15" s="1"/>
  <c r="N14" i="15"/>
  <c r="D14" i="15"/>
  <c r="E14" i="15" s="1"/>
  <c r="N17" i="15"/>
  <c r="D17" i="15"/>
  <c r="E17" i="15" s="1"/>
  <c r="N9" i="15"/>
  <c r="D9" i="15"/>
  <c r="E9" i="15" s="1"/>
  <c r="N11" i="15"/>
  <c r="D11" i="15"/>
  <c r="E11" i="15" s="1"/>
  <c r="N12" i="15"/>
  <c r="D12" i="15"/>
  <c r="E12" i="15" s="1"/>
  <c r="M19" i="14"/>
  <c r="L19" i="14"/>
  <c r="K19" i="14"/>
  <c r="J19" i="14"/>
  <c r="I19" i="14"/>
  <c r="H19" i="14"/>
  <c r="G19" i="14"/>
  <c r="F19" i="14"/>
  <c r="N14" i="14"/>
  <c r="D14" i="14"/>
  <c r="E14" i="14" s="1"/>
  <c r="N12" i="14"/>
  <c r="D12" i="14"/>
  <c r="E12" i="14" s="1"/>
  <c r="N13" i="14"/>
  <c r="D13" i="14"/>
  <c r="E13" i="14" s="1"/>
  <c r="N16" i="14"/>
  <c r="D16" i="14"/>
  <c r="E16" i="14" s="1"/>
  <c r="N15" i="14"/>
  <c r="D15" i="14"/>
  <c r="E15" i="14" s="1"/>
  <c r="N9" i="14"/>
  <c r="D9" i="14"/>
  <c r="E9" i="14" s="1"/>
  <c r="N10" i="14"/>
  <c r="D10" i="14"/>
  <c r="E10" i="14" s="1"/>
  <c r="N11" i="14"/>
  <c r="D11" i="14"/>
  <c r="E11" i="14" s="1"/>
  <c r="M20" i="13"/>
  <c r="L20" i="13"/>
  <c r="K20" i="13"/>
  <c r="J20" i="13"/>
  <c r="I20" i="13"/>
  <c r="H20" i="13"/>
  <c r="G20" i="13"/>
  <c r="F20" i="13"/>
  <c r="N17" i="13"/>
  <c r="D17" i="13"/>
  <c r="E17" i="13" s="1"/>
  <c r="N14" i="13"/>
  <c r="D14" i="13"/>
  <c r="E14" i="13" s="1"/>
  <c r="N13" i="13"/>
  <c r="D13" i="13"/>
  <c r="E13" i="13" s="1"/>
  <c r="N11" i="13"/>
  <c r="D11" i="13"/>
  <c r="E11" i="13" s="1"/>
  <c r="N16" i="13"/>
  <c r="D16" i="13"/>
  <c r="E16" i="13" s="1"/>
  <c r="N15" i="13"/>
  <c r="D15" i="13"/>
  <c r="E15" i="13" s="1"/>
  <c r="N12" i="13"/>
  <c r="D12" i="13"/>
  <c r="E12" i="13" s="1"/>
  <c r="N10" i="13"/>
  <c r="D10" i="13"/>
  <c r="E10" i="13" s="1"/>
  <c r="N9" i="13"/>
  <c r="D9" i="13"/>
  <c r="E9" i="13" s="1"/>
  <c r="M20" i="12"/>
  <c r="L20" i="12"/>
  <c r="K20" i="12"/>
  <c r="J20" i="12"/>
  <c r="I20" i="12"/>
  <c r="H20" i="12"/>
  <c r="G20" i="12"/>
  <c r="F20" i="12"/>
  <c r="N14" i="12"/>
  <c r="D14" i="12"/>
  <c r="E14" i="12" s="1"/>
  <c r="N13" i="12"/>
  <c r="D13" i="12"/>
  <c r="E13" i="12" s="1"/>
  <c r="N15" i="12"/>
  <c r="D15" i="12"/>
  <c r="E15" i="12" s="1"/>
  <c r="N11" i="12"/>
  <c r="D11" i="12"/>
  <c r="E11" i="12" s="1"/>
  <c r="N17" i="12"/>
  <c r="D17" i="12"/>
  <c r="E17" i="12" s="1"/>
  <c r="N16" i="12"/>
  <c r="D16" i="12"/>
  <c r="E16" i="12" s="1"/>
  <c r="N10" i="12"/>
  <c r="D10" i="12"/>
  <c r="E10" i="12" s="1"/>
  <c r="N9" i="12"/>
  <c r="D9" i="12"/>
  <c r="E9" i="12" s="1"/>
  <c r="N12" i="12"/>
  <c r="D12" i="12"/>
  <c r="E12" i="12" s="1"/>
  <c r="L17" i="11"/>
  <c r="M13" i="11"/>
  <c r="D13" i="11"/>
  <c r="E13" i="11" s="1"/>
  <c r="M12" i="11"/>
  <c r="D12" i="11"/>
  <c r="E12" i="11" s="1"/>
  <c r="M11" i="11"/>
  <c r="D11" i="11"/>
  <c r="E11" i="11" s="1"/>
  <c r="M9" i="11"/>
  <c r="D9" i="11"/>
  <c r="E9" i="11" s="1"/>
  <c r="M14" i="11"/>
  <c r="D14" i="11"/>
  <c r="E14" i="11" s="1"/>
  <c r="M10" i="11"/>
  <c r="D10" i="11"/>
  <c r="E10" i="11" s="1"/>
  <c r="K18" i="10"/>
  <c r="J18" i="10"/>
  <c r="I18" i="10"/>
  <c r="H18" i="10"/>
  <c r="G18" i="10"/>
  <c r="F18" i="10"/>
  <c r="L12" i="10"/>
  <c r="D12" i="10"/>
  <c r="E12" i="10" s="1"/>
  <c r="L9" i="10"/>
  <c r="D9" i="10"/>
  <c r="E9" i="10" s="1"/>
  <c r="L13" i="10"/>
  <c r="D13" i="10"/>
  <c r="E13" i="10" s="1"/>
  <c r="L10" i="10"/>
  <c r="D10" i="10"/>
  <c r="E10" i="10" s="1"/>
  <c r="L14" i="10"/>
  <c r="D14" i="10"/>
  <c r="E14" i="10" s="1"/>
  <c r="L15" i="10"/>
  <c r="D15" i="10"/>
  <c r="E15" i="10" s="1"/>
  <c r="L11" i="10"/>
  <c r="D11" i="10"/>
  <c r="E11" i="10" s="1"/>
  <c r="L17" i="9"/>
  <c r="K17" i="9"/>
  <c r="J17" i="9"/>
  <c r="I17" i="9"/>
  <c r="H17" i="9"/>
  <c r="G17" i="9"/>
  <c r="F17" i="9"/>
  <c r="N10" i="9"/>
  <c r="D10" i="9"/>
  <c r="E10" i="9" s="1"/>
  <c r="N9" i="9"/>
  <c r="D9" i="9"/>
  <c r="E9" i="9" s="1"/>
  <c r="N14" i="9"/>
  <c r="D14" i="9"/>
  <c r="E14" i="9" s="1"/>
  <c r="N12" i="9"/>
  <c r="D12" i="9"/>
  <c r="E12" i="9" s="1"/>
  <c r="N11" i="9"/>
  <c r="D11" i="9"/>
  <c r="E11" i="9" s="1"/>
  <c r="N13" i="9"/>
  <c r="D13" i="9"/>
  <c r="E13" i="9" s="1"/>
  <c r="N17" i="8"/>
  <c r="D17" i="8"/>
  <c r="E17" i="8" s="1"/>
  <c r="N13" i="8"/>
  <c r="D13" i="8"/>
  <c r="E13" i="8" s="1"/>
  <c r="N12" i="8"/>
  <c r="D12" i="8"/>
  <c r="E12" i="8" s="1"/>
  <c r="N11" i="8"/>
  <c r="D11" i="8"/>
  <c r="E11" i="8" s="1"/>
  <c r="N14" i="8"/>
  <c r="D14" i="8"/>
  <c r="E14" i="8" s="1"/>
  <c r="N10" i="8"/>
  <c r="D10" i="8"/>
  <c r="E10" i="8" s="1"/>
  <c r="N16" i="8"/>
  <c r="D16" i="8"/>
  <c r="E16" i="8" s="1"/>
  <c r="N9" i="8"/>
  <c r="D9" i="8"/>
  <c r="E9" i="8" s="1"/>
  <c r="N15" i="8"/>
  <c r="D15" i="8"/>
  <c r="E15" i="8" s="1"/>
  <c r="N16" i="7"/>
  <c r="D16" i="7"/>
  <c r="E16" i="7" s="1"/>
  <c r="N13" i="7"/>
  <c r="D13" i="7"/>
  <c r="E13" i="7" s="1"/>
  <c r="N11" i="7"/>
  <c r="D11" i="7"/>
  <c r="E11" i="7" s="1"/>
  <c r="N12" i="7"/>
  <c r="D12" i="7"/>
  <c r="E12" i="7" s="1"/>
  <c r="N15" i="7"/>
  <c r="D15" i="7"/>
  <c r="E15" i="7" s="1"/>
  <c r="N9" i="7"/>
  <c r="D9" i="7"/>
  <c r="E9" i="7" s="1"/>
  <c r="N18" i="7"/>
  <c r="D18" i="7"/>
  <c r="E18" i="7" s="1"/>
  <c r="N10" i="7"/>
  <c r="D10" i="7"/>
  <c r="E10" i="7" s="1"/>
  <c r="N17" i="7"/>
  <c r="D17" i="7"/>
  <c r="E17" i="7" s="1"/>
  <c r="N14" i="7"/>
  <c r="D14" i="7"/>
  <c r="E14" i="7" s="1"/>
  <c r="N16" i="6"/>
  <c r="D16" i="6"/>
  <c r="E16" i="6" s="1"/>
  <c r="N9" i="6"/>
  <c r="D9" i="6"/>
  <c r="E9" i="6" s="1"/>
  <c r="N14" i="6"/>
  <c r="D14" i="6"/>
  <c r="E14" i="6" s="1"/>
  <c r="N10" i="6"/>
  <c r="D10" i="6"/>
  <c r="E10" i="6" s="1"/>
  <c r="N12" i="6"/>
  <c r="D12" i="6"/>
  <c r="E12" i="6" s="1"/>
  <c r="N13" i="6"/>
  <c r="D13" i="6"/>
  <c r="E13" i="6" s="1"/>
  <c r="N18" i="6"/>
  <c r="D18" i="6"/>
  <c r="E18" i="6" s="1"/>
  <c r="N11" i="6"/>
  <c r="D11" i="6"/>
  <c r="E11" i="6" s="1"/>
  <c r="N17" i="6"/>
  <c r="D17" i="6"/>
  <c r="E17" i="6" s="1"/>
  <c r="N15" i="6"/>
  <c r="D15" i="6"/>
  <c r="E15" i="6" s="1"/>
  <c r="O13" i="5"/>
  <c r="D13" i="5"/>
  <c r="E13" i="5" s="1"/>
  <c r="O16" i="5"/>
  <c r="D16" i="5"/>
  <c r="E16" i="5" s="1"/>
  <c r="O9" i="5"/>
  <c r="O19" i="5" s="1"/>
  <c r="D9" i="5"/>
  <c r="E9" i="5" s="1"/>
  <c r="E19" i="5" s="1"/>
  <c r="O10" i="5"/>
  <c r="D10" i="5"/>
  <c r="E10" i="5" s="1"/>
  <c r="O15" i="5"/>
  <c r="D15" i="5"/>
  <c r="E15" i="5" s="1"/>
  <c r="O14" i="5"/>
  <c r="D14" i="5"/>
  <c r="E14" i="5" s="1"/>
  <c r="O11" i="5"/>
  <c r="D11" i="5"/>
  <c r="E11" i="5" s="1"/>
  <c r="O12" i="5"/>
  <c r="D12" i="5"/>
  <c r="E12" i="5" s="1"/>
  <c r="N21" i="4"/>
  <c r="M21" i="4"/>
  <c r="L21" i="4"/>
  <c r="K21" i="4"/>
  <c r="J21" i="4"/>
  <c r="I21" i="4"/>
  <c r="H21" i="4"/>
  <c r="G21" i="4"/>
  <c r="F21" i="4"/>
  <c r="O18" i="4"/>
  <c r="D18" i="4"/>
  <c r="E18" i="4" s="1"/>
  <c r="O16" i="4"/>
  <c r="D16" i="4"/>
  <c r="E16" i="4" s="1"/>
  <c r="O11" i="4"/>
  <c r="D11" i="4"/>
  <c r="E11" i="4" s="1"/>
  <c r="O10" i="4"/>
  <c r="D10" i="4"/>
  <c r="E10" i="4" s="1"/>
  <c r="O14" i="4"/>
  <c r="D14" i="4"/>
  <c r="E14" i="4" s="1"/>
  <c r="O13" i="4"/>
  <c r="D13" i="4"/>
  <c r="E13" i="4" s="1"/>
  <c r="O15" i="4"/>
  <c r="D15" i="4"/>
  <c r="E15" i="4" s="1"/>
  <c r="O17" i="4"/>
  <c r="D17" i="4"/>
  <c r="E17" i="4" s="1"/>
  <c r="O12" i="4"/>
  <c r="D12" i="4"/>
  <c r="E12" i="4" s="1"/>
  <c r="O9" i="4"/>
  <c r="D9" i="4"/>
  <c r="E9" i="4" s="1"/>
  <c r="N19" i="3"/>
  <c r="M19" i="3"/>
  <c r="L19" i="3"/>
  <c r="K19" i="3"/>
  <c r="J19" i="3"/>
  <c r="I19" i="3"/>
  <c r="H19" i="3"/>
  <c r="G19" i="3"/>
  <c r="F19" i="3"/>
  <c r="O16" i="3"/>
  <c r="D16" i="3"/>
  <c r="E16" i="3" s="1"/>
  <c r="O15" i="3"/>
  <c r="D15" i="3"/>
  <c r="E15" i="3" s="1"/>
  <c r="O12" i="3"/>
  <c r="D12" i="3"/>
  <c r="E12" i="3" s="1"/>
  <c r="O10" i="3"/>
  <c r="D10" i="3"/>
  <c r="E10" i="3" s="1"/>
  <c r="O11" i="3"/>
  <c r="D11" i="3"/>
  <c r="E11" i="3" s="1"/>
  <c r="O9" i="3"/>
  <c r="D9" i="3"/>
  <c r="E9" i="3" s="1"/>
  <c r="O14" i="3"/>
  <c r="D14" i="3"/>
  <c r="E14" i="3" s="1"/>
  <c r="O13" i="3"/>
  <c r="D13" i="3"/>
  <c r="E13" i="3" s="1"/>
  <c r="N18" i="2"/>
  <c r="M18" i="2"/>
  <c r="L18" i="2"/>
  <c r="K18" i="2"/>
  <c r="J18" i="2"/>
  <c r="I18" i="2"/>
  <c r="H18" i="2"/>
  <c r="G18" i="2"/>
  <c r="F18" i="2"/>
  <c r="O12" i="2"/>
  <c r="D12" i="2"/>
  <c r="E12" i="2" s="1"/>
  <c r="O10" i="2"/>
  <c r="D10" i="2"/>
  <c r="E10" i="2" s="1"/>
  <c r="O14" i="2"/>
  <c r="D14" i="2"/>
  <c r="E14" i="2" s="1"/>
  <c r="O11" i="2"/>
  <c r="D11" i="2"/>
  <c r="E11" i="2" s="1"/>
  <c r="O9" i="2"/>
  <c r="D9" i="2"/>
  <c r="E9" i="2" s="1"/>
  <c r="O15" i="2"/>
  <c r="D15" i="2"/>
  <c r="E15" i="2" s="1"/>
  <c r="O13" i="2"/>
  <c r="D13" i="2"/>
  <c r="E13" i="2" s="1"/>
  <c r="O10" i="1"/>
  <c r="D10" i="1"/>
  <c r="E10" i="1" s="1"/>
  <c r="O12" i="1"/>
  <c r="D12" i="1"/>
  <c r="E12" i="1" s="1"/>
  <c r="O16" i="1"/>
  <c r="D16" i="1"/>
  <c r="E16" i="1" s="1"/>
  <c r="O11" i="1"/>
  <c r="D11" i="1"/>
  <c r="E11" i="1" s="1"/>
  <c r="O13" i="1"/>
  <c r="D13" i="1"/>
  <c r="E13" i="1" s="1"/>
  <c r="O15" i="1"/>
  <c r="D15" i="1"/>
  <c r="E15" i="1" s="1"/>
  <c r="O17" i="1"/>
  <c r="D17" i="1"/>
  <c r="E17" i="1" s="1"/>
  <c r="O9" i="1"/>
  <c r="D9" i="1"/>
  <c r="E9" i="1" s="1"/>
  <c r="O14" i="1"/>
  <c r="D14" i="1"/>
  <c r="E14" i="1" s="1"/>
  <c r="O21" i="17" l="1"/>
  <c r="E24" i="54"/>
  <c r="E18" i="32"/>
  <c r="E12" i="29"/>
  <c r="P17" i="31"/>
  <c r="P19" i="33"/>
  <c r="E16" i="37"/>
  <c r="E21" i="42"/>
  <c r="Q20" i="40"/>
  <c r="P12" i="29"/>
  <c r="E17" i="31"/>
  <c r="Q22" i="53"/>
  <c r="Q16" i="37"/>
  <c r="E23" i="38"/>
  <c r="Q23" i="38"/>
  <c r="Q21" i="41"/>
  <c r="Q21" i="42"/>
  <c r="B19" i="28" s="1"/>
  <c r="Q20" i="34"/>
  <c r="E19" i="36"/>
  <c r="E18" i="35"/>
  <c r="E14" i="30"/>
  <c r="E24" i="44"/>
  <c r="E20" i="49"/>
  <c r="E17" i="50"/>
  <c r="E19" i="33"/>
  <c r="E28" i="45"/>
  <c r="P14" i="30"/>
  <c r="E20" i="40"/>
  <c r="E16" i="51"/>
  <c r="P18" i="32"/>
  <c r="R28" i="45"/>
  <c r="E26" i="47"/>
  <c r="Q20" i="49"/>
  <c r="E20" i="34"/>
  <c r="Q23" i="39"/>
  <c r="E21" i="41"/>
  <c r="S26" i="46"/>
  <c r="E23" i="48"/>
  <c r="Q18" i="35"/>
  <c r="E18" i="43"/>
  <c r="R24" i="54"/>
  <c r="Q19" i="36"/>
  <c r="E23" i="39"/>
  <c r="Q18" i="43"/>
  <c r="E26" i="46"/>
  <c r="R26" i="47"/>
  <c r="E17" i="52"/>
  <c r="Q17" i="52"/>
  <c r="E22" i="53"/>
  <c r="R23" i="48"/>
  <c r="Q17" i="50"/>
  <c r="Q16" i="51"/>
  <c r="L18" i="10"/>
  <c r="E19" i="1"/>
  <c r="E21" i="4"/>
  <c r="O21" i="4"/>
  <c r="E19" i="22"/>
  <c r="E17" i="26"/>
  <c r="B11" i="28"/>
  <c r="N17" i="9"/>
  <c r="E17" i="9"/>
  <c r="E20" i="12"/>
  <c r="N20" i="13"/>
  <c r="N20" i="8"/>
  <c r="E18" i="20"/>
  <c r="M17" i="11"/>
  <c r="E20" i="15"/>
  <c r="P17" i="23"/>
  <c r="B15" i="28" s="1"/>
  <c r="P19" i="19"/>
  <c r="P18" i="21"/>
  <c r="P16" i="25"/>
  <c r="O19" i="1"/>
  <c r="E21" i="6"/>
  <c r="E20" i="8"/>
  <c r="E18" i="2"/>
  <c r="E19" i="3"/>
  <c r="O18" i="2"/>
  <c r="E20" i="16"/>
  <c r="O19" i="3"/>
  <c r="E19" i="14"/>
  <c r="E21" i="7"/>
  <c r="E20" i="13"/>
  <c r="N20" i="15"/>
  <c r="P14" i="24"/>
  <c r="E18" i="10"/>
  <c r="E17" i="11"/>
  <c r="N19" i="14"/>
  <c r="N20" i="16"/>
  <c r="E21" i="17"/>
  <c r="E22" i="18"/>
  <c r="P22" i="18"/>
  <c r="E14" i="24"/>
  <c r="N20" i="12"/>
  <c r="P18" i="20"/>
  <c r="E19" i="19"/>
  <c r="E17" i="23"/>
  <c r="E18" i="21"/>
  <c r="E16" i="25"/>
  <c r="P17" i="26"/>
  <c r="B12" i="28" l="1"/>
  <c r="B14" i="28"/>
  <c r="B13" i="28"/>
  <c r="B16" i="28"/>
  <c r="B17" i="28"/>
  <c r="B10" i="28"/>
  <c r="B21" i="28"/>
  <c r="B20" i="28"/>
  <c r="B18" i="28"/>
  <c r="B23" i="28" l="1"/>
</calcChain>
</file>

<file path=xl/sharedStrings.xml><?xml version="1.0" encoding="utf-8"?>
<sst xmlns="http://schemas.openxmlformats.org/spreadsheetml/2006/main" count="1476" uniqueCount="78">
  <si>
    <t>Reg</t>
  </si>
  <si>
    <t>OT</t>
  </si>
  <si>
    <t>Total</t>
  </si>
  <si>
    <t>184-230</t>
  </si>
  <si>
    <t>184-0247</t>
  </si>
  <si>
    <t>184-795</t>
  </si>
  <si>
    <t>184-826</t>
  </si>
  <si>
    <t>184-849</t>
  </si>
  <si>
    <t>184-0839</t>
  </si>
  <si>
    <t>184-850</t>
  </si>
  <si>
    <t>184-856</t>
  </si>
  <si>
    <t>184-842</t>
  </si>
  <si>
    <t>184-0999</t>
  </si>
  <si>
    <t>Hr</t>
  </si>
  <si>
    <t>Rate</t>
  </si>
  <si>
    <t>184-487</t>
  </si>
  <si>
    <t>184-807</t>
  </si>
  <si>
    <t>184-0855</t>
  </si>
  <si>
    <t>184-838</t>
  </si>
  <si>
    <t>184-0824</t>
  </si>
  <si>
    <t>184-855</t>
  </si>
  <si>
    <t>184-750</t>
  </si>
  <si>
    <t>184-0836</t>
  </si>
  <si>
    <t>184-854</t>
  </si>
  <si>
    <t>184-824</t>
  </si>
  <si>
    <t>184-830</t>
  </si>
  <si>
    <t>184-486</t>
  </si>
  <si>
    <t>184-489</t>
  </si>
  <si>
    <t>184-861</t>
  </si>
  <si>
    <t>184-860</t>
  </si>
  <si>
    <t>184-834</t>
  </si>
  <si>
    <t>184-836</t>
  </si>
  <si>
    <t>184-843</t>
  </si>
  <si>
    <t>184-613</t>
  </si>
  <si>
    <t>Hourly</t>
  </si>
  <si>
    <t>Amount</t>
  </si>
  <si>
    <t>Month</t>
  </si>
  <si>
    <t>Capitalized*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</si>
  <si>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</si>
  <si>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</si>
  <si>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</si>
  <si>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</si>
  <si>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</si>
  <si>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</si>
  <si>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</si>
  <si>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</si>
  <si>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</si>
  <si>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</si>
  <si>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</si>
  <si>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</si>
  <si>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Totals</t>
  </si>
  <si>
    <t>184-858</t>
  </si>
  <si>
    <t>184-848</t>
  </si>
  <si>
    <t>184-852</t>
  </si>
  <si>
    <t>184-862</t>
  </si>
  <si>
    <t>184-767</t>
  </si>
  <si>
    <t>184-257</t>
  </si>
  <si>
    <t>184-863</t>
  </si>
  <si>
    <t>184-864</t>
  </si>
  <si>
    <t>184-868</t>
  </si>
  <si>
    <t>184-857</t>
  </si>
  <si>
    <t>184-528</t>
  </si>
  <si>
    <t>184-859</t>
  </si>
  <si>
    <t>184-875</t>
  </si>
  <si>
    <t>184-0858</t>
  </si>
  <si>
    <t>184-865</t>
  </si>
  <si>
    <t>184-0838</t>
  </si>
  <si>
    <t>184-812</t>
  </si>
  <si>
    <t>184-776</t>
  </si>
  <si>
    <t>184-742</t>
  </si>
  <si>
    <t>184-870</t>
  </si>
  <si>
    <t>Northern Kentucky Water District</t>
  </si>
  <si>
    <t>NKWD_PSCDR2_21_11-28-18</t>
  </si>
  <si>
    <t>Case No. 2018-00291</t>
  </si>
  <si>
    <t>Rate Case 2018-00291</t>
  </si>
  <si>
    <t>Test Period Capitalized Labor Support</t>
  </si>
  <si>
    <t>Response to Q21</t>
  </si>
  <si>
    <t>Witness: Rechtin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</si>
</sst>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4" fillId="0" borderId="2" xfId="0" applyFont="1" applyBorder="1"/>
    <xf numFmtId="164" fontId="4" fillId="0" borderId="2" xfId="0" applyNumberFormat="1" applyFont="1" applyBorder="1"/>
    <xf numFmtId="44" fontId="4" fillId="0" borderId="0" xfId="2" applyFont="1" applyBorder="1"/>
    <xf numFmtId="164" fontId="4" fillId="0" borderId="0" xfId="0" applyNumberFormat="1" applyFont="1"/>
    <xf numFmtId="0" fontId="4" fillId="0" borderId="0" xfId="0" applyFont="1" applyBorder="1"/>
    <xf numFmtId="164" fontId="4" fillId="0" borderId="0" xfId="0" applyNumberFormat="1" applyFont="1" applyBorder="1"/>
    <xf numFmtId="0" fontId="3" fillId="0" borderId="0" xfId="0" applyFont="1"/>
    <xf numFmtId="164" fontId="3" fillId="0" borderId="0" xfId="0" applyNumberFormat="1" applyFont="1"/>
    <xf numFmtId="164" fontId="0" fillId="0" borderId="0" xfId="0" applyNumberFormat="1"/>
    <xf numFmtId="44" fontId="0" fillId="0" borderId="0" xfId="2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 applyBorder="1"/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44" fontId="3" fillId="0" borderId="2" xfId="2" applyFont="1" applyBorder="1" applyAlignment="1">
      <alignment horizontal="center"/>
    </xf>
    <xf numFmtId="44" fontId="3" fillId="0" borderId="2" xfId="2" applyFont="1" applyFill="1" applyBorder="1" applyAlignment="1">
      <alignment horizontal="center"/>
    </xf>
    <xf numFmtId="44" fontId="4" fillId="0" borderId="2" xfId="2" applyFont="1" applyBorder="1"/>
    <xf numFmtId="164" fontId="4" fillId="0" borderId="2" xfId="2" applyNumberFormat="1" applyFont="1" applyBorder="1"/>
    <xf numFmtId="44" fontId="3" fillId="0" borderId="2" xfId="2" applyFont="1" applyBorder="1"/>
    <xf numFmtId="164" fontId="5" fillId="0" borderId="0" xfId="0" applyNumberFormat="1" applyFont="1"/>
    <xf numFmtId="44" fontId="5" fillId="0" borderId="0" xfId="2" applyFont="1"/>
    <xf numFmtId="164" fontId="3" fillId="0" borderId="0" xfId="0" applyNumberFormat="1" applyFont="1" applyBorder="1"/>
    <xf numFmtId="44" fontId="3" fillId="0" borderId="0" xfId="2" applyFont="1" applyBorder="1"/>
    <xf numFmtId="0" fontId="5" fillId="0" borderId="0" xfId="0" applyFont="1"/>
    <xf numFmtId="0" fontId="0" fillId="0" borderId="0" xfId="0" applyBorder="1"/>
    <xf numFmtId="164" fontId="0" fillId="0" borderId="0" xfId="0" applyNumberFormat="1" applyBorder="1"/>
    <xf numFmtId="44" fontId="0" fillId="0" borderId="0" xfId="2" applyFont="1" applyBorder="1"/>
    <xf numFmtId="0" fontId="2" fillId="0" borderId="0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44" fontId="3" fillId="0" borderId="3" xfId="2" applyFont="1" applyBorder="1" applyAlignment="1">
      <alignment horizontal="center"/>
    </xf>
    <xf numFmtId="0" fontId="0" fillId="0" borderId="0" xfId="0" quotePrefix="1"/>
    <xf numFmtId="43" fontId="0" fillId="0" borderId="0" xfId="1" quotePrefix="1" applyFont="1"/>
    <xf numFmtId="0" fontId="5" fillId="0" borderId="0" xfId="0" applyFont="1" applyBorder="1"/>
    <xf numFmtId="164" fontId="5" fillId="0" borderId="0" xfId="0" applyNumberFormat="1" applyFont="1" applyBorder="1"/>
    <xf numFmtId="44" fontId="5" fillId="0" borderId="0" xfId="2" applyFont="1" applyBorder="1"/>
    <xf numFmtId="43" fontId="0" fillId="0" borderId="4" xfId="0" applyNumberFormat="1" applyBorder="1"/>
    <xf numFmtId="0" fontId="0" fillId="0" borderId="0" xfId="0" applyFont="1"/>
    <xf numFmtId="17" fontId="0" fillId="0" borderId="0" xfId="0" quotePrefix="1" applyNumberFormat="1" applyFont="1"/>
    <xf numFmtId="0" fontId="0" fillId="0" borderId="0" xfId="0" quotePrefix="1" applyFo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view="pageBreakPreview" zoomScaleNormal="100" zoomScaleSheetLayoutView="100" workbookViewId="0">
      <selection activeCell="B9" sqref="B9"/>
    </sheetView>
  </sheetViews>
  <sheetFormatPr defaultRowHeight="12.75" x14ac:dyDescent="0.2"/>
  <cols>
    <col min="1" max="1" width="14.7109375" bestFit="1" customWidth="1"/>
    <col min="2" max="2" width="14.7109375" customWidth="1"/>
    <col min="7" max="7" width="26.85546875" bestFit="1" customWidth="1"/>
  </cols>
  <sheetData>
    <row r="1" spans="1:7" s="40" customFormat="1" x14ac:dyDescent="0.2">
      <c r="A1" s="43" t="s">
        <v>71</v>
      </c>
      <c r="B1" s="43"/>
      <c r="C1" s="43"/>
      <c r="D1" s="43"/>
      <c r="E1" s="43"/>
      <c r="F1" s="43"/>
      <c r="G1" s="44" t="s">
        <v>72</v>
      </c>
    </row>
    <row r="2" spans="1:7" s="40" customFormat="1" x14ac:dyDescent="0.2">
      <c r="A2" s="43" t="s">
        <v>73</v>
      </c>
      <c r="B2" s="43"/>
      <c r="C2" s="43"/>
      <c r="D2" s="43"/>
      <c r="E2" s="43"/>
      <c r="F2" s="43"/>
      <c r="G2" s="44" t="s">
        <v>74</v>
      </c>
    </row>
    <row r="3" spans="1:7" s="40" customFormat="1" x14ac:dyDescent="0.2">
      <c r="A3" s="43" t="s">
        <v>75</v>
      </c>
      <c r="B3" s="43"/>
      <c r="C3" s="43"/>
      <c r="D3" s="43"/>
      <c r="E3" s="43"/>
      <c r="F3" s="43"/>
      <c r="G3" s="44" t="s">
        <v>76</v>
      </c>
    </row>
    <row r="4" spans="1:7" s="40" customFormat="1" x14ac:dyDescent="0.2">
      <c r="G4" s="44" t="s">
        <v>77</v>
      </c>
    </row>
    <row r="7" spans="1:7" x14ac:dyDescent="0.2">
      <c r="A7" s="26"/>
      <c r="B7" s="45" t="s">
        <v>34</v>
      </c>
    </row>
    <row r="8" spans="1:7" x14ac:dyDescent="0.2">
      <c r="A8" s="45"/>
      <c r="B8" s="45" t="s">
        <v>35</v>
      </c>
    </row>
    <row r="9" spans="1:7" x14ac:dyDescent="0.2">
      <c r="A9" s="46" t="s">
        <v>36</v>
      </c>
      <c r="B9" s="46" t="s">
        <v>37</v>
      </c>
    </row>
    <row r="10" spans="1:7" x14ac:dyDescent="0.2">
      <c r="A10" s="34" t="s">
        <v>38</v>
      </c>
      <c r="B10" s="35">
        <f>'070717'!O19+'071417'!O18+'072117'!O19+'072817'!O21</f>
        <v>10439.67</v>
      </c>
    </row>
    <row r="11" spans="1:7" x14ac:dyDescent="0.2">
      <c r="A11" s="34" t="s">
        <v>39</v>
      </c>
      <c r="B11" s="35">
        <f>'080417'!O19+'081117'!N21+'081817'!N21+'082517'!N20</f>
        <v>12887.69</v>
      </c>
    </row>
    <row r="12" spans="1:7" x14ac:dyDescent="0.2">
      <c r="A12" s="34" t="s">
        <v>40</v>
      </c>
      <c r="B12" s="35">
        <f>'090117'!N17+'090817'!L18+'091517'!M17+'092217'!N20+'092917'!N20</f>
        <v>17481.09</v>
      </c>
    </row>
    <row r="13" spans="1:7" x14ac:dyDescent="0.2">
      <c r="A13" s="34" t="s">
        <v>41</v>
      </c>
      <c r="B13" s="35">
        <f>'100617'!N19+'101317'!N20+'102017'!N20+'102717'!O21</f>
        <v>15340.3</v>
      </c>
    </row>
    <row r="14" spans="1:7" x14ac:dyDescent="0.2">
      <c r="A14" s="34" t="s">
        <v>42</v>
      </c>
      <c r="B14" s="35">
        <f>'110317'!P22+'111017'!P19+'111717'!P18+'112417'!P18</f>
        <v>12989.3</v>
      </c>
    </row>
    <row r="15" spans="1:7" x14ac:dyDescent="0.2">
      <c r="A15" s="34" t="s">
        <v>43</v>
      </c>
      <c r="B15" s="35">
        <f>'120117'!P19+'120817'!P17+'121517'!P14+'122217'!P16+'122917'!P17</f>
        <v>13296.630000000001</v>
      </c>
    </row>
    <row r="16" spans="1:7" x14ac:dyDescent="0.2">
      <c r="A16" s="34" t="s">
        <v>44</v>
      </c>
      <c r="B16" s="35">
        <f>'010518'!P12+'011218'!P14+'011918'!P17+'012618'!P18</f>
        <v>3934.1500000000005</v>
      </c>
    </row>
    <row r="17" spans="1:2" x14ac:dyDescent="0.2">
      <c r="A17" s="34" t="s">
        <v>45</v>
      </c>
      <c r="B17" s="35">
        <f>'020218'!P19+'020918'!Q20+'021618'!Q18+'022318'!Q19</f>
        <v>7027.58</v>
      </c>
    </row>
    <row r="18" spans="1:2" x14ac:dyDescent="0.2">
      <c r="A18" s="34" t="s">
        <v>46</v>
      </c>
      <c r="B18" s="35">
        <f>'030218'!Q16+'030918'!Q23+'031618'!Q23+'032318'!Q20+'033018'!Q21</f>
        <v>11183.509999999998</v>
      </c>
    </row>
    <row r="19" spans="1:2" x14ac:dyDescent="0.2">
      <c r="A19" s="34" t="s">
        <v>47</v>
      </c>
      <c r="B19" s="35">
        <f>'040618'!Q21+'041318'!Q18+'042018'!Q24+'042718'!R28</f>
        <v>9953.24</v>
      </c>
    </row>
    <row r="20" spans="1:2" x14ac:dyDescent="0.2">
      <c r="A20" s="34" t="s">
        <v>48</v>
      </c>
      <c r="B20" s="35">
        <f>'050418'!S26+'051118'!R26+'051818'!R23+'052518'!Q20</f>
        <v>10025.51</v>
      </c>
    </row>
    <row r="21" spans="1:2" x14ac:dyDescent="0.2">
      <c r="A21" s="34" t="s">
        <v>49</v>
      </c>
      <c r="B21" s="35">
        <f>'060118'!Q17+'060818'!Q16+'061518'!Q17+'062218'!Q22+'062918'!R24</f>
        <v>11210.97</v>
      </c>
    </row>
    <row r="23" spans="1:2" ht="13.5" thickBot="1" x14ac:dyDescent="0.25">
      <c r="A23" t="s">
        <v>50</v>
      </c>
      <c r="B23" s="39">
        <f>SUM(B10:B22)</f>
        <v>135769.63999999998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7" width="10.140625" style="11" customWidth="1"/>
    <col min="8" max="8" width="12" style="11" customWidth="1"/>
    <col min="9" max="9" width="10.140625" style="11" customWidth="1"/>
    <col min="10" max="10" width="11.85546875" style="11" customWidth="1"/>
    <col min="11" max="12" width="10.140625" style="11" customWidth="1"/>
    <col min="13" max="13" width="11.5703125" style="11" customWidth="1"/>
    <col min="14" max="14" width="11.28515625" customWidth="1"/>
  </cols>
  <sheetData>
    <row r="1" spans="1:14" s="40" customFormat="1" x14ac:dyDescent="0.2">
      <c r="A1" s="40" t="s">
        <v>71</v>
      </c>
      <c r="N1" s="40" t="s">
        <v>72</v>
      </c>
    </row>
    <row r="2" spans="1:14" s="40" customFormat="1" x14ac:dyDescent="0.2">
      <c r="A2" s="40" t="s">
        <v>73</v>
      </c>
      <c r="N2" s="40" t="s">
        <v>74</v>
      </c>
    </row>
    <row r="3" spans="1:14" s="40" customFormat="1" x14ac:dyDescent="0.2">
      <c r="A3" s="40" t="s">
        <v>75</v>
      </c>
      <c r="N3" s="40" t="s">
        <v>76</v>
      </c>
    </row>
    <row r="4" spans="1:14" s="40" customFormat="1" x14ac:dyDescent="0.2">
      <c r="N4" s="40" t="s">
        <v>77</v>
      </c>
    </row>
    <row r="5" spans="1:14" s="40" customFormat="1" x14ac:dyDescent="0.2">
      <c r="A5" s="42" t="s">
        <v>40</v>
      </c>
    </row>
    <row r="6" spans="1:14" s="40" customFormat="1" x14ac:dyDescent="0.2"/>
    <row r="7" spans="1:14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7" t="s">
        <v>25</v>
      </c>
      <c r="G7" s="21" t="s">
        <v>16</v>
      </c>
      <c r="H7" s="17" t="s">
        <v>6</v>
      </c>
      <c r="I7" s="17" t="s">
        <v>22</v>
      </c>
      <c r="J7" s="17" t="s">
        <v>23</v>
      </c>
      <c r="K7" s="17" t="s">
        <v>24</v>
      </c>
      <c r="L7" s="17" t="s">
        <v>10</v>
      </c>
      <c r="M7" s="17" t="s">
        <v>21</v>
      </c>
      <c r="N7" s="18" t="s">
        <v>12</v>
      </c>
    </row>
    <row r="8" spans="1:14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7"/>
      <c r="G8" s="17"/>
      <c r="H8" s="17"/>
      <c r="I8" s="17"/>
      <c r="J8" s="17"/>
      <c r="K8" s="17"/>
      <c r="L8" s="17"/>
      <c r="M8" s="17"/>
      <c r="N8" s="2"/>
    </row>
    <row r="9" spans="1:14" ht="14.25" x14ac:dyDescent="0.2">
      <c r="A9" s="2">
        <v>9</v>
      </c>
      <c r="B9" s="3">
        <v>17.41</v>
      </c>
      <c r="C9" s="2"/>
      <c r="D9" s="3">
        <f t="shared" ref="D9:D14" si="0">SUM(B9*1.5)</f>
        <v>26.115000000000002</v>
      </c>
      <c r="E9" s="3">
        <f t="shared" ref="E9:E14" si="1">SUM(A9*B9)+(C9*D9)</f>
        <v>156.69</v>
      </c>
      <c r="F9" s="19"/>
      <c r="G9" s="19"/>
      <c r="H9" s="19"/>
      <c r="I9" s="19"/>
      <c r="J9" s="19"/>
      <c r="K9" s="19"/>
      <c r="L9" s="19">
        <v>156.69</v>
      </c>
      <c r="M9" s="19"/>
      <c r="N9" s="3">
        <f>SUM(F9:L9)</f>
        <v>156.69</v>
      </c>
    </row>
    <row r="10" spans="1:14" ht="14.25" x14ac:dyDescent="0.2">
      <c r="A10" s="2">
        <v>14</v>
      </c>
      <c r="B10" s="3">
        <v>17.41</v>
      </c>
      <c r="C10" s="2"/>
      <c r="D10" s="3">
        <f t="shared" si="0"/>
        <v>26.115000000000002</v>
      </c>
      <c r="E10" s="3">
        <f t="shared" si="1"/>
        <v>243.74</v>
      </c>
      <c r="F10" s="19">
        <v>243.74</v>
      </c>
      <c r="G10" s="19"/>
      <c r="H10" s="19"/>
      <c r="I10" s="19"/>
      <c r="J10" s="19"/>
      <c r="K10" s="19"/>
      <c r="L10" s="19"/>
      <c r="M10" s="19"/>
      <c r="N10" s="3">
        <f>SUM(F10:L10)</f>
        <v>243.74</v>
      </c>
    </row>
    <row r="11" spans="1:14" ht="14.25" x14ac:dyDescent="0.2">
      <c r="A11" s="2">
        <v>16</v>
      </c>
      <c r="B11" s="3">
        <v>18.760000000000002</v>
      </c>
      <c r="C11" s="2">
        <v>2</v>
      </c>
      <c r="D11" s="3">
        <f t="shared" si="0"/>
        <v>28.14</v>
      </c>
      <c r="E11" s="3">
        <f t="shared" si="1"/>
        <v>356.44000000000005</v>
      </c>
      <c r="F11" s="19"/>
      <c r="G11" s="19">
        <v>356.44</v>
      </c>
      <c r="H11" s="19"/>
      <c r="I11" s="19"/>
      <c r="J11" s="19"/>
      <c r="K11" s="19"/>
      <c r="L11" s="19"/>
      <c r="M11" s="19"/>
      <c r="N11" s="3">
        <f>SUM(F11:L11)</f>
        <v>356.44</v>
      </c>
    </row>
    <row r="12" spans="1:14" ht="14.25" x14ac:dyDescent="0.2">
      <c r="A12" s="2">
        <v>18</v>
      </c>
      <c r="B12" s="3">
        <v>24.52</v>
      </c>
      <c r="C12" s="2">
        <v>2</v>
      </c>
      <c r="D12" s="3">
        <f t="shared" si="0"/>
        <v>36.78</v>
      </c>
      <c r="E12" s="3">
        <f t="shared" si="1"/>
        <v>514.92000000000007</v>
      </c>
      <c r="F12" s="19"/>
      <c r="G12" s="19"/>
      <c r="H12" s="19"/>
      <c r="I12" s="19">
        <v>514.91999999999996</v>
      </c>
      <c r="J12" s="19"/>
      <c r="K12" s="19"/>
      <c r="L12" s="19"/>
      <c r="M12" s="19"/>
      <c r="N12" s="3">
        <f>SUM(F12:L12)</f>
        <v>514.91999999999996</v>
      </c>
    </row>
    <row r="13" spans="1:14" ht="14.25" x14ac:dyDescent="0.2">
      <c r="A13" s="2">
        <v>28</v>
      </c>
      <c r="B13" s="3">
        <v>28.25</v>
      </c>
      <c r="C13" s="2">
        <v>1</v>
      </c>
      <c r="D13" s="3">
        <f t="shared" si="0"/>
        <v>42.375</v>
      </c>
      <c r="E13" s="3">
        <f t="shared" si="1"/>
        <v>833.375</v>
      </c>
      <c r="F13" s="19"/>
      <c r="G13" s="19"/>
      <c r="H13" s="19"/>
      <c r="I13" s="19"/>
      <c r="J13" s="19"/>
      <c r="K13" s="19"/>
      <c r="L13" s="19"/>
      <c r="M13" s="19">
        <v>833.38</v>
      </c>
      <c r="N13" s="3">
        <f>SUM(M13)</f>
        <v>833.38</v>
      </c>
    </row>
    <row r="14" spans="1:14" ht="14.25" x14ac:dyDescent="0.2">
      <c r="A14" s="2">
        <v>40</v>
      </c>
      <c r="B14" s="3">
        <v>24.83</v>
      </c>
      <c r="C14" s="2">
        <v>4</v>
      </c>
      <c r="D14" s="3">
        <f t="shared" si="0"/>
        <v>37.244999999999997</v>
      </c>
      <c r="E14" s="3">
        <f t="shared" si="1"/>
        <v>1142.1799999999998</v>
      </c>
      <c r="F14" s="19"/>
      <c r="G14" s="19"/>
      <c r="H14" s="19"/>
      <c r="I14" s="19"/>
      <c r="J14" s="19">
        <v>1142.18</v>
      </c>
      <c r="K14" s="19"/>
      <c r="L14" s="19"/>
      <c r="M14" s="19"/>
      <c r="N14" s="3">
        <f>SUM(F14:L14)</f>
        <v>1142.18</v>
      </c>
    </row>
    <row r="15" spans="1:14" ht="14.25" x14ac:dyDescent="0.2">
      <c r="A15" s="6"/>
      <c r="B15" s="7"/>
      <c r="C15" s="6"/>
      <c r="D15" s="7"/>
      <c r="E15" s="7"/>
      <c r="F15" s="4"/>
      <c r="G15" s="4"/>
      <c r="H15" s="4"/>
      <c r="I15" s="4"/>
      <c r="J15" s="4"/>
      <c r="K15" s="4"/>
      <c r="L15" s="4"/>
      <c r="M15" s="4"/>
      <c r="N15" s="5"/>
    </row>
    <row r="16" spans="1:14" ht="11.25" customHeight="1" x14ac:dyDescent="0.25">
      <c r="A16" s="6"/>
      <c r="B16" s="7"/>
      <c r="C16" s="6"/>
      <c r="D16" s="7"/>
      <c r="E16" s="24"/>
      <c r="F16" s="25"/>
      <c r="G16" s="25"/>
      <c r="H16" s="25"/>
      <c r="I16" s="25"/>
      <c r="J16" s="25"/>
      <c r="K16" s="25"/>
      <c r="L16" s="25"/>
      <c r="M16" s="25"/>
      <c r="N16" s="1"/>
    </row>
    <row r="17" spans="1:14" ht="15" x14ac:dyDescent="0.25">
      <c r="A17" s="1"/>
      <c r="B17" s="5"/>
      <c r="C17" s="1"/>
      <c r="D17" s="5"/>
      <c r="E17" s="9">
        <f>SUM(E9:E16)</f>
        <v>3247.3449999999998</v>
      </c>
      <c r="F17" s="9">
        <f t="shared" ref="F17:N17" si="2">SUM(F9:F14)</f>
        <v>243.74</v>
      </c>
      <c r="G17" s="9">
        <f t="shared" si="2"/>
        <v>356.44</v>
      </c>
      <c r="H17" s="9">
        <f t="shared" si="2"/>
        <v>0</v>
      </c>
      <c r="I17" s="9">
        <f t="shared" si="2"/>
        <v>514.91999999999996</v>
      </c>
      <c r="J17" s="9">
        <f t="shared" si="2"/>
        <v>1142.18</v>
      </c>
      <c r="K17" s="9">
        <f t="shared" si="2"/>
        <v>0</v>
      </c>
      <c r="L17" s="9">
        <f t="shared" si="2"/>
        <v>156.69</v>
      </c>
      <c r="M17" s="9">
        <f t="shared" si="2"/>
        <v>833.38</v>
      </c>
      <c r="N17" s="9">
        <f t="shared" si="2"/>
        <v>3247.3500000000004</v>
      </c>
    </row>
    <row r="19" spans="1:14" x14ac:dyDescent="0.2">
      <c r="N19" s="12"/>
    </row>
    <row r="20" spans="1:14" x14ac:dyDescent="0.2">
      <c r="N20" s="13"/>
    </row>
  </sheetData>
  <sortState ref="A3:N40">
    <sortCondition ref="A3:A40"/>
  </sortState>
  <pageMargins left="0.75" right="0.75" top="1" bottom="1" header="0.5" footer="0.5"/>
  <pageSetup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7" width="10.140625" style="11" customWidth="1"/>
    <col min="8" max="8" width="12" style="11" customWidth="1"/>
    <col min="9" max="9" width="10.140625" style="11" customWidth="1"/>
    <col min="10" max="10" width="11.85546875" style="11" customWidth="1"/>
    <col min="11" max="11" width="11.5703125" style="11" customWidth="1"/>
    <col min="12" max="12" width="11.28515625" customWidth="1"/>
  </cols>
  <sheetData>
    <row r="1" spans="1:14" s="40" customFormat="1" x14ac:dyDescent="0.2">
      <c r="A1" s="40" t="s">
        <v>71</v>
      </c>
      <c r="N1" s="40" t="s">
        <v>72</v>
      </c>
    </row>
    <row r="2" spans="1:14" s="40" customFormat="1" x14ac:dyDescent="0.2">
      <c r="A2" s="40" t="s">
        <v>73</v>
      </c>
      <c r="N2" s="40" t="s">
        <v>74</v>
      </c>
    </row>
    <row r="3" spans="1:14" s="40" customFormat="1" x14ac:dyDescent="0.2">
      <c r="A3" s="40" t="s">
        <v>75</v>
      </c>
      <c r="N3" s="40" t="s">
        <v>76</v>
      </c>
    </row>
    <row r="4" spans="1:14" s="40" customFormat="1" x14ac:dyDescent="0.2">
      <c r="N4" s="40" t="s">
        <v>77</v>
      </c>
    </row>
    <row r="5" spans="1:14" s="40" customFormat="1" x14ac:dyDescent="0.2">
      <c r="A5" s="42" t="s">
        <v>40</v>
      </c>
    </row>
    <row r="6" spans="1:14" s="40" customFormat="1" x14ac:dyDescent="0.2"/>
    <row r="7" spans="1:14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7" t="s">
        <v>25</v>
      </c>
      <c r="G7" s="21" t="s">
        <v>16</v>
      </c>
      <c r="H7" s="17" t="s">
        <v>26</v>
      </c>
      <c r="I7" s="17" t="s">
        <v>22</v>
      </c>
      <c r="J7" s="17" t="s">
        <v>23</v>
      </c>
      <c r="K7" s="17" t="s">
        <v>21</v>
      </c>
      <c r="L7" s="18" t="s">
        <v>12</v>
      </c>
    </row>
    <row r="8" spans="1:14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7"/>
      <c r="G8" s="17"/>
      <c r="H8" s="17"/>
      <c r="I8" s="17"/>
      <c r="J8" s="17"/>
      <c r="K8" s="17"/>
      <c r="L8" s="2"/>
    </row>
    <row r="9" spans="1:14" ht="14.25" x14ac:dyDescent="0.2">
      <c r="A9" s="2">
        <v>3</v>
      </c>
      <c r="B9" s="3">
        <v>23.43</v>
      </c>
      <c r="C9" s="2"/>
      <c r="D9" s="3">
        <f t="shared" ref="D9:D15" si="0">SUM(B9*1.5)</f>
        <v>35.144999999999996</v>
      </c>
      <c r="E9" s="3">
        <f t="shared" ref="E9:E15" si="1">SUM(A9*B9)+(C9*D9)</f>
        <v>70.289999999999992</v>
      </c>
      <c r="F9" s="19"/>
      <c r="G9" s="19"/>
      <c r="H9" s="19"/>
      <c r="I9" s="19"/>
      <c r="J9" s="19">
        <v>70.290000000000006</v>
      </c>
      <c r="K9" s="19"/>
      <c r="L9" s="3">
        <f>SUM(F9:K9)</f>
        <v>70.290000000000006</v>
      </c>
    </row>
    <row r="10" spans="1:14" ht="14.25" x14ac:dyDescent="0.2">
      <c r="A10" s="2">
        <v>17.5</v>
      </c>
      <c r="B10" s="3">
        <v>24.52</v>
      </c>
      <c r="C10" s="2">
        <v>2</v>
      </c>
      <c r="D10" s="3">
        <f t="shared" si="0"/>
        <v>36.78</v>
      </c>
      <c r="E10" s="3">
        <f t="shared" si="1"/>
        <v>502.65999999999997</v>
      </c>
      <c r="F10" s="19"/>
      <c r="G10" s="19"/>
      <c r="H10" s="19"/>
      <c r="I10" s="19">
        <v>502.66</v>
      </c>
      <c r="J10" s="19"/>
      <c r="K10" s="19"/>
      <c r="L10" s="3">
        <f>SUM(F10:J10)</f>
        <v>502.66</v>
      </c>
    </row>
    <row r="11" spans="1:14" ht="14.25" x14ac:dyDescent="0.2">
      <c r="A11" s="2">
        <v>18</v>
      </c>
      <c r="B11" s="3">
        <v>25.65</v>
      </c>
      <c r="C11" s="2">
        <v>1</v>
      </c>
      <c r="D11" s="3">
        <f t="shared" si="0"/>
        <v>38.474999999999994</v>
      </c>
      <c r="E11" s="3">
        <f t="shared" si="1"/>
        <v>500.17499999999995</v>
      </c>
      <c r="F11" s="19"/>
      <c r="G11" s="19"/>
      <c r="H11" s="19">
        <v>500.18</v>
      </c>
      <c r="I11" s="19"/>
      <c r="J11" s="19"/>
      <c r="K11" s="19"/>
      <c r="L11" s="3">
        <f>SUM(F11:J11)</f>
        <v>500.18</v>
      </c>
    </row>
    <row r="12" spans="1:14" ht="14.25" x14ac:dyDescent="0.2">
      <c r="A12" s="2">
        <v>20</v>
      </c>
      <c r="B12" s="3">
        <v>17.41</v>
      </c>
      <c r="C12" s="2"/>
      <c r="D12" s="3">
        <f t="shared" si="0"/>
        <v>26.115000000000002</v>
      </c>
      <c r="E12" s="3">
        <f t="shared" si="1"/>
        <v>348.2</v>
      </c>
      <c r="F12" s="19">
        <v>348.2</v>
      </c>
      <c r="G12" s="19"/>
      <c r="H12" s="19"/>
      <c r="I12" s="19"/>
      <c r="J12" s="19"/>
      <c r="K12" s="19"/>
      <c r="L12" s="3">
        <f>SUM(F12:J12)</f>
        <v>348.2</v>
      </c>
    </row>
    <row r="13" spans="1:14" ht="14.25" x14ac:dyDescent="0.2">
      <c r="A13" s="2">
        <v>27</v>
      </c>
      <c r="B13" s="3">
        <v>24.83</v>
      </c>
      <c r="C13" s="2">
        <v>0.75</v>
      </c>
      <c r="D13" s="3">
        <f t="shared" si="0"/>
        <v>37.244999999999997</v>
      </c>
      <c r="E13" s="3">
        <f t="shared" si="1"/>
        <v>698.34375</v>
      </c>
      <c r="F13" s="19"/>
      <c r="G13" s="19"/>
      <c r="H13" s="19"/>
      <c r="I13" s="19"/>
      <c r="J13" s="19">
        <v>698.34</v>
      </c>
      <c r="K13" s="19"/>
      <c r="L13" s="3">
        <f>SUM(F13:J13)</f>
        <v>698.34</v>
      </c>
    </row>
    <row r="14" spans="1:14" ht="14.25" x14ac:dyDescent="0.2">
      <c r="A14" s="2">
        <v>32</v>
      </c>
      <c r="B14" s="3">
        <v>18.760000000000002</v>
      </c>
      <c r="C14" s="2">
        <v>3.75</v>
      </c>
      <c r="D14" s="3">
        <f t="shared" si="0"/>
        <v>28.14</v>
      </c>
      <c r="E14" s="3">
        <f t="shared" si="1"/>
        <v>705.84500000000003</v>
      </c>
      <c r="F14" s="19"/>
      <c r="G14" s="19">
        <v>705.85</v>
      </c>
      <c r="H14" s="19"/>
      <c r="I14" s="19"/>
      <c r="J14" s="19"/>
      <c r="K14" s="19"/>
      <c r="L14" s="3">
        <f>SUM(F14:J14)</f>
        <v>705.85</v>
      </c>
    </row>
    <row r="15" spans="1:14" ht="14.25" x14ac:dyDescent="0.2">
      <c r="A15" s="2">
        <v>34</v>
      </c>
      <c r="B15" s="3">
        <v>28.25</v>
      </c>
      <c r="C15" s="2">
        <v>6</v>
      </c>
      <c r="D15" s="3">
        <f t="shared" si="0"/>
        <v>42.375</v>
      </c>
      <c r="E15" s="3">
        <f t="shared" si="1"/>
        <v>1214.75</v>
      </c>
      <c r="F15" s="19"/>
      <c r="G15" s="19"/>
      <c r="H15" s="19"/>
      <c r="I15" s="19"/>
      <c r="J15" s="19"/>
      <c r="K15" s="19">
        <v>1214.75</v>
      </c>
      <c r="L15" s="3">
        <f>SUM(K15)</f>
        <v>1214.75</v>
      </c>
    </row>
    <row r="16" spans="1:14" ht="14.25" x14ac:dyDescent="0.2">
      <c r="A16" s="6"/>
      <c r="B16" s="7"/>
      <c r="C16" s="6"/>
      <c r="D16" s="7"/>
      <c r="E16" s="7"/>
      <c r="F16" s="4"/>
      <c r="G16" s="4"/>
      <c r="H16" s="4"/>
      <c r="I16" s="4"/>
      <c r="J16" s="4"/>
      <c r="K16" s="4"/>
      <c r="L16" s="5"/>
    </row>
    <row r="17" spans="1:12" ht="11.25" customHeight="1" x14ac:dyDescent="0.25">
      <c r="A17" s="6"/>
      <c r="B17" s="7"/>
      <c r="C17" s="6"/>
      <c r="D17" s="7"/>
      <c r="E17" s="24"/>
      <c r="F17" s="25"/>
      <c r="G17" s="25"/>
      <c r="H17" s="25"/>
      <c r="I17" s="25"/>
      <c r="J17" s="25"/>
      <c r="K17" s="25"/>
      <c r="L17" s="8"/>
    </row>
    <row r="18" spans="1:12" ht="15" x14ac:dyDescent="0.25">
      <c r="A18" s="1"/>
      <c r="B18" s="5"/>
      <c r="C18" s="1"/>
      <c r="D18" s="5"/>
      <c r="E18" s="9">
        <f>SUM(E9:E17)</f>
        <v>4040.2637500000001</v>
      </c>
      <c r="F18" s="9">
        <f>SUM(F9:F15)</f>
        <v>348.2</v>
      </c>
      <c r="G18" s="9">
        <f>SUM(G9:G15)</f>
        <v>705.85</v>
      </c>
      <c r="H18" s="9">
        <f>SUM(H9:H15)</f>
        <v>500.18</v>
      </c>
      <c r="I18" s="9">
        <f>SUM(I9:I15)</f>
        <v>502.66</v>
      </c>
      <c r="J18" s="9">
        <f>SUM(J9:J15)</f>
        <v>768.63</v>
      </c>
      <c r="K18" s="9">
        <f>SUM(K8:K15)</f>
        <v>1214.75</v>
      </c>
      <c r="L18" s="9">
        <f>SUM(L9:L15)</f>
        <v>4040.27</v>
      </c>
    </row>
    <row r="20" spans="1:12" x14ac:dyDescent="0.2">
      <c r="L20" s="12"/>
    </row>
    <row r="21" spans="1:12" x14ac:dyDescent="0.2">
      <c r="L21" s="13"/>
    </row>
  </sheetData>
  <sortState ref="A3:N40">
    <sortCondition ref="A3:A40"/>
  </sortState>
  <pageMargins left="0.75" right="0.75" top="1" bottom="1" header="0.5" footer="0.5"/>
  <pageSetup scale="6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6" width="11.28515625" style="10" customWidth="1"/>
    <col min="7" max="8" width="10.140625" style="11" customWidth="1"/>
    <col min="9" max="9" width="12" style="11" customWidth="1"/>
    <col min="10" max="10" width="10.140625" style="11" customWidth="1"/>
    <col min="11" max="11" width="11.85546875" style="11" customWidth="1"/>
    <col min="12" max="12" width="11.5703125" style="11" customWidth="1"/>
    <col min="13" max="13" width="11.28515625" customWidth="1"/>
  </cols>
  <sheetData>
    <row r="1" spans="1:14" s="40" customFormat="1" x14ac:dyDescent="0.2">
      <c r="A1" s="40" t="s">
        <v>71</v>
      </c>
      <c r="N1" s="40" t="s">
        <v>72</v>
      </c>
    </row>
    <row r="2" spans="1:14" s="40" customFormat="1" x14ac:dyDescent="0.2">
      <c r="A2" s="40" t="s">
        <v>73</v>
      </c>
      <c r="N2" s="40" t="s">
        <v>74</v>
      </c>
    </row>
    <row r="3" spans="1:14" s="40" customFormat="1" x14ac:dyDescent="0.2">
      <c r="A3" s="40" t="s">
        <v>75</v>
      </c>
      <c r="N3" s="40" t="s">
        <v>76</v>
      </c>
    </row>
    <row r="4" spans="1:14" s="40" customFormat="1" x14ac:dyDescent="0.2">
      <c r="N4" s="40" t="s">
        <v>77</v>
      </c>
    </row>
    <row r="5" spans="1:14" s="40" customFormat="1" x14ac:dyDescent="0.2">
      <c r="A5" s="42" t="s">
        <v>40</v>
      </c>
    </row>
    <row r="6" spans="1:14" s="40" customFormat="1" x14ac:dyDescent="0.2"/>
    <row r="7" spans="1:14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26</v>
      </c>
      <c r="G7" s="17" t="s">
        <v>25</v>
      </c>
      <c r="H7" s="21" t="s">
        <v>16</v>
      </c>
      <c r="I7" s="17" t="s">
        <v>26</v>
      </c>
      <c r="J7" s="17" t="s">
        <v>22</v>
      </c>
      <c r="K7" s="17" t="s">
        <v>23</v>
      </c>
      <c r="L7" s="17" t="s">
        <v>21</v>
      </c>
      <c r="M7" s="18" t="s">
        <v>12</v>
      </c>
    </row>
    <row r="8" spans="1:14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7"/>
      <c r="H8" s="17"/>
      <c r="I8" s="17"/>
      <c r="J8" s="17"/>
      <c r="K8" s="17"/>
      <c r="L8" s="17"/>
      <c r="M8" s="2"/>
    </row>
    <row r="9" spans="1:14" ht="14.25" x14ac:dyDescent="0.2">
      <c r="A9" s="2">
        <v>8</v>
      </c>
      <c r="B9" s="3">
        <v>18.760000000000002</v>
      </c>
      <c r="C9" s="2"/>
      <c r="D9" s="3">
        <f t="shared" ref="D9:D14" si="0">SUM(B9*1.5)</f>
        <v>28.14</v>
      </c>
      <c r="E9" s="3">
        <f t="shared" ref="E9:E14" si="1">SUM(A9*B9)+(C9*D9)</f>
        <v>150.08000000000001</v>
      </c>
      <c r="F9" s="3"/>
      <c r="G9" s="19">
        <v>150.08000000000001</v>
      </c>
      <c r="H9" s="19"/>
      <c r="I9" s="19"/>
      <c r="J9" s="19"/>
      <c r="K9" s="19"/>
      <c r="L9" s="19"/>
      <c r="M9" s="3">
        <f>SUM(G9:K9)</f>
        <v>150.08000000000001</v>
      </c>
    </row>
    <row r="10" spans="1:14" ht="14.25" x14ac:dyDescent="0.2">
      <c r="A10" s="2">
        <v>9</v>
      </c>
      <c r="B10" s="3">
        <v>25.65</v>
      </c>
      <c r="C10" s="2"/>
      <c r="D10" s="3">
        <f t="shared" si="0"/>
        <v>38.474999999999994</v>
      </c>
      <c r="E10" s="3">
        <f t="shared" si="1"/>
        <v>230.85</v>
      </c>
      <c r="F10" s="3">
        <v>230.85</v>
      </c>
      <c r="G10" s="19"/>
      <c r="H10" s="19"/>
      <c r="I10" s="19"/>
      <c r="J10" s="19"/>
      <c r="K10" s="19"/>
      <c r="L10" s="19"/>
      <c r="M10" s="3">
        <f>SUM(F10:K10)</f>
        <v>230.85</v>
      </c>
    </row>
    <row r="11" spans="1:14" ht="14.25" x14ac:dyDescent="0.2">
      <c r="A11" s="2">
        <v>16</v>
      </c>
      <c r="B11" s="3">
        <v>18.760000000000002</v>
      </c>
      <c r="C11" s="2"/>
      <c r="D11" s="3">
        <f t="shared" si="0"/>
        <v>28.14</v>
      </c>
      <c r="E11" s="3">
        <f t="shared" si="1"/>
        <v>300.16000000000003</v>
      </c>
      <c r="F11" s="3"/>
      <c r="G11" s="19"/>
      <c r="H11" s="19"/>
      <c r="I11" s="19"/>
      <c r="J11" s="19">
        <v>300.16000000000003</v>
      </c>
      <c r="K11" s="19"/>
      <c r="L11" s="19"/>
      <c r="M11" s="3">
        <f>SUM(G11:K11)</f>
        <v>300.16000000000003</v>
      </c>
    </row>
    <row r="12" spans="1:14" ht="14.25" x14ac:dyDescent="0.2">
      <c r="A12" s="2">
        <v>20</v>
      </c>
      <c r="B12" s="3">
        <v>24.52</v>
      </c>
      <c r="C12" s="2">
        <v>4.5</v>
      </c>
      <c r="D12" s="3">
        <f t="shared" si="0"/>
        <v>36.78</v>
      </c>
      <c r="E12" s="3">
        <f t="shared" si="1"/>
        <v>655.91</v>
      </c>
      <c r="F12" s="3"/>
      <c r="G12" s="19"/>
      <c r="H12" s="19"/>
      <c r="I12" s="19"/>
      <c r="J12" s="19">
        <v>655.91</v>
      </c>
      <c r="K12" s="19"/>
      <c r="L12" s="19"/>
      <c r="M12" s="3">
        <f>SUM(G12:K12)</f>
        <v>655.91</v>
      </c>
    </row>
    <row r="13" spans="1:14" ht="14.25" x14ac:dyDescent="0.2">
      <c r="A13" s="2">
        <v>24</v>
      </c>
      <c r="B13" s="3">
        <v>17.41</v>
      </c>
      <c r="C13" s="2"/>
      <c r="D13" s="3">
        <f t="shared" si="0"/>
        <v>26.115000000000002</v>
      </c>
      <c r="E13" s="3">
        <f t="shared" si="1"/>
        <v>417.84000000000003</v>
      </c>
      <c r="F13" s="3"/>
      <c r="G13" s="19">
        <v>417.84</v>
      </c>
      <c r="H13" s="19"/>
      <c r="I13" s="19"/>
      <c r="J13" s="19"/>
      <c r="K13" s="19"/>
      <c r="L13" s="19"/>
      <c r="M13" s="3">
        <f>SUM(G13:K13)</f>
        <v>417.84</v>
      </c>
    </row>
    <row r="14" spans="1:14" ht="14.25" x14ac:dyDescent="0.2">
      <c r="A14" s="2">
        <v>31</v>
      </c>
      <c r="B14" s="3">
        <v>28.25</v>
      </c>
      <c r="C14" s="2">
        <v>3.5</v>
      </c>
      <c r="D14" s="3">
        <f t="shared" si="0"/>
        <v>42.375</v>
      </c>
      <c r="E14" s="3">
        <f t="shared" si="1"/>
        <v>1024.0625</v>
      </c>
      <c r="F14" s="3"/>
      <c r="G14" s="19"/>
      <c r="H14" s="19"/>
      <c r="I14" s="19"/>
      <c r="J14" s="19"/>
      <c r="K14" s="19"/>
      <c r="L14" s="19">
        <v>1024.06</v>
      </c>
      <c r="M14" s="3">
        <f>SUM(L14)</f>
        <v>1024.06</v>
      </c>
    </row>
    <row r="15" spans="1:14" ht="14.25" x14ac:dyDescent="0.2">
      <c r="A15" s="6"/>
      <c r="B15" s="7"/>
      <c r="C15" s="6"/>
      <c r="D15" s="7"/>
      <c r="E15" s="7"/>
      <c r="F15" s="7"/>
      <c r="G15" s="4"/>
      <c r="H15" s="4"/>
      <c r="I15" s="4"/>
      <c r="J15" s="4"/>
      <c r="K15" s="4"/>
      <c r="L15" s="4"/>
      <c r="M15" s="5"/>
    </row>
    <row r="16" spans="1:14" ht="11.25" customHeight="1" x14ac:dyDescent="0.25">
      <c r="A16" s="6"/>
      <c r="B16" s="7"/>
      <c r="C16" s="6"/>
      <c r="D16" s="7"/>
      <c r="E16" s="24"/>
      <c r="F16" s="24"/>
      <c r="G16" s="25"/>
      <c r="H16" s="25"/>
      <c r="I16" s="25"/>
      <c r="J16" s="25"/>
      <c r="K16" s="25"/>
      <c r="L16" s="25"/>
      <c r="M16" s="8"/>
    </row>
    <row r="17" spans="1:13" ht="15" x14ac:dyDescent="0.25">
      <c r="A17" s="1"/>
      <c r="B17" s="5"/>
      <c r="C17" s="1"/>
      <c r="D17" s="5"/>
      <c r="E17" s="9">
        <f>SUM(E9:E16)</f>
        <v>2778.9025000000001</v>
      </c>
      <c r="F17" s="9">
        <f t="shared" ref="F17:K17" si="2">SUM(F9:F16)</f>
        <v>230.85</v>
      </c>
      <c r="G17" s="9">
        <f t="shared" si="2"/>
        <v>567.91999999999996</v>
      </c>
      <c r="H17" s="9">
        <f t="shared" si="2"/>
        <v>0</v>
      </c>
      <c r="I17" s="9">
        <f t="shared" si="2"/>
        <v>0</v>
      </c>
      <c r="J17" s="9">
        <f t="shared" si="2"/>
        <v>956.06999999999994</v>
      </c>
      <c r="K17" s="9">
        <f t="shared" si="2"/>
        <v>0</v>
      </c>
      <c r="L17" s="9">
        <f>SUM(L8:L14)</f>
        <v>1024.06</v>
      </c>
      <c r="M17" s="9">
        <f>SUM(M9:M14)</f>
        <v>2778.8999999999996</v>
      </c>
    </row>
    <row r="19" spans="1:13" x14ac:dyDescent="0.2">
      <c r="M19" s="12"/>
    </row>
    <row r="20" spans="1:13" x14ac:dyDescent="0.2">
      <c r="M20" s="13"/>
    </row>
  </sheetData>
  <sortState ref="A3:M40">
    <sortCondition ref="A3:A40"/>
  </sortState>
  <pageMargins left="0.75" right="0.75" top="1" bottom="1" header="0.5" footer="0.5"/>
  <pageSetup scale="6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7" width="11.28515625" style="10" customWidth="1"/>
    <col min="8" max="9" width="10.140625" style="11" customWidth="1"/>
    <col min="10" max="10" width="12" style="11" customWidth="1"/>
    <col min="11" max="11" width="10.140625" style="11" customWidth="1"/>
    <col min="12" max="12" width="11.85546875" style="11" customWidth="1"/>
    <col min="13" max="13" width="11.5703125" style="11" customWidth="1"/>
    <col min="14" max="14" width="11.28515625" customWidth="1"/>
  </cols>
  <sheetData>
    <row r="1" spans="1:14" s="40" customFormat="1" x14ac:dyDescent="0.2">
      <c r="A1" s="40" t="s">
        <v>71</v>
      </c>
      <c r="N1" s="40" t="s">
        <v>72</v>
      </c>
    </row>
    <row r="2" spans="1:14" s="40" customFormat="1" x14ac:dyDescent="0.2">
      <c r="A2" s="40" t="s">
        <v>73</v>
      </c>
      <c r="N2" s="40" t="s">
        <v>74</v>
      </c>
    </row>
    <row r="3" spans="1:14" s="40" customFormat="1" x14ac:dyDescent="0.2">
      <c r="A3" s="40" t="s">
        <v>75</v>
      </c>
      <c r="N3" s="40" t="s">
        <v>76</v>
      </c>
    </row>
    <row r="4" spans="1:14" s="40" customFormat="1" x14ac:dyDescent="0.2">
      <c r="N4" s="40" t="s">
        <v>77</v>
      </c>
    </row>
    <row r="5" spans="1:14" s="40" customFormat="1" x14ac:dyDescent="0.2">
      <c r="A5" s="42" t="s">
        <v>40</v>
      </c>
    </row>
    <row r="6" spans="1:14" s="40" customFormat="1" x14ac:dyDescent="0.2"/>
    <row r="7" spans="1:14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26</v>
      </c>
      <c r="G7" s="16" t="s">
        <v>27</v>
      </c>
      <c r="H7" s="17" t="s">
        <v>25</v>
      </c>
      <c r="I7" s="21" t="s">
        <v>16</v>
      </c>
      <c r="J7" s="17" t="s">
        <v>26</v>
      </c>
      <c r="K7" s="17" t="s">
        <v>22</v>
      </c>
      <c r="L7" s="17" t="s">
        <v>18</v>
      </c>
      <c r="M7" s="17" t="s">
        <v>21</v>
      </c>
      <c r="N7" s="18" t="s">
        <v>12</v>
      </c>
    </row>
    <row r="8" spans="1:14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7"/>
      <c r="I8" s="17"/>
      <c r="J8" s="17"/>
      <c r="K8" s="17"/>
      <c r="L8" s="17"/>
      <c r="M8" s="17"/>
      <c r="N8" s="2"/>
    </row>
    <row r="9" spans="1:14" ht="14.25" x14ac:dyDescent="0.2">
      <c r="A9" s="2">
        <v>3</v>
      </c>
      <c r="B9" s="3">
        <v>25.65</v>
      </c>
      <c r="C9" s="2"/>
      <c r="D9" s="3">
        <f t="shared" ref="D9:D17" si="0">SUM(B9*1.5)</f>
        <v>38.474999999999994</v>
      </c>
      <c r="E9" s="3">
        <f t="shared" ref="E9:E17" si="1">SUM(A9*B9)+(C9*D9)</f>
        <v>76.949999999999989</v>
      </c>
      <c r="F9" s="3"/>
      <c r="G9" s="3">
        <v>76.95</v>
      </c>
      <c r="H9" s="19"/>
      <c r="I9" s="19"/>
      <c r="J9" s="19"/>
      <c r="K9" s="19"/>
      <c r="L9" s="19"/>
      <c r="M9" s="19"/>
      <c r="N9" s="3">
        <f>SUM(F9:L9)</f>
        <v>76.95</v>
      </c>
    </row>
    <row r="10" spans="1:14" ht="14.25" x14ac:dyDescent="0.2">
      <c r="A10" s="2">
        <v>3</v>
      </c>
      <c r="B10" s="3">
        <v>25.65</v>
      </c>
      <c r="C10" s="2"/>
      <c r="D10" s="3">
        <f t="shared" si="0"/>
        <v>38.474999999999994</v>
      </c>
      <c r="E10" s="3">
        <f t="shared" si="1"/>
        <v>76.949999999999989</v>
      </c>
      <c r="F10" s="3">
        <v>76.95</v>
      </c>
      <c r="G10" s="3"/>
      <c r="H10" s="19"/>
      <c r="I10" s="19"/>
      <c r="J10" s="19"/>
      <c r="K10" s="19"/>
      <c r="L10" s="19"/>
      <c r="M10" s="19"/>
      <c r="N10" s="3">
        <f>SUM(F10:L10)</f>
        <v>76.95</v>
      </c>
    </row>
    <row r="11" spans="1:14" ht="14.25" x14ac:dyDescent="0.2">
      <c r="A11" s="2">
        <v>7</v>
      </c>
      <c r="B11" s="3">
        <v>23.81</v>
      </c>
      <c r="C11" s="2"/>
      <c r="D11" s="3">
        <f t="shared" si="0"/>
        <v>35.714999999999996</v>
      </c>
      <c r="E11" s="3">
        <f t="shared" si="1"/>
        <v>166.67</v>
      </c>
      <c r="F11" s="3"/>
      <c r="G11" s="3"/>
      <c r="H11" s="19">
        <v>166.67</v>
      </c>
      <c r="I11" s="19"/>
      <c r="J11" s="19"/>
      <c r="K11" s="19"/>
      <c r="L11" s="19"/>
      <c r="M11" s="19"/>
      <c r="N11" s="3">
        <f>SUM(H11:L11)</f>
        <v>166.67</v>
      </c>
    </row>
    <row r="12" spans="1:14" ht="14.25" x14ac:dyDescent="0.2">
      <c r="A12" s="2">
        <v>8</v>
      </c>
      <c r="B12" s="3">
        <v>25.65</v>
      </c>
      <c r="C12" s="2"/>
      <c r="D12" s="3">
        <f t="shared" si="0"/>
        <v>38.474999999999994</v>
      </c>
      <c r="E12" s="3">
        <f t="shared" si="1"/>
        <v>205.2</v>
      </c>
      <c r="F12" s="3"/>
      <c r="G12" s="3"/>
      <c r="H12" s="19"/>
      <c r="I12" s="19"/>
      <c r="J12" s="19"/>
      <c r="K12" s="19"/>
      <c r="L12" s="19">
        <v>205.2</v>
      </c>
      <c r="M12" s="19"/>
      <c r="N12" s="3">
        <f>SUM(F12:L12)</f>
        <v>205.2</v>
      </c>
    </row>
    <row r="13" spans="1:14" ht="14.25" x14ac:dyDescent="0.2">
      <c r="A13" s="2">
        <v>8</v>
      </c>
      <c r="B13" s="3">
        <v>24.83</v>
      </c>
      <c r="C13" s="2"/>
      <c r="D13" s="3">
        <f t="shared" si="0"/>
        <v>37.244999999999997</v>
      </c>
      <c r="E13" s="3">
        <f t="shared" si="1"/>
        <v>198.64</v>
      </c>
      <c r="F13" s="3"/>
      <c r="G13" s="3"/>
      <c r="H13" s="19"/>
      <c r="I13" s="19"/>
      <c r="J13" s="19"/>
      <c r="K13" s="19">
        <v>198.64</v>
      </c>
      <c r="L13" s="19"/>
      <c r="M13" s="19"/>
      <c r="N13" s="3">
        <f>SUM(H13:L13)</f>
        <v>198.64</v>
      </c>
    </row>
    <row r="14" spans="1:14" ht="14.25" x14ac:dyDescent="0.2">
      <c r="A14" s="2">
        <v>15</v>
      </c>
      <c r="B14" s="3">
        <v>17.41</v>
      </c>
      <c r="C14" s="2"/>
      <c r="D14" s="3">
        <f t="shared" si="0"/>
        <v>26.115000000000002</v>
      </c>
      <c r="E14" s="3">
        <f t="shared" si="1"/>
        <v>261.14999999999998</v>
      </c>
      <c r="F14" s="3"/>
      <c r="G14" s="3"/>
      <c r="H14" s="19">
        <v>261.14999999999998</v>
      </c>
      <c r="I14" s="19"/>
      <c r="J14" s="19"/>
      <c r="K14" s="19"/>
      <c r="L14" s="19"/>
      <c r="M14" s="19"/>
      <c r="N14" s="3">
        <f>SUM(H14:L14)</f>
        <v>261.14999999999998</v>
      </c>
    </row>
    <row r="15" spans="1:14" ht="14.25" x14ac:dyDescent="0.2">
      <c r="A15" s="2">
        <v>17</v>
      </c>
      <c r="B15" s="3">
        <v>24.52</v>
      </c>
      <c r="C15" s="2">
        <v>1.5</v>
      </c>
      <c r="D15" s="3">
        <f t="shared" si="0"/>
        <v>36.78</v>
      </c>
      <c r="E15" s="3">
        <f t="shared" si="1"/>
        <v>472.01</v>
      </c>
      <c r="F15" s="3"/>
      <c r="G15" s="3"/>
      <c r="H15" s="19"/>
      <c r="I15" s="19"/>
      <c r="J15" s="19"/>
      <c r="K15" s="19">
        <v>472.01</v>
      </c>
      <c r="L15" s="19"/>
      <c r="M15" s="19"/>
      <c r="N15" s="3">
        <f>SUM(H15:L15)</f>
        <v>472.01</v>
      </c>
    </row>
    <row r="16" spans="1:14" ht="14.25" x14ac:dyDescent="0.2">
      <c r="A16" s="2">
        <v>31</v>
      </c>
      <c r="B16" s="3">
        <v>28.25</v>
      </c>
      <c r="C16" s="2">
        <v>3.5</v>
      </c>
      <c r="D16" s="3">
        <f t="shared" si="0"/>
        <v>42.375</v>
      </c>
      <c r="E16" s="3">
        <f t="shared" si="1"/>
        <v>1024.0625</v>
      </c>
      <c r="F16" s="3"/>
      <c r="G16" s="3"/>
      <c r="H16" s="19"/>
      <c r="I16" s="19"/>
      <c r="J16" s="19"/>
      <c r="K16" s="19"/>
      <c r="L16" s="19"/>
      <c r="M16" s="19">
        <v>1024.06</v>
      </c>
      <c r="N16" s="3">
        <f>SUM(M16)</f>
        <v>1024.06</v>
      </c>
    </row>
    <row r="17" spans="1:14" ht="14.25" x14ac:dyDescent="0.2">
      <c r="A17" s="2">
        <v>32</v>
      </c>
      <c r="B17" s="3">
        <v>18.760000000000002</v>
      </c>
      <c r="C17" s="2">
        <v>2.75</v>
      </c>
      <c r="D17" s="3">
        <f t="shared" si="0"/>
        <v>28.14</v>
      </c>
      <c r="E17" s="3">
        <f t="shared" si="1"/>
        <v>677.70500000000004</v>
      </c>
      <c r="F17" s="3"/>
      <c r="G17" s="3"/>
      <c r="H17" s="19"/>
      <c r="I17" s="19">
        <v>677.71</v>
      </c>
      <c r="J17" s="19"/>
      <c r="K17" s="19"/>
      <c r="L17" s="19"/>
      <c r="M17" s="19"/>
      <c r="N17" s="3">
        <f>SUM(H17:L17)</f>
        <v>677.71</v>
      </c>
    </row>
    <row r="18" spans="1:14" ht="14.25" x14ac:dyDescent="0.2">
      <c r="A18" s="6"/>
      <c r="B18" s="7"/>
      <c r="C18" s="6"/>
      <c r="D18" s="7"/>
      <c r="E18" s="7"/>
      <c r="F18" s="7"/>
      <c r="G18" s="7"/>
      <c r="H18" s="4"/>
      <c r="I18" s="4"/>
      <c r="J18" s="4"/>
      <c r="K18" s="4"/>
      <c r="L18" s="4"/>
      <c r="M18" s="4"/>
      <c r="N18" s="5"/>
    </row>
    <row r="19" spans="1:14" ht="11.25" customHeight="1" x14ac:dyDescent="0.2">
      <c r="A19" s="6"/>
      <c r="B19" s="7"/>
      <c r="C19" s="6"/>
      <c r="D19" s="7"/>
      <c r="E19" s="7"/>
      <c r="F19" s="7"/>
      <c r="G19" s="7"/>
      <c r="H19" s="4"/>
      <c r="I19" s="4"/>
      <c r="J19" s="4"/>
      <c r="K19" s="4"/>
      <c r="L19" s="4"/>
      <c r="M19" s="4"/>
      <c r="N19" s="1"/>
    </row>
    <row r="20" spans="1:14" ht="15" x14ac:dyDescent="0.25">
      <c r="A20" s="1"/>
      <c r="B20" s="5"/>
      <c r="C20" s="1"/>
      <c r="D20" s="5"/>
      <c r="E20" s="9">
        <f>SUM(E9:E19)</f>
        <v>3159.3374999999996</v>
      </c>
      <c r="F20" s="9">
        <f>SUM(F11:F19)</f>
        <v>0</v>
      </c>
      <c r="G20" s="9">
        <f t="shared" ref="G20:L20" si="2">SUM(G9:G17)</f>
        <v>76.95</v>
      </c>
      <c r="H20" s="9">
        <f t="shared" si="2"/>
        <v>427.81999999999994</v>
      </c>
      <c r="I20" s="9">
        <f t="shared" si="2"/>
        <v>677.71</v>
      </c>
      <c r="J20" s="9">
        <f t="shared" si="2"/>
        <v>0</v>
      </c>
      <c r="K20" s="9">
        <f t="shared" si="2"/>
        <v>670.65</v>
      </c>
      <c r="L20" s="9">
        <f t="shared" si="2"/>
        <v>205.2</v>
      </c>
      <c r="M20" s="9">
        <f>SUM(M8:M17)</f>
        <v>1024.06</v>
      </c>
      <c r="N20" s="9">
        <f>SUM(N9:N17)</f>
        <v>3159.34</v>
      </c>
    </row>
    <row r="22" spans="1:14" x14ac:dyDescent="0.2">
      <c r="N22" s="12"/>
    </row>
    <row r="23" spans="1:14" x14ac:dyDescent="0.2">
      <c r="N23" s="13"/>
    </row>
  </sheetData>
  <sortState ref="A3:N39">
    <sortCondition ref="A3:A39"/>
  </sortState>
  <pageMargins left="0.75" right="0.75" top="1" bottom="1" header="0.5" footer="0.5"/>
  <pageSetup scale="6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7" width="11.28515625" style="10" customWidth="1"/>
    <col min="8" max="9" width="10.140625" style="11" customWidth="1"/>
    <col min="10" max="10" width="12" style="11" customWidth="1"/>
    <col min="11" max="11" width="10.140625" style="11" customWidth="1"/>
    <col min="12" max="12" width="11.85546875" style="11" customWidth="1"/>
    <col min="13" max="13" width="11.5703125" style="11" customWidth="1"/>
    <col min="14" max="14" width="11.28515625" customWidth="1"/>
  </cols>
  <sheetData>
    <row r="1" spans="1:14" s="40" customFormat="1" x14ac:dyDescent="0.2">
      <c r="A1" s="40" t="s">
        <v>71</v>
      </c>
      <c r="N1" s="40" t="s">
        <v>72</v>
      </c>
    </row>
    <row r="2" spans="1:14" s="40" customFormat="1" x14ac:dyDescent="0.2">
      <c r="A2" s="40" t="s">
        <v>73</v>
      </c>
      <c r="N2" s="40" t="s">
        <v>74</v>
      </c>
    </row>
    <row r="3" spans="1:14" s="40" customFormat="1" x14ac:dyDescent="0.2">
      <c r="A3" s="40" t="s">
        <v>75</v>
      </c>
      <c r="N3" s="40" t="s">
        <v>76</v>
      </c>
    </row>
    <row r="4" spans="1:14" s="40" customFormat="1" x14ac:dyDescent="0.2">
      <c r="N4" s="40" t="s">
        <v>77</v>
      </c>
    </row>
    <row r="5" spans="1:14" s="40" customFormat="1" x14ac:dyDescent="0.2">
      <c r="A5" s="42" t="s">
        <v>40</v>
      </c>
    </row>
    <row r="6" spans="1:14" s="40" customFormat="1" x14ac:dyDescent="0.2"/>
    <row r="7" spans="1:14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26</v>
      </c>
      <c r="G7" s="16" t="s">
        <v>28</v>
      </c>
      <c r="H7" s="17" t="s">
        <v>25</v>
      </c>
      <c r="I7" s="21" t="s">
        <v>16</v>
      </c>
      <c r="J7" s="17" t="s">
        <v>26</v>
      </c>
      <c r="K7" s="17" t="s">
        <v>22</v>
      </c>
      <c r="L7" s="17" t="s">
        <v>18</v>
      </c>
      <c r="M7" s="17" t="s">
        <v>21</v>
      </c>
      <c r="N7" s="18" t="s">
        <v>12</v>
      </c>
    </row>
    <row r="8" spans="1:14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7"/>
      <c r="I8" s="17"/>
      <c r="J8" s="17"/>
      <c r="K8" s="17"/>
      <c r="L8" s="17"/>
      <c r="M8" s="17"/>
      <c r="N8" s="2"/>
    </row>
    <row r="9" spans="1:14" ht="14.25" x14ac:dyDescent="0.2">
      <c r="A9" s="2">
        <v>2</v>
      </c>
      <c r="B9" s="3">
        <v>25.65</v>
      </c>
      <c r="C9" s="2"/>
      <c r="D9" s="3">
        <f t="shared" ref="D9:D17" si="0">SUM(B9*1.5)</f>
        <v>38.474999999999994</v>
      </c>
      <c r="E9" s="3">
        <f t="shared" ref="E9:E17" si="1">SUM(A9*B9)+(C9*D9)</f>
        <v>51.3</v>
      </c>
      <c r="F9" s="3"/>
      <c r="G9" s="3">
        <v>51.3</v>
      </c>
      <c r="H9" s="19"/>
      <c r="I9" s="19"/>
      <c r="J9" s="19"/>
      <c r="K9" s="19"/>
      <c r="L9" s="19"/>
      <c r="M9" s="19"/>
      <c r="N9" s="3">
        <f t="shared" ref="N9:N17" si="2">SUM(F9:M9)</f>
        <v>51.3</v>
      </c>
    </row>
    <row r="10" spans="1:14" ht="14.25" x14ac:dyDescent="0.2">
      <c r="A10" s="2">
        <v>8</v>
      </c>
      <c r="B10" s="3">
        <v>25.65</v>
      </c>
      <c r="C10" s="2">
        <v>2</v>
      </c>
      <c r="D10" s="3">
        <f t="shared" si="0"/>
        <v>38.474999999999994</v>
      </c>
      <c r="E10" s="3">
        <f t="shared" si="1"/>
        <v>282.14999999999998</v>
      </c>
      <c r="F10" s="3"/>
      <c r="G10" s="3"/>
      <c r="H10" s="19"/>
      <c r="I10" s="19"/>
      <c r="J10" s="19"/>
      <c r="K10" s="19"/>
      <c r="L10" s="19">
        <v>282.14999999999998</v>
      </c>
      <c r="M10" s="19"/>
      <c r="N10" s="3">
        <f t="shared" si="2"/>
        <v>282.14999999999998</v>
      </c>
    </row>
    <row r="11" spans="1:14" ht="14.25" x14ac:dyDescent="0.2">
      <c r="A11" s="2">
        <v>9.5</v>
      </c>
      <c r="B11" s="3">
        <v>23.81</v>
      </c>
      <c r="C11" s="2">
        <v>1</v>
      </c>
      <c r="D11" s="3">
        <f t="shared" si="0"/>
        <v>35.714999999999996</v>
      </c>
      <c r="E11" s="3">
        <f t="shared" si="1"/>
        <v>261.90999999999997</v>
      </c>
      <c r="F11" s="3"/>
      <c r="G11" s="3"/>
      <c r="H11" s="19"/>
      <c r="I11" s="19"/>
      <c r="J11" s="19"/>
      <c r="K11" s="19"/>
      <c r="L11" s="19"/>
      <c r="M11" s="19">
        <v>261.91000000000003</v>
      </c>
      <c r="N11" s="3">
        <f t="shared" si="2"/>
        <v>261.91000000000003</v>
      </c>
    </row>
    <row r="12" spans="1:14" ht="14.25" x14ac:dyDescent="0.2">
      <c r="A12" s="2">
        <v>14</v>
      </c>
      <c r="B12" s="3">
        <v>25.65</v>
      </c>
      <c r="C12" s="2"/>
      <c r="D12" s="3">
        <f t="shared" si="0"/>
        <v>38.474999999999994</v>
      </c>
      <c r="E12" s="3">
        <f t="shared" si="1"/>
        <v>359.09999999999997</v>
      </c>
      <c r="F12" s="3">
        <v>359.1</v>
      </c>
      <c r="G12" s="3"/>
      <c r="H12" s="19"/>
      <c r="I12" s="19"/>
      <c r="J12" s="19"/>
      <c r="K12" s="19"/>
      <c r="L12" s="19"/>
      <c r="M12" s="19"/>
      <c r="N12" s="3">
        <f t="shared" si="2"/>
        <v>359.1</v>
      </c>
    </row>
    <row r="13" spans="1:14" ht="14.25" x14ac:dyDescent="0.2">
      <c r="A13" s="2">
        <v>23</v>
      </c>
      <c r="B13" s="3">
        <v>24.52</v>
      </c>
      <c r="C13" s="2">
        <v>0.5</v>
      </c>
      <c r="D13" s="3">
        <f t="shared" si="0"/>
        <v>36.78</v>
      </c>
      <c r="E13" s="3">
        <f t="shared" si="1"/>
        <v>582.35</v>
      </c>
      <c r="F13" s="3"/>
      <c r="G13" s="3"/>
      <c r="H13" s="19"/>
      <c r="I13" s="19"/>
      <c r="J13" s="19"/>
      <c r="K13" s="19">
        <v>582.35</v>
      </c>
      <c r="L13" s="19"/>
      <c r="M13" s="19"/>
      <c r="N13" s="3">
        <f t="shared" si="2"/>
        <v>582.35</v>
      </c>
    </row>
    <row r="14" spans="1:14" ht="14.25" x14ac:dyDescent="0.2">
      <c r="A14" s="2">
        <v>24</v>
      </c>
      <c r="B14" s="3">
        <v>24.83</v>
      </c>
      <c r="C14" s="2"/>
      <c r="D14" s="3">
        <f t="shared" si="0"/>
        <v>37.244999999999997</v>
      </c>
      <c r="E14" s="3">
        <f t="shared" si="1"/>
        <v>595.91999999999996</v>
      </c>
      <c r="F14" s="3"/>
      <c r="G14" s="3"/>
      <c r="H14" s="19"/>
      <c r="I14" s="19"/>
      <c r="J14" s="19"/>
      <c r="K14" s="19">
        <v>595.91999999999996</v>
      </c>
      <c r="L14" s="19"/>
      <c r="M14" s="19"/>
      <c r="N14" s="3">
        <f t="shared" si="2"/>
        <v>595.91999999999996</v>
      </c>
    </row>
    <row r="15" spans="1:14" ht="14.25" x14ac:dyDescent="0.2">
      <c r="A15" s="2">
        <v>26</v>
      </c>
      <c r="B15" s="3">
        <v>28.25</v>
      </c>
      <c r="C15" s="2">
        <v>2</v>
      </c>
      <c r="D15" s="3">
        <f t="shared" si="0"/>
        <v>42.375</v>
      </c>
      <c r="E15" s="3">
        <f t="shared" si="1"/>
        <v>819.25</v>
      </c>
      <c r="F15" s="3"/>
      <c r="G15" s="3"/>
      <c r="H15" s="19"/>
      <c r="I15" s="19"/>
      <c r="J15" s="19"/>
      <c r="K15" s="19"/>
      <c r="L15" s="19"/>
      <c r="M15" s="19">
        <v>819.25</v>
      </c>
      <c r="N15" s="3">
        <f t="shared" si="2"/>
        <v>819.25</v>
      </c>
    </row>
    <row r="16" spans="1:14" ht="14.25" x14ac:dyDescent="0.2">
      <c r="A16" s="2">
        <v>32</v>
      </c>
      <c r="B16" s="3">
        <v>18.760000000000002</v>
      </c>
      <c r="C16" s="2"/>
      <c r="D16" s="3">
        <f t="shared" si="0"/>
        <v>28.14</v>
      </c>
      <c r="E16" s="3">
        <f t="shared" si="1"/>
        <v>600.32000000000005</v>
      </c>
      <c r="F16" s="3"/>
      <c r="G16" s="3"/>
      <c r="H16" s="19"/>
      <c r="I16" s="19">
        <v>600.32000000000005</v>
      </c>
      <c r="J16" s="19"/>
      <c r="K16" s="19"/>
      <c r="L16" s="19"/>
      <c r="M16" s="19"/>
      <c r="N16" s="3">
        <f t="shared" si="2"/>
        <v>600.32000000000005</v>
      </c>
    </row>
    <row r="17" spans="1:14" ht="14.25" x14ac:dyDescent="0.2">
      <c r="A17" s="2">
        <v>40</v>
      </c>
      <c r="B17" s="3">
        <v>17.41</v>
      </c>
      <c r="C17" s="2">
        <v>0.25</v>
      </c>
      <c r="D17" s="3">
        <f t="shared" si="0"/>
        <v>26.115000000000002</v>
      </c>
      <c r="E17" s="3">
        <f t="shared" si="1"/>
        <v>702.92874999999992</v>
      </c>
      <c r="F17" s="3"/>
      <c r="G17" s="3"/>
      <c r="H17" s="19">
        <v>702.93</v>
      </c>
      <c r="I17" s="19"/>
      <c r="J17" s="19"/>
      <c r="K17" s="19"/>
      <c r="L17" s="19"/>
      <c r="M17" s="19"/>
      <c r="N17" s="3">
        <f t="shared" si="2"/>
        <v>702.93</v>
      </c>
    </row>
    <row r="18" spans="1:14" ht="14.25" x14ac:dyDescent="0.2">
      <c r="A18" s="6"/>
      <c r="B18" s="7"/>
      <c r="C18" s="6"/>
      <c r="D18" s="7"/>
      <c r="E18" s="7"/>
      <c r="F18" s="7"/>
      <c r="G18" s="7"/>
      <c r="H18" s="4"/>
      <c r="I18" s="4"/>
      <c r="J18" s="4"/>
      <c r="K18" s="4"/>
      <c r="L18" s="4"/>
      <c r="M18" s="4"/>
      <c r="N18" s="5"/>
    </row>
    <row r="19" spans="1:14" ht="11.25" customHeight="1" x14ac:dyDescent="0.2">
      <c r="A19" s="6"/>
      <c r="B19" s="7"/>
      <c r="C19" s="6"/>
      <c r="D19" s="7"/>
      <c r="E19" s="7"/>
      <c r="F19" s="7"/>
      <c r="G19" s="7"/>
      <c r="H19" s="4"/>
      <c r="I19" s="4"/>
      <c r="J19" s="4"/>
      <c r="K19" s="4"/>
      <c r="L19" s="4"/>
      <c r="M19" s="4"/>
      <c r="N19" s="1"/>
    </row>
    <row r="20" spans="1:14" ht="15" x14ac:dyDescent="0.25">
      <c r="A20" s="1"/>
      <c r="B20" s="5"/>
      <c r="C20" s="1"/>
      <c r="D20" s="5"/>
      <c r="E20" s="9">
        <f>SUM(E9:E19)</f>
        <v>4255.2287500000002</v>
      </c>
      <c r="F20" s="9">
        <f>SUM(F11:F19)</f>
        <v>359.1</v>
      </c>
      <c r="G20" s="9">
        <f t="shared" ref="G20:L20" si="3">SUM(G9:G17)</f>
        <v>51.3</v>
      </c>
      <c r="H20" s="9">
        <f t="shared" si="3"/>
        <v>702.93</v>
      </c>
      <c r="I20" s="9">
        <f t="shared" si="3"/>
        <v>600.32000000000005</v>
      </c>
      <c r="J20" s="9">
        <f t="shared" si="3"/>
        <v>0</v>
      </c>
      <c r="K20" s="9">
        <f t="shared" si="3"/>
        <v>1178.27</v>
      </c>
      <c r="L20" s="9">
        <f t="shared" si="3"/>
        <v>282.14999999999998</v>
      </c>
      <c r="M20" s="9">
        <f>SUM(M8:M17)</f>
        <v>1081.1600000000001</v>
      </c>
      <c r="N20" s="9">
        <f>SUM(N9:N17)</f>
        <v>4255.2300000000005</v>
      </c>
    </row>
    <row r="22" spans="1:14" x14ac:dyDescent="0.2">
      <c r="N22" s="12"/>
    </row>
    <row r="23" spans="1:14" x14ac:dyDescent="0.2">
      <c r="N23" s="13"/>
    </row>
  </sheetData>
  <sortState ref="A3:O40">
    <sortCondition ref="A3:A40"/>
  </sortState>
  <pageMargins left="0.75" right="0.75" top="1" bottom="1" header="0.5" footer="0.5"/>
  <pageSetup scale="6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7" width="11.28515625" style="10" customWidth="1"/>
    <col min="8" max="9" width="10.140625" style="11" customWidth="1"/>
    <col min="10" max="10" width="12" style="11" customWidth="1"/>
    <col min="11" max="11" width="10.140625" style="11" customWidth="1"/>
    <col min="12" max="12" width="11.85546875" style="11" customWidth="1"/>
    <col min="13" max="13" width="11.5703125" style="11" customWidth="1"/>
    <col min="14" max="14" width="11.28515625" customWidth="1"/>
  </cols>
  <sheetData>
    <row r="1" spans="1:14" s="40" customFormat="1" x14ac:dyDescent="0.2">
      <c r="A1" s="40" t="s">
        <v>71</v>
      </c>
      <c r="N1" s="40" t="s">
        <v>72</v>
      </c>
    </row>
    <row r="2" spans="1:14" s="40" customFormat="1" x14ac:dyDescent="0.2">
      <c r="A2" s="40" t="s">
        <v>73</v>
      </c>
      <c r="N2" s="40" t="s">
        <v>74</v>
      </c>
    </row>
    <row r="3" spans="1:14" s="40" customFormat="1" x14ac:dyDescent="0.2">
      <c r="A3" s="40" t="s">
        <v>75</v>
      </c>
      <c r="N3" s="40" t="s">
        <v>76</v>
      </c>
    </row>
    <row r="4" spans="1:14" s="40" customFormat="1" x14ac:dyDescent="0.2">
      <c r="N4" s="40" t="s">
        <v>77</v>
      </c>
    </row>
    <row r="5" spans="1:14" s="40" customFormat="1" x14ac:dyDescent="0.2">
      <c r="A5" s="42" t="s">
        <v>41</v>
      </c>
    </row>
    <row r="6" spans="1:14" s="40" customFormat="1" x14ac:dyDescent="0.2"/>
    <row r="7" spans="1:14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26</v>
      </c>
      <c r="G7" s="16" t="s">
        <v>29</v>
      </c>
      <c r="H7" s="17" t="s">
        <v>25</v>
      </c>
      <c r="I7" s="21" t="s">
        <v>16</v>
      </c>
      <c r="J7" s="17" t="s">
        <v>26</v>
      </c>
      <c r="K7" s="17" t="s">
        <v>22</v>
      </c>
      <c r="L7" s="17" t="s">
        <v>18</v>
      </c>
      <c r="M7" s="17" t="s">
        <v>21</v>
      </c>
      <c r="N7" s="18" t="s">
        <v>12</v>
      </c>
    </row>
    <row r="8" spans="1:14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7"/>
      <c r="I8" s="17"/>
      <c r="J8" s="17"/>
      <c r="K8" s="17"/>
      <c r="L8" s="17"/>
      <c r="M8" s="17"/>
      <c r="N8" s="2"/>
    </row>
    <row r="9" spans="1:14" ht="14.25" x14ac:dyDescent="0.2">
      <c r="A9" s="2">
        <v>1</v>
      </c>
      <c r="B9" s="3">
        <v>25.65</v>
      </c>
      <c r="C9" s="2"/>
      <c r="D9" s="3">
        <f t="shared" ref="D9:D16" si="0">SUM(B9*1.5)</f>
        <v>38.474999999999994</v>
      </c>
      <c r="E9" s="3">
        <f t="shared" ref="E9:E16" si="1">SUM(A9*B9)+(C9*D9)</f>
        <v>25.65</v>
      </c>
      <c r="F9" s="3"/>
      <c r="G9" s="3">
        <v>25.65</v>
      </c>
      <c r="H9" s="19"/>
      <c r="I9" s="19"/>
      <c r="J9" s="19"/>
      <c r="K9" s="19"/>
      <c r="L9" s="19"/>
      <c r="M9" s="19"/>
      <c r="N9" s="3">
        <f t="shared" ref="N9:N16" si="2">SUM(F9:M9)</f>
        <v>25.65</v>
      </c>
    </row>
    <row r="10" spans="1:14" ht="14.25" x14ac:dyDescent="0.2">
      <c r="A10" s="2">
        <v>4</v>
      </c>
      <c r="B10" s="3">
        <v>25.65</v>
      </c>
      <c r="C10" s="2"/>
      <c r="D10" s="3">
        <f t="shared" si="0"/>
        <v>38.474999999999994</v>
      </c>
      <c r="E10" s="3">
        <f t="shared" si="1"/>
        <v>102.6</v>
      </c>
      <c r="F10" s="3"/>
      <c r="G10" s="3"/>
      <c r="H10" s="19"/>
      <c r="I10" s="19"/>
      <c r="J10" s="19"/>
      <c r="K10" s="19"/>
      <c r="L10" s="19">
        <v>102.6</v>
      </c>
      <c r="M10" s="19"/>
      <c r="N10" s="3">
        <f t="shared" si="2"/>
        <v>102.6</v>
      </c>
    </row>
    <row r="11" spans="1:14" ht="14.25" x14ac:dyDescent="0.2">
      <c r="A11" s="2">
        <v>11</v>
      </c>
      <c r="B11" s="3">
        <v>25.65</v>
      </c>
      <c r="C11" s="2"/>
      <c r="D11" s="3">
        <f t="shared" si="0"/>
        <v>38.474999999999994</v>
      </c>
      <c r="E11" s="3">
        <f t="shared" si="1"/>
        <v>282.14999999999998</v>
      </c>
      <c r="F11" s="3">
        <v>282.14999999999998</v>
      </c>
      <c r="G11" s="3"/>
      <c r="H11" s="19"/>
      <c r="I11" s="19"/>
      <c r="J11" s="19"/>
      <c r="K11" s="19"/>
      <c r="L11" s="19"/>
      <c r="M11" s="19"/>
      <c r="N11" s="3">
        <f t="shared" si="2"/>
        <v>282.14999999999998</v>
      </c>
    </row>
    <row r="12" spans="1:14" ht="14.25" x14ac:dyDescent="0.2">
      <c r="A12" s="2">
        <v>14</v>
      </c>
      <c r="B12" s="3">
        <v>24.83</v>
      </c>
      <c r="C12" s="2"/>
      <c r="D12" s="3">
        <f t="shared" si="0"/>
        <v>37.244999999999997</v>
      </c>
      <c r="E12" s="3">
        <f t="shared" si="1"/>
        <v>347.62</v>
      </c>
      <c r="F12" s="3"/>
      <c r="G12" s="3"/>
      <c r="H12" s="19"/>
      <c r="I12" s="19"/>
      <c r="J12" s="19"/>
      <c r="K12" s="19">
        <v>347.62</v>
      </c>
      <c r="L12" s="19"/>
      <c r="M12" s="19"/>
      <c r="N12" s="3">
        <f t="shared" si="2"/>
        <v>347.62</v>
      </c>
    </row>
    <row r="13" spans="1:14" ht="14.25" x14ac:dyDescent="0.2">
      <c r="A13" s="2">
        <v>21</v>
      </c>
      <c r="B13" s="3">
        <v>24.52</v>
      </c>
      <c r="C13" s="2"/>
      <c r="D13" s="3">
        <f t="shared" si="0"/>
        <v>36.78</v>
      </c>
      <c r="E13" s="3">
        <f t="shared" si="1"/>
        <v>514.91999999999996</v>
      </c>
      <c r="F13" s="3"/>
      <c r="G13" s="3"/>
      <c r="H13" s="19"/>
      <c r="I13" s="19"/>
      <c r="J13" s="19"/>
      <c r="K13" s="19">
        <v>514.91999999999996</v>
      </c>
      <c r="L13" s="19"/>
      <c r="M13" s="19"/>
      <c r="N13" s="3">
        <f t="shared" si="2"/>
        <v>514.91999999999996</v>
      </c>
    </row>
    <row r="14" spans="1:14" ht="14.25" x14ac:dyDescent="0.2">
      <c r="A14" s="2">
        <v>28</v>
      </c>
      <c r="B14" s="3">
        <v>17.41</v>
      </c>
      <c r="C14" s="2">
        <v>0.5</v>
      </c>
      <c r="D14" s="3">
        <f t="shared" si="0"/>
        <v>26.115000000000002</v>
      </c>
      <c r="E14" s="3">
        <f t="shared" si="1"/>
        <v>500.53750000000002</v>
      </c>
      <c r="F14" s="3"/>
      <c r="G14" s="3"/>
      <c r="H14" s="19">
        <v>500.54</v>
      </c>
      <c r="I14" s="19"/>
      <c r="J14" s="19"/>
      <c r="K14" s="19"/>
      <c r="L14" s="19"/>
      <c r="M14" s="19"/>
      <c r="N14" s="3">
        <f t="shared" si="2"/>
        <v>500.54</v>
      </c>
    </row>
    <row r="15" spans="1:14" ht="14.25" x14ac:dyDescent="0.2">
      <c r="A15" s="2">
        <v>31</v>
      </c>
      <c r="B15" s="3">
        <v>28.25</v>
      </c>
      <c r="C15" s="2">
        <v>3</v>
      </c>
      <c r="D15" s="3">
        <f t="shared" si="0"/>
        <v>42.375</v>
      </c>
      <c r="E15" s="3">
        <f t="shared" si="1"/>
        <v>1002.875</v>
      </c>
      <c r="F15" s="3"/>
      <c r="G15" s="3"/>
      <c r="H15" s="19"/>
      <c r="I15" s="19"/>
      <c r="J15" s="19"/>
      <c r="K15" s="19"/>
      <c r="L15" s="19"/>
      <c r="M15" s="19">
        <v>1002.88</v>
      </c>
      <c r="N15" s="3">
        <f t="shared" si="2"/>
        <v>1002.88</v>
      </c>
    </row>
    <row r="16" spans="1:14" ht="14.25" x14ac:dyDescent="0.2">
      <c r="A16" s="2">
        <v>40</v>
      </c>
      <c r="B16" s="3">
        <v>18.760000000000002</v>
      </c>
      <c r="C16" s="2">
        <v>5.5</v>
      </c>
      <c r="D16" s="3">
        <f t="shared" si="0"/>
        <v>28.14</v>
      </c>
      <c r="E16" s="3">
        <f t="shared" si="1"/>
        <v>905.17000000000007</v>
      </c>
      <c r="F16" s="3"/>
      <c r="G16" s="3"/>
      <c r="H16" s="19"/>
      <c r="I16" s="19">
        <v>905.17</v>
      </c>
      <c r="J16" s="19"/>
      <c r="K16" s="19"/>
      <c r="L16" s="19"/>
      <c r="M16" s="19"/>
      <c r="N16" s="3">
        <f t="shared" si="2"/>
        <v>905.17</v>
      </c>
    </row>
    <row r="17" spans="1:14" ht="14.25" x14ac:dyDescent="0.2">
      <c r="A17" s="6"/>
      <c r="B17" s="7"/>
      <c r="C17" s="6"/>
      <c r="D17" s="7"/>
      <c r="E17" s="7"/>
      <c r="F17" s="7"/>
      <c r="G17" s="7"/>
      <c r="H17" s="4"/>
      <c r="I17" s="4"/>
      <c r="J17" s="4"/>
      <c r="K17" s="4"/>
      <c r="L17" s="4"/>
      <c r="M17" s="4"/>
      <c r="N17" s="5"/>
    </row>
    <row r="18" spans="1:14" ht="11.25" customHeight="1" x14ac:dyDescent="0.2">
      <c r="A18" s="6"/>
      <c r="B18" s="7"/>
      <c r="C18" s="6"/>
      <c r="D18" s="7"/>
      <c r="E18" s="7"/>
      <c r="F18" s="7"/>
      <c r="G18" s="7"/>
      <c r="H18" s="4"/>
      <c r="I18" s="4"/>
      <c r="J18" s="4"/>
      <c r="K18" s="4"/>
      <c r="L18" s="4"/>
      <c r="M18" s="4"/>
      <c r="N18" s="1"/>
    </row>
    <row r="19" spans="1:14" ht="15" x14ac:dyDescent="0.25">
      <c r="A19" s="1"/>
      <c r="B19" s="5"/>
      <c r="C19" s="1"/>
      <c r="D19" s="5"/>
      <c r="E19" s="9">
        <f>SUM(E9:E18)</f>
        <v>3681.5225</v>
      </c>
      <c r="F19" s="9">
        <f>SUM(F11:F18)</f>
        <v>282.14999999999998</v>
      </c>
      <c r="G19" s="9">
        <f t="shared" ref="G19:L19" si="3">SUM(G9:G16)</f>
        <v>25.65</v>
      </c>
      <c r="H19" s="9">
        <f t="shared" si="3"/>
        <v>500.54</v>
      </c>
      <c r="I19" s="9">
        <f t="shared" si="3"/>
        <v>905.17</v>
      </c>
      <c r="J19" s="9">
        <f t="shared" si="3"/>
        <v>0</v>
      </c>
      <c r="K19" s="9">
        <f t="shared" si="3"/>
        <v>862.54</v>
      </c>
      <c r="L19" s="9">
        <f t="shared" si="3"/>
        <v>102.6</v>
      </c>
      <c r="M19" s="9">
        <f>SUM(M8:M16)</f>
        <v>1002.88</v>
      </c>
      <c r="N19" s="9">
        <f>SUM(N9:N16)</f>
        <v>3681.53</v>
      </c>
    </row>
    <row r="21" spans="1:14" x14ac:dyDescent="0.2">
      <c r="N21" s="12"/>
    </row>
    <row r="22" spans="1:14" x14ac:dyDescent="0.2">
      <c r="N22" s="13"/>
    </row>
  </sheetData>
  <sortState ref="A3:N39">
    <sortCondition ref="A3:A39"/>
  </sortState>
  <pageMargins left="0.75" right="0.75" top="1" bottom="1" header="0.5" footer="0.5"/>
  <pageSetup scale="6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7" width="11.28515625" style="10" customWidth="1"/>
    <col min="8" max="9" width="10.140625" style="11" customWidth="1"/>
    <col min="10" max="10" width="12" style="11" customWidth="1"/>
    <col min="11" max="11" width="10.140625" style="11" customWidth="1"/>
    <col min="12" max="12" width="11.85546875" style="11" customWidth="1"/>
    <col min="13" max="13" width="11.5703125" style="11" customWidth="1"/>
    <col min="14" max="14" width="11.28515625" customWidth="1"/>
  </cols>
  <sheetData>
    <row r="1" spans="1:14" s="40" customFormat="1" x14ac:dyDescent="0.2">
      <c r="A1" s="40" t="s">
        <v>71</v>
      </c>
      <c r="N1" s="40" t="s">
        <v>72</v>
      </c>
    </row>
    <row r="2" spans="1:14" s="40" customFormat="1" x14ac:dyDescent="0.2">
      <c r="A2" s="40" t="s">
        <v>73</v>
      </c>
      <c r="N2" s="40" t="s">
        <v>74</v>
      </c>
    </row>
    <row r="3" spans="1:14" s="40" customFormat="1" x14ac:dyDescent="0.2">
      <c r="A3" s="40" t="s">
        <v>75</v>
      </c>
      <c r="N3" s="40" t="s">
        <v>76</v>
      </c>
    </row>
    <row r="4" spans="1:14" s="40" customFormat="1" x14ac:dyDescent="0.2">
      <c r="N4" s="40" t="s">
        <v>77</v>
      </c>
    </row>
    <row r="5" spans="1:14" s="40" customFormat="1" x14ac:dyDescent="0.2">
      <c r="A5" s="42" t="s">
        <v>41</v>
      </c>
    </row>
    <row r="6" spans="1:14" s="40" customFormat="1" x14ac:dyDescent="0.2"/>
    <row r="7" spans="1:14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26</v>
      </c>
      <c r="G7" s="16" t="s">
        <v>23</v>
      </c>
      <c r="H7" s="17" t="s">
        <v>25</v>
      </c>
      <c r="I7" s="21" t="s">
        <v>16</v>
      </c>
      <c r="J7" s="17" t="s">
        <v>20</v>
      </c>
      <c r="K7" s="17" t="s">
        <v>22</v>
      </c>
      <c r="L7" s="17" t="s">
        <v>18</v>
      </c>
      <c r="M7" s="17" t="s">
        <v>21</v>
      </c>
      <c r="N7" s="18" t="s">
        <v>12</v>
      </c>
    </row>
    <row r="8" spans="1:14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7"/>
      <c r="I8" s="17"/>
      <c r="J8" s="17"/>
      <c r="K8" s="17"/>
      <c r="L8" s="17"/>
      <c r="M8" s="17"/>
      <c r="N8" s="2"/>
    </row>
    <row r="9" spans="1:14" ht="14.25" x14ac:dyDescent="0.2">
      <c r="A9" s="2">
        <v>2</v>
      </c>
      <c r="B9" s="3">
        <v>25.65</v>
      </c>
      <c r="C9" s="2"/>
      <c r="D9" s="3">
        <f t="shared" ref="D9:D17" si="0">SUM(B9*1.5)</f>
        <v>38.474999999999994</v>
      </c>
      <c r="E9" s="3">
        <f t="shared" ref="E9:E17" si="1">SUM(A9*B9)+(C9*D9)</f>
        <v>51.3</v>
      </c>
      <c r="F9" s="3"/>
      <c r="G9" s="3"/>
      <c r="H9" s="19"/>
      <c r="I9" s="19"/>
      <c r="J9" s="19">
        <v>51.3</v>
      </c>
      <c r="K9" s="19"/>
      <c r="L9" s="19"/>
      <c r="M9" s="19"/>
      <c r="N9" s="3">
        <f t="shared" ref="N9:N17" si="2">SUM(F9:M9)</f>
        <v>51.3</v>
      </c>
    </row>
    <row r="10" spans="1:14" ht="14.25" x14ac:dyDescent="0.2">
      <c r="A10" s="2">
        <v>3</v>
      </c>
      <c r="B10" s="3">
        <v>23.43</v>
      </c>
      <c r="C10" s="2"/>
      <c r="D10" s="3">
        <f t="shared" si="0"/>
        <v>35.144999999999996</v>
      </c>
      <c r="E10" s="3">
        <f t="shared" si="1"/>
        <v>70.289999999999992</v>
      </c>
      <c r="F10" s="3"/>
      <c r="G10" s="3">
        <v>70.290000000000006</v>
      </c>
      <c r="H10" s="19"/>
      <c r="I10" s="19"/>
      <c r="J10" s="19"/>
      <c r="K10" s="19"/>
      <c r="L10" s="19"/>
      <c r="M10" s="19"/>
      <c r="N10" s="3">
        <f t="shared" si="2"/>
        <v>70.290000000000006</v>
      </c>
    </row>
    <row r="11" spans="1:14" ht="14.25" x14ac:dyDescent="0.2">
      <c r="A11" s="2">
        <v>6</v>
      </c>
      <c r="B11" s="3">
        <v>25.65</v>
      </c>
      <c r="C11" s="2">
        <v>1</v>
      </c>
      <c r="D11" s="3">
        <f t="shared" si="0"/>
        <v>38.474999999999994</v>
      </c>
      <c r="E11" s="3">
        <f t="shared" si="1"/>
        <v>192.37499999999997</v>
      </c>
      <c r="F11" s="3"/>
      <c r="G11" s="3"/>
      <c r="H11" s="19"/>
      <c r="I11" s="19"/>
      <c r="J11" s="19"/>
      <c r="K11" s="19"/>
      <c r="L11" s="19">
        <v>192.38</v>
      </c>
      <c r="M11" s="19"/>
      <c r="N11" s="3">
        <f t="shared" si="2"/>
        <v>192.38</v>
      </c>
    </row>
    <row r="12" spans="1:14" ht="14.25" x14ac:dyDescent="0.2">
      <c r="A12" s="2">
        <v>11</v>
      </c>
      <c r="B12" s="3">
        <v>25.65</v>
      </c>
      <c r="C12" s="2">
        <v>1.5</v>
      </c>
      <c r="D12" s="3">
        <f t="shared" si="0"/>
        <v>38.474999999999994</v>
      </c>
      <c r="E12" s="3">
        <f t="shared" si="1"/>
        <v>339.86249999999995</v>
      </c>
      <c r="F12" s="3">
        <v>339.86</v>
      </c>
      <c r="G12" s="3"/>
      <c r="H12" s="19"/>
      <c r="I12" s="19"/>
      <c r="J12" s="19"/>
      <c r="K12" s="19"/>
      <c r="L12" s="19"/>
      <c r="M12" s="19"/>
      <c r="N12" s="3">
        <f t="shared" si="2"/>
        <v>339.86</v>
      </c>
    </row>
    <row r="13" spans="1:14" ht="14.25" x14ac:dyDescent="0.2">
      <c r="A13" s="2">
        <v>19</v>
      </c>
      <c r="B13" s="3">
        <v>24.83</v>
      </c>
      <c r="C13" s="2"/>
      <c r="D13" s="3">
        <f t="shared" si="0"/>
        <v>37.244999999999997</v>
      </c>
      <c r="E13" s="3">
        <f t="shared" si="1"/>
        <v>471.77</v>
      </c>
      <c r="F13" s="3"/>
      <c r="G13" s="3"/>
      <c r="H13" s="19"/>
      <c r="I13" s="19"/>
      <c r="J13" s="19"/>
      <c r="K13" s="19">
        <v>471.77</v>
      </c>
      <c r="L13" s="19"/>
      <c r="M13" s="19"/>
      <c r="N13" s="3">
        <f t="shared" si="2"/>
        <v>471.77</v>
      </c>
    </row>
    <row r="14" spans="1:14" ht="14.25" x14ac:dyDescent="0.2">
      <c r="A14" s="2">
        <v>21</v>
      </c>
      <c r="B14" s="3">
        <v>23.81</v>
      </c>
      <c r="C14" s="2">
        <v>1</v>
      </c>
      <c r="D14" s="3">
        <f t="shared" si="0"/>
        <v>35.714999999999996</v>
      </c>
      <c r="E14" s="3">
        <f t="shared" si="1"/>
        <v>535.72500000000002</v>
      </c>
      <c r="F14" s="3"/>
      <c r="G14" s="3"/>
      <c r="H14" s="19"/>
      <c r="I14" s="19"/>
      <c r="J14" s="19"/>
      <c r="K14" s="19"/>
      <c r="L14" s="19"/>
      <c r="M14" s="19">
        <v>535.73</v>
      </c>
      <c r="N14" s="3">
        <f t="shared" si="2"/>
        <v>535.73</v>
      </c>
    </row>
    <row r="15" spans="1:14" ht="14.25" x14ac:dyDescent="0.2">
      <c r="A15" s="2">
        <v>24</v>
      </c>
      <c r="B15" s="3">
        <v>24.52</v>
      </c>
      <c r="C15" s="2">
        <v>3</v>
      </c>
      <c r="D15" s="3">
        <f t="shared" si="0"/>
        <v>36.78</v>
      </c>
      <c r="E15" s="3">
        <f t="shared" si="1"/>
        <v>698.82</v>
      </c>
      <c r="F15" s="3"/>
      <c r="G15" s="3"/>
      <c r="H15" s="19"/>
      <c r="I15" s="19"/>
      <c r="J15" s="19"/>
      <c r="K15" s="19">
        <v>698.82</v>
      </c>
      <c r="L15" s="19"/>
      <c r="M15" s="19"/>
      <c r="N15" s="3">
        <f t="shared" si="2"/>
        <v>698.82</v>
      </c>
    </row>
    <row r="16" spans="1:14" ht="14.25" x14ac:dyDescent="0.2">
      <c r="A16" s="2">
        <v>24</v>
      </c>
      <c r="B16" s="3">
        <v>17.41</v>
      </c>
      <c r="C16" s="2"/>
      <c r="D16" s="3">
        <f t="shared" si="0"/>
        <v>26.115000000000002</v>
      </c>
      <c r="E16" s="3">
        <f t="shared" si="1"/>
        <v>417.84000000000003</v>
      </c>
      <c r="F16" s="3"/>
      <c r="G16" s="3"/>
      <c r="H16" s="19">
        <v>417.84</v>
      </c>
      <c r="I16" s="19"/>
      <c r="J16" s="19"/>
      <c r="K16" s="19"/>
      <c r="L16" s="19"/>
      <c r="M16" s="19"/>
      <c r="N16" s="3">
        <f t="shared" si="2"/>
        <v>417.84</v>
      </c>
    </row>
    <row r="17" spans="1:14" ht="14.25" x14ac:dyDescent="0.2">
      <c r="A17" s="2">
        <v>40</v>
      </c>
      <c r="B17" s="3">
        <v>18.760000000000002</v>
      </c>
      <c r="C17" s="2"/>
      <c r="D17" s="3">
        <f t="shared" si="0"/>
        <v>28.14</v>
      </c>
      <c r="E17" s="3">
        <f t="shared" si="1"/>
        <v>750.40000000000009</v>
      </c>
      <c r="F17" s="3"/>
      <c r="G17" s="3"/>
      <c r="H17" s="19"/>
      <c r="I17" s="19">
        <v>750.4</v>
      </c>
      <c r="J17" s="19"/>
      <c r="K17" s="19"/>
      <c r="L17" s="19"/>
      <c r="M17" s="19"/>
      <c r="N17" s="3">
        <f t="shared" si="2"/>
        <v>750.4</v>
      </c>
    </row>
    <row r="18" spans="1:14" ht="14.25" x14ac:dyDescent="0.2">
      <c r="A18" s="6"/>
      <c r="B18" s="7"/>
      <c r="C18" s="6"/>
      <c r="D18" s="7"/>
      <c r="E18" s="7"/>
      <c r="F18" s="7"/>
      <c r="G18" s="7"/>
      <c r="H18" s="4"/>
      <c r="I18" s="4"/>
      <c r="J18" s="4"/>
      <c r="K18" s="4"/>
      <c r="L18" s="4"/>
      <c r="M18" s="4"/>
      <c r="N18" s="5"/>
    </row>
    <row r="19" spans="1:14" ht="11.25" customHeight="1" x14ac:dyDescent="0.2">
      <c r="A19" s="6"/>
      <c r="B19" s="7"/>
      <c r="C19" s="6"/>
      <c r="D19" s="7"/>
      <c r="E19" s="7"/>
      <c r="F19" s="7"/>
      <c r="G19" s="7"/>
      <c r="H19" s="4"/>
      <c r="I19" s="4"/>
      <c r="J19" s="4"/>
      <c r="K19" s="4"/>
      <c r="L19" s="4"/>
      <c r="M19" s="4"/>
      <c r="N19" s="1"/>
    </row>
    <row r="20" spans="1:14" ht="15" x14ac:dyDescent="0.25">
      <c r="A20" s="1"/>
      <c r="B20" s="5"/>
      <c r="C20" s="1"/>
      <c r="D20" s="5"/>
      <c r="E20" s="9">
        <f>SUM(E9:E19)</f>
        <v>3528.3825000000002</v>
      </c>
      <c r="F20" s="9">
        <f>SUM(F11:F19)</f>
        <v>339.86</v>
      </c>
      <c r="G20" s="9">
        <f t="shared" ref="G20:L20" si="3">SUM(G9:G17)</f>
        <v>70.290000000000006</v>
      </c>
      <c r="H20" s="9">
        <f t="shared" si="3"/>
        <v>417.84</v>
      </c>
      <c r="I20" s="9">
        <f t="shared" si="3"/>
        <v>750.4</v>
      </c>
      <c r="J20" s="9">
        <f t="shared" si="3"/>
        <v>51.3</v>
      </c>
      <c r="K20" s="9">
        <f t="shared" si="3"/>
        <v>1170.5900000000001</v>
      </c>
      <c r="L20" s="9">
        <f t="shared" si="3"/>
        <v>192.38</v>
      </c>
      <c r="M20" s="9">
        <f>SUM(M8:M17)</f>
        <v>535.73</v>
      </c>
      <c r="N20" s="9">
        <f>SUM(N9:N17)</f>
        <v>3528.3900000000003</v>
      </c>
    </row>
    <row r="21" spans="1:14" x14ac:dyDescent="0.2">
      <c r="E21" s="22"/>
      <c r="F21" s="22"/>
      <c r="G21" s="22"/>
      <c r="H21" s="23"/>
      <c r="I21" s="23"/>
      <c r="J21" s="23"/>
      <c r="K21" s="23"/>
      <c r="L21" s="23"/>
      <c r="M21" s="23"/>
    </row>
    <row r="22" spans="1:14" x14ac:dyDescent="0.2">
      <c r="N22" s="12"/>
    </row>
    <row r="23" spans="1:14" x14ac:dyDescent="0.2">
      <c r="N23" s="13"/>
    </row>
  </sheetData>
  <sortState ref="A3:N38">
    <sortCondition ref="A3:A38"/>
  </sortState>
  <pageMargins left="0.75" right="0.75" top="1" bottom="1" header="0.5" footer="0.5"/>
  <pageSetup scale="6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7" width="11.28515625" style="10" customWidth="1"/>
    <col min="8" max="9" width="10.140625" style="11" customWidth="1"/>
    <col min="10" max="10" width="12" style="11" customWidth="1"/>
    <col min="11" max="11" width="10.140625" style="11" customWidth="1"/>
    <col min="12" max="12" width="11.85546875" style="11" customWidth="1"/>
    <col min="13" max="13" width="11.5703125" style="11" customWidth="1"/>
    <col min="14" max="14" width="11.28515625" customWidth="1"/>
  </cols>
  <sheetData>
    <row r="1" spans="1:14" s="40" customFormat="1" x14ac:dyDescent="0.2">
      <c r="A1" s="40" t="s">
        <v>71</v>
      </c>
      <c r="N1" s="40" t="s">
        <v>72</v>
      </c>
    </row>
    <row r="2" spans="1:14" s="40" customFormat="1" x14ac:dyDescent="0.2">
      <c r="A2" s="40" t="s">
        <v>73</v>
      </c>
      <c r="N2" s="40" t="s">
        <v>74</v>
      </c>
    </row>
    <row r="3" spans="1:14" s="40" customFormat="1" x14ac:dyDescent="0.2">
      <c r="A3" s="40" t="s">
        <v>75</v>
      </c>
      <c r="N3" s="40" t="s">
        <v>76</v>
      </c>
    </row>
    <row r="4" spans="1:14" s="40" customFormat="1" x14ac:dyDescent="0.2">
      <c r="N4" s="40" t="s">
        <v>77</v>
      </c>
    </row>
    <row r="5" spans="1:14" s="40" customFormat="1" x14ac:dyDescent="0.2">
      <c r="A5" s="42" t="s">
        <v>41</v>
      </c>
    </row>
    <row r="6" spans="1:14" s="40" customFormat="1" x14ac:dyDescent="0.2"/>
    <row r="7" spans="1:14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26</v>
      </c>
      <c r="G7" s="16" t="s">
        <v>23</v>
      </c>
      <c r="H7" s="17" t="s">
        <v>30</v>
      </c>
      <c r="I7" s="21" t="s">
        <v>25</v>
      </c>
      <c r="J7" s="17" t="s">
        <v>16</v>
      </c>
      <c r="K7" s="17" t="s">
        <v>22</v>
      </c>
      <c r="L7" s="17" t="s">
        <v>18</v>
      </c>
      <c r="M7" s="17" t="s">
        <v>21</v>
      </c>
      <c r="N7" s="18" t="s">
        <v>12</v>
      </c>
    </row>
    <row r="8" spans="1:14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7"/>
      <c r="I8" s="17"/>
      <c r="J8" s="17"/>
      <c r="K8" s="17"/>
      <c r="L8" s="17"/>
      <c r="M8" s="17"/>
      <c r="N8" s="2"/>
    </row>
    <row r="9" spans="1:14" ht="14.25" x14ac:dyDescent="0.2">
      <c r="A9" s="2">
        <v>4</v>
      </c>
      <c r="B9" s="3">
        <v>28.25</v>
      </c>
      <c r="C9" s="2"/>
      <c r="D9" s="3">
        <f t="shared" ref="D9:D17" si="0">SUM(B9*1.5)</f>
        <v>42.375</v>
      </c>
      <c r="E9" s="3">
        <f t="shared" ref="E9:E17" si="1">SUM(A9*B9)+(C9*D9)</f>
        <v>113</v>
      </c>
      <c r="F9" s="3"/>
      <c r="G9" s="3"/>
      <c r="H9" s="19">
        <v>113</v>
      </c>
      <c r="I9" s="19"/>
      <c r="J9" s="19"/>
      <c r="K9" s="19"/>
      <c r="L9" s="19"/>
      <c r="M9" s="19"/>
      <c r="N9" s="3">
        <f t="shared" ref="N9:N17" si="2">SUM(F9:M9)</f>
        <v>113</v>
      </c>
    </row>
    <row r="10" spans="1:14" ht="14.25" x14ac:dyDescent="0.2">
      <c r="A10" s="2">
        <v>8</v>
      </c>
      <c r="B10" s="3">
        <v>18.760000000000002</v>
      </c>
      <c r="C10" s="2"/>
      <c r="D10" s="3">
        <f t="shared" si="0"/>
        <v>28.14</v>
      </c>
      <c r="E10" s="3">
        <f t="shared" si="1"/>
        <v>150.08000000000001</v>
      </c>
      <c r="F10" s="3"/>
      <c r="G10" s="3"/>
      <c r="H10" s="19"/>
      <c r="I10" s="19">
        <v>150.08000000000001</v>
      </c>
      <c r="J10" s="19"/>
      <c r="K10" s="19"/>
      <c r="L10" s="19"/>
      <c r="M10" s="19"/>
      <c r="N10" s="3">
        <f t="shared" si="2"/>
        <v>150.08000000000001</v>
      </c>
    </row>
    <row r="11" spans="1:14" ht="14.25" x14ac:dyDescent="0.2">
      <c r="A11" s="2">
        <v>10</v>
      </c>
      <c r="B11" s="3">
        <v>25.65</v>
      </c>
      <c r="C11" s="2"/>
      <c r="D11" s="3">
        <f t="shared" si="0"/>
        <v>38.474999999999994</v>
      </c>
      <c r="E11" s="3">
        <f t="shared" si="1"/>
        <v>256.5</v>
      </c>
      <c r="F11" s="3"/>
      <c r="G11" s="3"/>
      <c r="H11" s="19"/>
      <c r="I11" s="19"/>
      <c r="J11" s="19"/>
      <c r="K11" s="19"/>
      <c r="L11" s="19">
        <v>256.5</v>
      </c>
      <c r="M11" s="19"/>
      <c r="N11" s="3">
        <f t="shared" si="2"/>
        <v>256.5</v>
      </c>
    </row>
    <row r="12" spans="1:14" ht="14.25" x14ac:dyDescent="0.2">
      <c r="A12" s="2">
        <v>15</v>
      </c>
      <c r="B12" s="3">
        <v>25.65</v>
      </c>
      <c r="C12" s="2">
        <v>1</v>
      </c>
      <c r="D12" s="3">
        <f t="shared" si="0"/>
        <v>38.474999999999994</v>
      </c>
      <c r="E12" s="3">
        <f t="shared" si="1"/>
        <v>423.22500000000002</v>
      </c>
      <c r="F12" s="3">
        <v>423.23</v>
      </c>
      <c r="G12" s="3"/>
      <c r="H12" s="19"/>
      <c r="I12" s="19"/>
      <c r="J12" s="19"/>
      <c r="K12" s="19"/>
      <c r="L12" s="19"/>
      <c r="M12" s="19"/>
      <c r="N12" s="3">
        <f t="shared" si="2"/>
        <v>423.23</v>
      </c>
    </row>
    <row r="13" spans="1:14" ht="14.25" x14ac:dyDescent="0.2">
      <c r="A13" s="2">
        <v>22</v>
      </c>
      <c r="B13" s="3">
        <v>18.760000000000002</v>
      </c>
      <c r="C13" s="2">
        <v>1.25</v>
      </c>
      <c r="D13" s="3">
        <f t="shared" si="0"/>
        <v>28.14</v>
      </c>
      <c r="E13" s="3">
        <f t="shared" si="1"/>
        <v>447.89500000000004</v>
      </c>
      <c r="F13" s="3"/>
      <c r="G13" s="3"/>
      <c r="H13" s="19"/>
      <c r="I13" s="19"/>
      <c r="J13" s="19">
        <v>447.9</v>
      </c>
      <c r="K13" s="19"/>
      <c r="L13" s="19"/>
      <c r="M13" s="19"/>
      <c r="N13" s="3">
        <f t="shared" si="2"/>
        <v>447.9</v>
      </c>
    </row>
    <row r="14" spans="1:14" ht="14.25" x14ac:dyDescent="0.2">
      <c r="A14" s="2">
        <v>24</v>
      </c>
      <c r="B14" s="3">
        <v>17.41</v>
      </c>
      <c r="C14" s="2"/>
      <c r="D14" s="3">
        <f t="shared" si="0"/>
        <v>26.115000000000002</v>
      </c>
      <c r="E14" s="3">
        <f t="shared" si="1"/>
        <v>417.84000000000003</v>
      </c>
      <c r="F14" s="3"/>
      <c r="G14" s="3"/>
      <c r="H14" s="19"/>
      <c r="I14" s="19">
        <v>417.84</v>
      </c>
      <c r="J14" s="19"/>
      <c r="K14" s="19"/>
      <c r="L14" s="19"/>
      <c r="M14" s="19"/>
      <c r="N14" s="3">
        <f t="shared" si="2"/>
        <v>417.84</v>
      </c>
    </row>
    <row r="15" spans="1:14" ht="14.25" x14ac:dyDescent="0.2">
      <c r="A15" s="2">
        <v>25</v>
      </c>
      <c r="B15" s="3">
        <v>24.52</v>
      </c>
      <c r="C15" s="2"/>
      <c r="D15" s="3">
        <f t="shared" si="0"/>
        <v>36.78</v>
      </c>
      <c r="E15" s="3">
        <f t="shared" si="1"/>
        <v>613</v>
      </c>
      <c r="F15" s="3"/>
      <c r="G15" s="3"/>
      <c r="H15" s="19"/>
      <c r="I15" s="19"/>
      <c r="J15" s="19"/>
      <c r="K15" s="19">
        <v>613</v>
      </c>
      <c r="L15" s="19"/>
      <c r="M15" s="19"/>
      <c r="N15" s="3">
        <f t="shared" si="2"/>
        <v>613</v>
      </c>
    </row>
    <row r="16" spans="1:14" ht="14.25" x14ac:dyDescent="0.2">
      <c r="A16" s="2">
        <v>34</v>
      </c>
      <c r="B16" s="3">
        <v>24.83</v>
      </c>
      <c r="C16" s="2"/>
      <c r="D16" s="3">
        <f t="shared" si="0"/>
        <v>37.244999999999997</v>
      </c>
      <c r="E16" s="3">
        <f t="shared" si="1"/>
        <v>844.21999999999991</v>
      </c>
      <c r="F16" s="3"/>
      <c r="G16" s="3"/>
      <c r="H16" s="19"/>
      <c r="I16" s="19"/>
      <c r="J16" s="19"/>
      <c r="K16" s="19">
        <v>844.22</v>
      </c>
      <c r="L16" s="19"/>
      <c r="M16" s="19"/>
      <c r="N16" s="3">
        <f t="shared" si="2"/>
        <v>844.22</v>
      </c>
    </row>
    <row r="17" spans="1:14" ht="14.25" x14ac:dyDescent="0.2">
      <c r="A17" s="2">
        <v>36</v>
      </c>
      <c r="B17" s="3">
        <v>28.25</v>
      </c>
      <c r="C17" s="2">
        <v>3.5</v>
      </c>
      <c r="D17" s="3">
        <f t="shared" si="0"/>
        <v>42.375</v>
      </c>
      <c r="E17" s="3">
        <f t="shared" si="1"/>
        <v>1165.3125</v>
      </c>
      <c r="F17" s="3"/>
      <c r="G17" s="3"/>
      <c r="H17" s="19"/>
      <c r="I17" s="19"/>
      <c r="J17" s="19"/>
      <c r="K17" s="19"/>
      <c r="L17" s="19"/>
      <c r="M17" s="19">
        <v>1165.31</v>
      </c>
      <c r="N17" s="3">
        <f t="shared" si="2"/>
        <v>1165.31</v>
      </c>
    </row>
    <row r="18" spans="1:14" ht="14.25" x14ac:dyDescent="0.2">
      <c r="A18" s="6"/>
      <c r="B18" s="7"/>
      <c r="C18" s="6"/>
      <c r="D18" s="7"/>
      <c r="E18" s="7"/>
      <c r="F18" s="7"/>
      <c r="G18" s="7"/>
      <c r="H18" s="4"/>
      <c r="I18" s="4"/>
      <c r="J18" s="4"/>
      <c r="K18" s="4"/>
      <c r="L18" s="4"/>
      <c r="M18" s="4"/>
      <c r="N18" s="5"/>
    </row>
    <row r="19" spans="1:14" ht="11.25" customHeight="1" x14ac:dyDescent="0.2">
      <c r="A19" s="6"/>
      <c r="B19" s="7"/>
      <c r="C19" s="6"/>
      <c r="D19" s="7"/>
      <c r="E19" s="7"/>
      <c r="F19" s="7"/>
      <c r="G19" s="7"/>
      <c r="H19" s="4"/>
      <c r="I19" s="4"/>
      <c r="J19" s="4"/>
      <c r="K19" s="4"/>
      <c r="L19" s="4"/>
      <c r="M19" s="4"/>
      <c r="N19" s="1"/>
    </row>
    <row r="20" spans="1:14" ht="15" x14ac:dyDescent="0.25">
      <c r="A20" s="1"/>
      <c r="B20" s="5"/>
      <c r="C20" s="1"/>
      <c r="D20" s="5"/>
      <c r="E20" s="9">
        <f>SUM(E9:E19)</f>
        <v>4431.0725000000002</v>
      </c>
      <c r="F20" s="9">
        <f>SUM(F11:F19)</f>
        <v>423.23</v>
      </c>
      <c r="G20" s="9">
        <f t="shared" ref="G20:L20" si="3">SUM(G9:G17)</f>
        <v>0</v>
      </c>
      <c r="H20" s="9">
        <f t="shared" si="3"/>
        <v>113</v>
      </c>
      <c r="I20" s="9">
        <f t="shared" si="3"/>
        <v>567.91999999999996</v>
      </c>
      <c r="J20" s="9">
        <f t="shared" si="3"/>
        <v>447.9</v>
      </c>
      <c r="K20" s="9">
        <f t="shared" si="3"/>
        <v>1457.22</v>
      </c>
      <c r="L20" s="9">
        <f t="shared" si="3"/>
        <v>256.5</v>
      </c>
      <c r="M20" s="9">
        <f>SUM(M8:M17)</f>
        <v>1165.31</v>
      </c>
      <c r="N20" s="9">
        <f>SUM(N9:N17)</f>
        <v>4431.08</v>
      </c>
    </row>
    <row r="21" spans="1:14" x14ac:dyDescent="0.2">
      <c r="E21" s="22"/>
      <c r="F21" s="22"/>
      <c r="G21" s="22"/>
      <c r="H21" s="23"/>
      <c r="I21" s="23"/>
      <c r="J21" s="23"/>
      <c r="K21" s="23"/>
      <c r="L21" s="23"/>
      <c r="M21" s="23"/>
    </row>
    <row r="22" spans="1:14" x14ac:dyDescent="0.2">
      <c r="N22" s="12"/>
    </row>
    <row r="23" spans="1:14" x14ac:dyDescent="0.2">
      <c r="N23" s="13"/>
    </row>
  </sheetData>
  <sortState ref="A3:N38">
    <sortCondition ref="A3:A38"/>
  </sortState>
  <pageMargins left="0.75" right="0.75" top="1" bottom="1" header="0.5" footer="0.5"/>
  <pageSetup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7" width="11.28515625" style="10" customWidth="1"/>
    <col min="8" max="10" width="10.140625" style="11" customWidth="1"/>
    <col min="11" max="11" width="12" style="11" customWidth="1"/>
    <col min="12" max="12" width="10.140625" style="11" customWidth="1"/>
    <col min="13" max="13" width="11.85546875" style="11" customWidth="1"/>
    <col min="14" max="14" width="12" style="11" customWidth="1"/>
    <col min="15" max="15" width="11.28515625" customWidth="1"/>
  </cols>
  <sheetData>
    <row r="1" spans="1:15" s="40" customFormat="1" x14ac:dyDescent="0.2">
      <c r="A1" s="40" t="s">
        <v>71</v>
      </c>
      <c r="N1" s="40" t="s">
        <v>72</v>
      </c>
    </row>
    <row r="2" spans="1:15" s="40" customFormat="1" x14ac:dyDescent="0.2">
      <c r="A2" s="40" t="s">
        <v>73</v>
      </c>
      <c r="N2" s="40" t="s">
        <v>74</v>
      </c>
    </row>
    <row r="3" spans="1:15" s="40" customFormat="1" x14ac:dyDescent="0.2">
      <c r="A3" s="40" t="s">
        <v>75</v>
      </c>
      <c r="N3" s="40" t="s">
        <v>76</v>
      </c>
    </row>
    <row r="4" spans="1:15" s="40" customFormat="1" x14ac:dyDescent="0.2">
      <c r="N4" s="40" t="s">
        <v>77</v>
      </c>
    </row>
    <row r="5" spans="1:15" s="40" customFormat="1" x14ac:dyDescent="0.2">
      <c r="A5" s="42" t="s">
        <v>41</v>
      </c>
    </row>
    <row r="6" spans="1:15" s="40" customFormat="1" x14ac:dyDescent="0.2"/>
    <row r="7" spans="1:15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26</v>
      </c>
      <c r="G7" s="16" t="s">
        <v>9</v>
      </c>
      <c r="H7" s="17" t="s">
        <v>31</v>
      </c>
      <c r="I7" s="21" t="s">
        <v>25</v>
      </c>
      <c r="J7" s="21" t="s">
        <v>5</v>
      </c>
      <c r="K7" s="17" t="s">
        <v>16</v>
      </c>
      <c r="L7" s="17" t="s">
        <v>22</v>
      </c>
      <c r="M7" s="17" t="s">
        <v>20</v>
      </c>
      <c r="N7" s="17" t="s">
        <v>21</v>
      </c>
      <c r="O7" s="18" t="s">
        <v>12</v>
      </c>
    </row>
    <row r="8" spans="1:15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7"/>
      <c r="I8" s="17"/>
      <c r="J8" s="17"/>
      <c r="K8" s="17"/>
      <c r="L8" s="17"/>
      <c r="M8" s="17"/>
      <c r="N8" s="17"/>
      <c r="O8" s="2"/>
    </row>
    <row r="9" spans="1:15" ht="14.25" x14ac:dyDescent="0.2">
      <c r="A9" s="2">
        <v>1</v>
      </c>
      <c r="B9" s="3">
        <v>25.65</v>
      </c>
      <c r="C9" s="2"/>
      <c r="D9" s="3">
        <f t="shared" ref="D9:D18" si="0">SUM(B9*1.5)</f>
        <v>38.474999999999994</v>
      </c>
      <c r="E9" s="3">
        <f t="shared" ref="E9:E18" si="1">SUM(A9*B9)+(C9*D9)</f>
        <v>25.65</v>
      </c>
      <c r="F9" s="3"/>
      <c r="G9" s="3"/>
      <c r="H9" s="19"/>
      <c r="I9" s="19"/>
      <c r="J9" s="19"/>
      <c r="K9" s="19"/>
      <c r="L9" s="19"/>
      <c r="M9" s="19">
        <v>25.65</v>
      </c>
      <c r="N9" s="19"/>
      <c r="O9" s="3">
        <f t="shared" ref="O9:O18" si="2">SUM(F9:N9)</f>
        <v>25.65</v>
      </c>
    </row>
    <row r="10" spans="1:15" ht="14.25" x14ac:dyDescent="0.2">
      <c r="A10" s="2">
        <v>5</v>
      </c>
      <c r="B10" s="3">
        <v>18.760000000000002</v>
      </c>
      <c r="C10" s="2"/>
      <c r="D10" s="3">
        <f t="shared" si="0"/>
        <v>28.14</v>
      </c>
      <c r="E10" s="3">
        <f t="shared" si="1"/>
        <v>93.800000000000011</v>
      </c>
      <c r="F10" s="3"/>
      <c r="G10" s="3">
        <v>93.8</v>
      </c>
      <c r="H10" s="19"/>
      <c r="I10" s="19"/>
      <c r="J10" s="19"/>
      <c r="K10" s="19"/>
      <c r="L10" s="19"/>
      <c r="M10" s="19"/>
      <c r="N10" s="19"/>
      <c r="O10" s="3">
        <f t="shared" si="2"/>
        <v>93.8</v>
      </c>
    </row>
    <row r="11" spans="1:15" ht="14.25" x14ac:dyDescent="0.2">
      <c r="A11" s="2">
        <v>8</v>
      </c>
      <c r="B11" s="3">
        <v>18.760000000000002</v>
      </c>
      <c r="C11" s="2">
        <v>1.25</v>
      </c>
      <c r="D11" s="3">
        <f t="shared" si="0"/>
        <v>28.14</v>
      </c>
      <c r="E11" s="3">
        <f t="shared" si="1"/>
        <v>185.255</v>
      </c>
      <c r="F11" s="3"/>
      <c r="G11" s="3"/>
      <c r="H11" s="19"/>
      <c r="I11" s="19">
        <v>185.26</v>
      </c>
      <c r="J11" s="19"/>
      <c r="K11" s="19"/>
      <c r="L11" s="19"/>
      <c r="M11" s="19"/>
      <c r="N11" s="19"/>
      <c r="O11" s="3">
        <f t="shared" si="2"/>
        <v>185.26</v>
      </c>
    </row>
    <row r="12" spans="1:15" ht="14.25" x14ac:dyDescent="0.2">
      <c r="A12" s="2">
        <v>8</v>
      </c>
      <c r="B12" s="3">
        <v>18.760000000000002</v>
      </c>
      <c r="C12" s="2">
        <v>0.5</v>
      </c>
      <c r="D12" s="3">
        <f t="shared" si="0"/>
        <v>28.14</v>
      </c>
      <c r="E12" s="3">
        <f t="shared" si="1"/>
        <v>164.15</v>
      </c>
      <c r="F12" s="3"/>
      <c r="G12" s="3"/>
      <c r="H12" s="19"/>
      <c r="I12" s="19"/>
      <c r="J12" s="19"/>
      <c r="K12" s="19">
        <v>164.15</v>
      </c>
      <c r="L12" s="19"/>
      <c r="M12" s="19"/>
      <c r="N12" s="19"/>
      <c r="O12" s="3">
        <f t="shared" si="2"/>
        <v>164.15</v>
      </c>
    </row>
    <row r="13" spans="1:15" ht="14.25" x14ac:dyDescent="0.2">
      <c r="A13" s="2">
        <v>12</v>
      </c>
      <c r="B13" s="3">
        <v>24.83</v>
      </c>
      <c r="C13" s="2"/>
      <c r="D13" s="3">
        <f t="shared" si="0"/>
        <v>37.244999999999997</v>
      </c>
      <c r="E13" s="3">
        <f t="shared" si="1"/>
        <v>297.95999999999998</v>
      </c>
      <c r="F13" s="3"/>
      <c r="G13" s="3"/>
      <c r="H13" s="19">
        <v>297.95999999999998</v>
      </c>
      <c r="I13" s="19"/>
      <c r="J13" s="19"/>
      <c r="K13" s="19"/>
      <c r="L13" s="19"/>
      <c r="M13" s="19"/>
      <c r="N13" s="19"/>
      <c r="O13" s="3">
        <f t="shared" si="2"/>
        <v>297.95999999999998</v>
      </c>
    </row>
    <row r="14" spans="1:15" ht="14.25" x14ac:dyDescent="0.2">
      <c r="A14" s="2">
        <v>15</v>
      </c>
      <c r="B14" s="3">
        <v>24.52</v>
      </c>
      <c r="C14" s="2"/>
      <c r="D14" s="3">
        <f t="shared" si="0"/>
        <v>36.78</v>
      </c>
      <c r="E14" s="3">
        <f t="shared" si="1"/>
        <v>367.8</v>
      </c>
      <c r="F14" s="3"/>
      <c r="G14" s="3"/>
      <c r="H14" s="19"/>
      <c r="I14" s="19"/>
      <c r="J14" s="19"/>
      <c r="K14" s="19"/>
      <c r="L14" s="19">
        <v>367.8</v>
      </c>
      <c r="M14" s="19"/>
      <c r="N14" s="19"/>
      <c r="O14" s="3">
        <f t="shared" si="2"/>
        <v>367.8</v>
      </c>
    </row>
    <row r="15" spans="1:15" ht="14.25" x14ac:dyDescent="0.2">
      <c r="A15" s="2">
        <v>17</v>
      </c>
      <c r="B15" s="3">
        <v>25.65</v>
      </c>
      <c r="C15" s="2">
        <v>1</v>
      </c>
      <c r="D15" s="3">
        <f t="shared" si="0"/>
        <v>38.474999999999994</v>
      </c>
      <c r="E15" s="3">
        <f t="shared" si="1"/>
        <v>474.52499999999998</v>
      </c>
      <c r="F15" s="3">
        <v>474.53</v>
      </c>
      <c r="G15" s="3"/>
      <c r="H15" s="19"/>
      <c r="I15" s="19"/>
      <c r="J15" s="19"/>
      <c r="K15" s="19"/>
      <c r="L15" s="19"/>
      <c r="M15" s="19"/>
      <c r="N15" s="19"/>
      <c r="O15" s="3">
        <f t="shared" si="2"/>
        <v>474.53</v>
      </c>
    </row>
    <row r="16" spans="1:15" ht="14.25" x14ac:dyDescent="0.2">
      <c r="A16" s="2">
        <v>19</v>
      </c>
      <c r="B16" s="3">
        <v>23.81</v>
      </c>
      <c r="C16" s="2">
        <v>1</v>
      </c>
      <c r="D16" s="3">
        <f t="shared" si="0"/>
        <v>35.714999999999996</v>
      </c>
      <c r="E16" s="3">
        <f t="shared" si="1"/>
        <v>488.10499999999996</v>
      </c>
      <c r="F16" s="3"/>
      <c r="G16" s="3"/>
      <c r="H16" s="19"/>
      <c r="I16" s="19"/>
      <c r="J16" s="19">
        <v>488.11</v>
      </c>
      <c r="K16" s="19"/>
      <c r="L16" s="19"/>
      <c r="M16" s="19"/>
      <c r="N16" s="19"/>
      <c r="O16" s="3">
        <f t="shared" si="2"/>
        <v>488.11</v>
      </c>
    </row>
    <row r="17" spans="1:15" ht="14.25" x14ac:dyDescent="0.2">
      <c r="A17" s="2">
        <v>19</v>
      </c>
      <c r="B17" s="3">
        <v>17.41</v>
      </c>
      <c r="C17" s="2"/>
      <c r="D17" s="3">
        <f t="shared" si="0"/>
        <v>26.115000000000002</v>
      </c>
      <c r="E17" s="3">
        <f t="shared" si="1"/>
        <v>330.79</v>
      </c>
      <c r="F17" s="3"/>
      <c r="G17" s="3"/>
      <c r="H17" s="19"/>
      <c r="I17" s="19">
        <v>330.79</v>
      </c>
      <c r="J17" s="19"/>
      <c r="K17" s="19"/>
      <c r="L17" s="19"/>
      <c r="M17" s="19"/>
      <c r="N17" s="19"/>
      <c r="O17" s="3">
        <f t="shared" si="2"/>
        <v>330.79</v>
      </c>
    </row>
    <row r="18" spans="1:15" ht="14.25" x14ac:dyDescent="0.2">
      <c r="A18" s="2">
        <v>36</v>
      </c>
      <c r="B18" s="3">
        <v>28.25</v>
      </c>
      <c r="C18" s="2">
        <v>6</v>
      </c>
      <c r="D18" s="3">
        <f t="shared" si="0"/>
        <v>42.375</v>
      </c>
      <c r="E18" s="3">
        <f t="shared" si="1"/>
        <v>1271.25</v>
      </c>
      <c r="F18" s="3"/>
      <c r="G18" s="3"/>
      <c r="H18" s="19"/>
      <c r="I18" s="19"/>
      <c r="J18" s="19"/>
      <c r="K18" s="19"/>
      <c r="L18" s="19"/>
      <c r="M18" s="19"/>
      <c r="N18" s="19">
        <v>1271.25</v>
      </c>
      <c r="O18" s="3">
        <f t="shared" si="2"/>
        <v>1271.25</v>
      </c>
    </row>
    <row r="19" spans="1:15" ht="14.25" x14ac:dyDescent="0.2">
      <c r="A19" s="6"/>
      <c r="B19" s="7"/>
      <c r="C19" s="6"/>
      <c r="D19" s="7"/>
      <c r="E19" s="7"/>
      <c r="F19" s="7"/>
      <c r="G19" s="7"/>
      <c r="H19" s="4"/>
      <c r="I19" s="4"/>
      <c r="J19" s="4"/>
      <c r="K19" s="4"/>
      <c r="L19" s="4"/>
      <c r="M19" s="4"/>
      <c r="N19" s="4"/>
      <c r="O19" s="5"/>
    </row>
    <row r="20" spans="1:15" ht="11.25" customHeight="1" x14ac:dyDescent="0.2">
      <c r="A20" s="6"/>
      <c r="B20" s="7"/>
      <c r="C20" s="6"/>
      <c r="D20" s="7"/>
      <c r="E20" s="7"/>
      <c r="F20" s="7"/>
      <c r="G20" s="7"/>
      <c r="H20" s="4"/>
      <c r="I20" s="4"/>
      <c r="J20" s="4"/>
      <c r="K20" s="4"/>
      <c r="L20" s="4"/>
      <c r="M20" s="4"/>
      <c r="N20" s="4"/>
      <c r="O20" s="1"/>
    </row>
    <row r="21" spans="1:15" ht="15" x14ac:dyDescent="0.25">
      <c r="A21" s="1"/>
      <c r="B21" s="5"/>
      <c r="C21" s="1"/>
      <c r="D21" s="5"/>
      <c r="E21" s="9">
        <f>SUM(E9:E20)</f>
        <v>3699.2849999999999</v>
      </c>
      <c r="F21" s="9">
        <f>SUM(F9:F20)</f>
        <v>474.53</v>
      </c>
      <c r="G21" s="9">
        <f>SUM(G9:G18)</f>
        <v>93.8</v>
      </c>
      <c r="H21" s="9">
        <f>SUM(H9:H18)</f>
        <v>297.95999999999998</v>
      </c>
      <c r="I21" s="9">
        <f>SUM(I9:I18)</f>
        <v>516.04999999999995</v>
      </c>
      <c r="J21" s="9">
        <f>SUM(J8:J18)</f>
        <v>488.11</v>
      </c>
      <c r="K21" s="9">
        <f>SUM(K9:K18)</f>
        <v>164.15</v>
      </c>
      <c r="L21" s="9">
        <f>SUM(L9:L18)</f>
        <v>367.8</v>
      </c>
      <c r="M21" s="9">
        <f>SUM(M9:M18)</f>
        <v>25.65</v>
      </c>
      <c r="N21" s="9">
        <f>SUM(N8:N18)</f>
        <v>1271.25</v>
      </c>
      <c r="O21" s="9">
        <f>SUM(O9:O18)</f>
        <v>3699.2999999999997</v>
      </c>
    </row>
    <row r="22" spans="1:15" x14ac:dyDescent="0.2">
      <c r="E22" s="22"/>
      <c r="F22" s="22"/>
      <c r="G22" s="22"/>
      <c r="H22" s="23"/>
      <c r="I22" s="23"/>
      <c r="J22" s="23"/>
      <c r="K22" s="23"/>
      <c r="L22" s="23"/>
      <c r="M22" s="23"/>
    </row>
    <row r="23" spans="1:15" x14ac:dyDescent="0.2">
      <c r="O23" s="12"/>
    </row>
    <row r="24" spans="1:15" x14ac:dyDescent="0.2">
      <c r="O24" s="13"/>
    </row>
  </sheetData>
  <sortState ref="A3:O38">
    <sortCondition ref="A3:A38"/>
  </sortState>
  <pageMargins left="0.75" right="0.75" top="1" bottom="1" header="0.5" footer="0.5"/>
  <pageSetup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8" width="11.28515625" style="10" customWidth="1"/>
    <col min="9" max="11" width="10.140625" style="11" customWidth="1"/>
    <col min="12" max="12" width="12" style="11" customWidth="1"/>
    <col min="13" max="13" width="10.140625" style="11" customWidth="1"/>
    <col min="14" max="14" width="11.85546875" style="11" customWidth="1"/>
    <col min="15" max="15" width="12.42578125" style="11" customWidth="1"/>
    <col min="16" max="16" width="11.28515625" customWidth="1"/>
  </cols>
  <sheetData>
    <row r="1" spans="1:16" s="40" customFormat="1" x14ac:dyDescent="0.2">
      <c r="A1" s="40" t="s">
        <v>71</v>
      </c>
      <c r="N1" s="40" t="s">
        <v>72</v>
      </c>
    </row>
    <row r="2" spans="1:16" s="40" customFormat="1" x14ac:dyDescent="0.2">
      <c r="A2" s="40" t="s">
        <v>73</v>
      </c>
      <c r="N2" s="40" t="s">
        <v>74</v>
      </c>
    </row>
    <row r="3" spans="1:16" s="40" customFormat="1" x14ac:dyDescent="0.2">
      <c r="A3" s="40" t="s">
        <v>75</v>
      </c>
      <c r="N3" s="40" t="s">
        <v>76</v>
      </c>
    </row>
    <row r="4" spans="1:16" s="40" customFormat="1" x14ac:dyDescent="0.2">
      <c r="N4" s="40" t="s">
        <v>77</v>
      </c>
    </row>
    <row r="5" spans="1:16" s="40" customFormat="1" x14ac:dyDescent="0.2">
      <c r="A5" s="42" t="s">
        <v>42</v>
      </c>
    </row>
    <row r="6" spans="1:16" s="40" customFormat="1" x14ac:dyDescent="0.2"/>
    <row r="7" spans="1:16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3</v>
      </c>
      <c r="G7" s="16" t="s">
        <v>26</v>
      </c>
      <c r="H7" s="16" t="s">
        <v>20</v>
      </c>
      <c r="I7" s="17" t="s">
        <v>31</v>
      </c>
      <c r="J7" s="21" t="s">
        <v>25</v>
      </c>
      <c r="K7" s="21" t="s">
        <v>5</v>
      </c>
      <c r="L7" s="17" t="s">
        <v>16</v>
      </c>
      <c r="M7" s="17" t="s">
        <v>22</v>
      </c>
      <c r="N7" s="17" t="s">
        <v>18</v>
      </c>
      <c r="O7" s="17" t="s">
        <v>21</v>
      </c>
      <c r="P7" s="18" t="s">
        <v>12</v>
      </c>
    </row>
    <row r="8" spans="1:16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7"/>
      <c r="J8" s="17"/>
      <c r="K8" s="17"/>
      <c r="L8" s="17"/>
      <c r="M8" s="17"/>
      <c r="N8" s="17"/>
      <c r="O8" s="17"/>
      <c r="P8" s="2"/>
    </row>
    <row r="9" spans="1:16" ht="14.25" x14ac:dyDescent="0.2">
      <c r="A9" s="2">
        <v>2</v>
      </c>
      <c r="B9" s="3">
        <v>25.65</v>
      </c>
      <c r="C9" s="2"/>
      <c r="D9" s="3">
        <f t="shared" ref="D9:D19" si="0">SUM(B9*1.5)</f>
        <v>38.474999999999994</v>
      </c>
      <c r="E9" s="3">
        <f t="shared" ref="E9:E19" si="1">SUM(A9*B9)+(C9*D9)</f>
        <v>51.3</v>
      </c>
      <c r="F9" s="3"/>
      <c r="G9" s="3"/>
      <c r="H9" s="3"/>
      <c r="I9" s="19"/>
      <c r="J9" s="19"/>
      <c r="K9" s="19"/>
      <c r="L9" s="19"/>
      <c r="M9" s="19"/>
      <c r="N9" s="19">
        <v>51.3</v>
      </c>
      <c r="O9" s="19"/>
      <c r="P9" s="3">
        <f>SUM(G9:O9)</f>
        <v>51.3</v>
      </c>
    </row>
    <row r="10" spans="1:16" ht="14.25" x14ac:dyDescent="0.2">
      <c r="A10" s="2">
        <v>2</v>
      </c>
      <c r="B10" s="3">
        <v>25.65</v>
      </c>
      <c r="C10" s="2"/>
      <c r="D10" s="3">
        <f t="shared" si="0"/>
        <v>38.474999999999994</v>
      </c>
      <c r="E10" s="3">
        <f t="shared" si="1"/>
        <v>51.3</v>
      </c>
      <c r="F10" s="3"/>
      <c r="G10" s="3"/>
      <c r="H10" s="3">
        <v>51.3</v>
      </c>
      <c r="I10" s="19"/>
      <c r="J10" s="19"/>
      <c r="K10" s="19"/>
      <c r="L10" s="19"/>
      <c r="M10" s="19"/>
      <c r="N10" s="19"/>
      <c r="O10" s="19"/>
      <c r="P10" s="3">
        <f>SUM(G10:O10)</f>
        <v>51.3</v>
      </c>
    </row>
    <row r="11" spans="1:16" ht="14.25" x14ac:dyDescent="0.2">
      <c r="A11" s="2">
        <v>2</v>
      </c>
      <c r="B11" s="3">
        <v>18.760000000000002</v>
      </c>
      <c r="C11" s="2"/>
      <c r="D11" s="3">
        <f t="shared" si="0"/>
        <v>28.14</v>
      </c>
      <c r="E11" s="3">
        <f t="shared" si="1"/>
        <v>37.520000000000003</v>
      </c>
      <c r="F11" s="3"/>
      <c r="G11" s="3"/>
      <c r="H11" s="3"/>
      <c r="I11" s="19"/>
      <c r="J11" s="19"/>
      <c r="K11" s="19"/>
      <c r="L11" s="19">
        <v>37.520000000000003</v>
      </c>
      <c r="M11" s="19"/>
      <c r="N11" s="19"/>
      <c r="O11" s="19"/>
      <c r="P11" s="3">
        <f>SUM(G11:O11)</f>
        <v>37.520000000000003</v>
      </c>
    </row>
    <row r="12" spans="1:16" ht="14.25" x14ac:dyDescent="0.2">
      <c r="A12" s="2">
        <v>5</v>
      </c>
      <c r="B12" s="3">
        <v>23.81</v>
      </c>
      <c r="C12" s="2">
        <v>0.75</v>
      </c>
      <c r="D12" s="3">
        <f t="shared" si="0"/>
        <v>35.714999999999996</v>
      </c>
      <c r="E12" s="3">
        <f t="shared" si="1"/>
        <v>145.83625000000001</v>
      </c>
      <c r="F12" s="3">
        <v>145.84</v>
      </c>
      <c r="G12" s="3"/>
      <c r="H12" s="3"/>
      <c r="I12" s="19"/>
      <c r="J12" s="19"/>
      <c r="K12" s="19"/>
      <c r="L12" s="19"/>
      <c r="M12" s="19"/>
      <c r="N12" s="19"/>
      <c r="O12" s="19"/>
      <c r="P12" s="3">
        <f>SUM(F12:O12)</f>
        <v>145.84</v>
      </c>
    </row>
    <row r="13" spans="1:16" ht="14.25" x14ac:dyDescent="0.2">
      <c r="A13" s="2">
        <v>6</v>
      </c>
      <c r="B13" s="3">
        <v>18.760000000000002</v>
      </c>
      <c r="C13" s="2"/>
      <c r="D13" s="3">
        <f t="shared" si="0"/>
        <v>28.14</v>
      </c>
      <c r="E13" s="3">
        <f t="shared" si="1"/>
        <v>112.56</v>
      </c>
      <c r="F13" s="3"/>
      <c r="G13" s="3"/>
      <c r="H13" s="3"/>
      <c r="I13" s="19"/>
      <c r="J13" s="19">
        <v>112.56</v>
      </c>
      <c r="K13" s="19"/>
      <c r="L13" s="19"/>
      <c r="M13" s="19"/>
      <c r="N13" s="19"/>
      <c r="O13" s="19"/>
      <c r="P13" s="3">
        <f t="shared" ref="P13:P19" si="2">SUM(G13:O13)</f>
        <v>112.56</v>
      </c>
    </row>
    <row r="14" spans="1:16" ht="14.25" x14ac:dyDescent="0.2">
      <c r="A14" s="2">
        <v>10</v>
      </c>
      <c r="B14" s="3">
        <v>25.65</v>
      </c>
      <c r="C14" s="2"/>
      <c r="D14" s="3">
        <f t="shared" si="0"/>
        <v>38.474999999999994</v>
      </c>
      <c r="E14" s="3">
        <f t="shared" si="1"/>
        <v>256.5</v>
      </c>
      <c r="F14" s="3"/>
      <c r="G14" s="3">
        <v>256.5</v>
      </c>
      <c r="H14" s="3"/>
      <c r="I14" s="19"/>
      <c r="J14" s="19"/>
      <c r="K14" s="19"/>
      <c r="L14" s="19"/>
      <c r="M14" s="19"/>
      <c r="N14" s="19"/>
      <c r="O14" s="19"/>
      <c r="P14" s="3">
        <f t="shared" si="2"/>
        <v>256.5</v>
      </c>
    </row>
    <row r="15" spans="1:16" ht="14.25" x14ac:dyDescent="0.2">
      <c r="A15" s="2">
        <v>16</v>
      </c>
      <c r="B15" s="3">
        <v>23.81</v>
      </c>
      <c r="C15" s="2">
        <v>2.5</v>
      </c>
      <c r="D15" s="3">
        <f t="shared" si="0"/>
        <v>35.714999999999996</v>
      </c>
      <c r="E15" s="3">
        <f t="shared" si="1"/>
        <v>470.24749999999995</v>
      </c>
      <c r="F15" s="3"/>
      <c r="G15" s="3"/>
      <c r="H15" s="3"/>
      <c r="I15" s="19"/>
      <c r="J15" s="19"/>
      <c r="K15" s="19">
        <v>470.25</v>
      </c>
      <c r="L15" s="19"/>
      <c r="M15" s="19"/>
      <c r="N15" s="19"/>
      <c r="O15" s="19"/>
      <c r="P15" s="3">
        <f t="shared" si="2"/>
        <v>470.25</v>
      </c>
    </row>
    <row r="16" spans="1:16" ht="14.25" x14ac:dyDescent="0.2">
      <c r="A16" s="2">
        <v>16</v>
      </c>
      <c r="B16" s="3">
        <v>24.83</v>
      </c>
      <c r="C16" s="2">
        <v>4</v>
      </c>
      <c r="D16" s="3">
        <f t="shared" si="0"/>
        <v>37.244999999999997</v>
      </c>
      <c r="E16" s="3">
        <f t="shared" si="1"/>
        <v>546.26</v>
      </c>
      <c r="F16" s="3"/>
      <c r="G16" s="3"/>
      <c r="H16" s="3"/>
      <c r="I16" s="19"/>
      <c r="J16" s="19"/>
      <c r="K16" s="19"/>
      <c r="L16" s="19"/>
      <c r="M16" s="19">
        <v>546.26</v>
      </c>
      <c r="N16" s="19"/>
      <c r="O16" s="19"/>
      <c r="P16" s="3">
        <f t="shared" si="2"/>
        <v>546.26</v>
      </c>
    </row>
    <row r="17" spans="1:16" ht="14.25" x14ac:dyDescent="0.2">
      <c r="A17" s="2">
        <v>18</v>
      </c>
      <c r="B17" s="3">
        <v>24.52</v>
      </c>
      <c r="C17" s="2">
        <v>4</v>
      </c>
      <c r="D17" s="3">
        <f t="shared" si="0"/>
        <v>36.78</v>
      </c>
      <c r="E17" s="3">
        <f t="shared" si="1"/>
        <v>588.48</v>
      </c>
      <c r="F17" s="3"/>
      <c r="G17" s="3"/>
      <c r="H17" s="3"/>
      <c r="I17" s="19">
        <v>588.48</v>
      </c>
      <c r="J17" s="19"/>
      <c r="K17" s="19"/>
      <c r="L17" s="19"/>
      <c r="M17" s="19"/>
      <c r="N17" s="19"/>
      <c r="O17" s="19"/>
      <c r="P17" s="3">
        <f t="shared" si="2"/>
        <v>588.48</v>
      </c>
    </row>
    <row r="18" spans="1:16" ht="14.25" x14ac:dyDescent="0.2">
      <c r="A18" s="2">
        <v>24</v>
      </c>
      <c r="B18" s="3">
        <v>17.41</v>
      </c>
      <c r="C18" s="2">
        <v>0.5</v>
      </c>
      <c r="D18" s="3">
        <f t="shared" si="0"/>
        <v>26.115000000000002</v>
      </c>
      <c r="E18" s="3">
        <f t="shared" si="1"/>
        <v>430.89750000000004</v>
      </c>
      <c r="F18" s="3"/>
      <c r="G18" s="3"/>
      <c r="H18" s="3"/>
      <c r="I18" s="19"/>
      <c r="J18" s="19">
        <v>430.9</v>
      </c>
      <c r="K18" s="19"/>
      <c r="L18" s="19"/>
      <c r="M18" s="19"/>
      <c r="N18" s="19"/>
      <c r="O18" s="19"/>
      <c r="P18" s="3">
        <f t="shared" si="2"/>
        <v>430.9</v>
      </c>
    </row>
    <row r="19" spans="1:16" ht="14.25" x14ac:dyDescent="0.2">
      <c r="A19" s="2">
        <v>34</v>
      </c>
      <c r="B19" s="3">
        <v>28.25</v>
      </c>
      <c r="C19" s="2">
        <v>8</v>
      </c>
      <c r="D19" s="3">
        <f t="shared" si="0"/>
        <v>42.375</v>
      </c>
      <c r="E19" s="3">
        <f t="shared" si="1"/>
        <v>1299.5</v>
      </c>
      <c r="F19" s="3"/>
      <c r="G19" s="3"/>
      <c r="H19" s="3"/>
      <c r="I19" s="19"/>
      <c r="J19" s="19"/>
      <c r="K19" s="19"/>
      <c r="L19" s="19"/>
      <c r="M19" s="19"/>
      <c r="N19" s="19"/>
      <c r="O19" s="19">
        <v>1299.5</v>
      </c>
      <c r="P19" s="3">
        <f t="shared" si="2"/>
        <v>1299.5</v>
      </c>
    </row>
    <row r="20" spans="1:16" ht="14.25" x14ac:dyDescent="0.2">
      <c r="A20" s="6"/>
      <c r="B20" s="7"/>
      <c r="C20" s="6"/>
      <c r="D20" s="7"/>
      <c r="E20" s="7"/>
      <c r="F20" s="7"/>
      <c r="G20" s="7"/>
      <c r="H20" s="7"/>
      <c r="I20" s="4"/>
      <c r="J20" s="4"/>
      <c r="K20" s="4"/>
      <c r="L20" s="4"/>
      <c r="M20" s="4"/>
      <c r="N20" s="4"/>
      <c r="O20" s="4"/>
      <c r="P20" s="5"/>
    </row>
    <row r="21" spans="1:16" ht="11.25" customHeight="1" x14ac:dyDescent="0.2">
      <c r="A21" s="6"/>
      <c r="B21" s="7"/>
      <c r="C21" s="6"/>
      <c r="D21" s="7"/>
      <c r="E21" s="7"/>
      <c r="F21" s="7"/>
      <c r="G21" s="7"/>
      <c r="H21" s="7"/>
      <c r="I21" s="4"/>
      <c r="J21" s="4"/>
      <c r="K21" s="4"/>
      <c r="L21" s="4"/>
      <c r="M21" s="4"/>
      <c r="N21" s="4"/>
      <c r="O21" s="4"/>
      <c r="P21" s="1"/>
    </row>
    <row r="22" spans="1:16" ht="15" x14ac:dyDescent="0.25">
      <c r="A22" s="1"/>
      <c r="B22" s="5"/>
      <c r="C22" s="1"/>
      <c r="D22" s="5"/>
      <c r="E22" s="9">
        <f>SUM(E9:E21)</f>
        <v>3990.4012499999999</v>
      </c>
      <c r="F22" s="9">
        <f>SUM(F9:F19)</f>
        <v>145.84</v>
      </c>
      <c r="G22" s="9">
        <f>SUM(G9:G21)</f>
        <v>256.5</v>
      </c>
      <c r="H22" s="9">
        <f>SUM(H9:H19)</f>
        <v>51.3</v>
      </c>
      <c r="I22" s="9">
        <f>SUM(I9:I19)</f>
        <v>588.48</v>
      </c>
      <c r="J22" s="9">
        <f>SUM(J9:J19)</f>
        <v>543.46</v>
      </c>
      <c r="K22" s="9">
        <f>SUM(K8:K19)</f>
        <v>470.25</v>
      </c>
      <c r="L22" s="9">
        <f>SUM(L9:L19)</f>
        <v>37.520000000000003</v>
      </c>
      <c r="M22" s="9">
        <f>SUM(M9:M19)</f>
        <v>546.26</v>
      </c>
      <c r="N22" s="9">
        <f>SUM(N9:N19)</f>
        <v>51.3</v>
      </c>
      <c r="O22" s="9">
        <f>SUM(O8:O19)</f>
        <v>1299.5</v>
      </c>
      <c r="P22" s="9">
        <f>SUM(P9:P19)</f>
        <v>3990.4100000000003</v>
      </c>
    </row>
    <row r="23" spans="1:16" x14ac:dyDescent="0.2">
      <c r="E23" s="22"/>
      <c r="F23" s="22"/>
      <c r="G23" s="22"/>
      <c r="H23" s="22"/>
      <c r="I23" s="23"/>
      <c r="J23" s="23"/>
      <c r="K23" s="23"/>
      <c r="L23" s="23"/>
      <c r="M23" s="23"/>
    </row>
    <row r="24" spans="1:16" x14ac:dyDescent="0.2">
      <c r="P24" s="12"/>
    </row>
    <row r="25" spans="1:16" x14ac:dyDescent="0.2">
      <c r="P25" s="13"/>
    </row>
  </sheetData>
  <sortState ref="A3:P38">
    <sortCondition ref="A3:A38"/>
  </sortState>
  <pageMargins left="0.75" right="0.75" top="1" bottom="1" header="0.5" footer="0.5"/>
  <pageSetup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view="pageBreakPreview" zoomScaleNormal="100" zoomScaleSheetLayoutView="100" workbookViewId="0">
      <selection activeCell="A6" sqref="A6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8" width="10.140625" style="11" customWidth="1"/>
    <col min="9" max="10" width="12" style="11" customWidth="1"/>
    <col min="11" max="14" width="10.140625" style="11" customWidth="1"/>
    <col min="15" max="15" width="11.28515625" customWidth="1"/>
  </cols>
  <sheetData>
    <row r="1" spans="1:15" s="40" customFormat="1" x14ac:dyDescent="0.2">
      <c r="A1" s="40" t="s">
        <v>71</v>
      </c>
      <c r="N1" s="40" t="s">
        <v>72</v>
      </c>
    </row>
    <row r="2" spans="1:15" s="40" customFormat="1" x14ac:dyDescent="0.2">
      <c r="A2" s="40" t="s">
        <v>73</v>
      </c>
      <c r="N2" s="40" t="s">
        <v>74</v>
      </c>
    </row>
    <row r="3" spans="1:15" s="40" customFormat="1" x14ac:dyDescent="0.2">
      <c r="A3" s="40" t="s">
        <v>75</v>
      </c>
      <c r="N3" s="40" t="s">
        <v>76</v>
      </c>
    </row>
    <row r="4" spans="1:15" s="40" customFormat="1" x14ac:dyDescent="0.2">
      <c r="N4" s="40" t="s">
        <v>77</v>
      </c>
    </row>
    <row r="5" spans="1:15" s="40" customFormat="1" x14ac:dyDescent="0.2">
      <c r="A5" s="41" t="s">
        <v>38</v>
      </c>
    </row>
    <row r="6" spans="1:15" s="40" customFormat="1" x14ac:dyDescent="0.2"/>
    <row r="7" spans="1:15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12</v>
      </c>
    </row>
    <row r="8" spans="1:15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7"/>
      <c r="G8" s="17"/>
      <c r="H8" s="17"/>
      <c r="I8" s="17"/>
      <c r="J8" s="17"/>
      <c r="K8" s="17"/>
      <c r="L8" s="17"/>
      <c r="M8" s="17"/>
      <c r="N8" s="17"/>
      <c r="O8" s="2"/>
    </row>
    <row r="9" spans="1:15" ht="14.25" x14ac:dyDescent="0.2">
      <c r="A9" s="2">
        <v>2</v>
      </c>
      <c r="B9" s="3">
        <v>28.25</v>
      </c>
      <c r="C9" s="2"/>
      <c r="D9" s="3">
        <f t="shared" ref="D9:D17" si="0">SUM(B9*1.5)</f>
        <v>42.375</v>
      </c>
      <c r="E9" s="3">
        <f t="shared" ref="E9:E17" si="1">SUM(A9*B9)+(C9*D9)</f>
        <v>56.5</v>
      </c>
      <c r="F9" s="19"/>
      <c r="G9" s="19"/>
      <c r="H9" s="19"/>
      <c r="I9" s="19"/>
      <c r="J9" s="19"/>
      <c r="K9" s="19"/>
      <c r="L9" s="19"/>
      <c r="M9" s="19"/>
      <c r="N9" s="19">
        <v>56.5</v>
      </c>
      <c r="O9" s="3">
        <f>SUM(F9:N9)</f>
        <v>56.5</v>
      </c>
    </row>
    <row r="10" spans="1:15" ht="14.25" x14ac:dyDescent="0.2">
      <c r="A10" s="2">
        <v>3</v>
      </c>
      <c r="B10" s="3">
        <v>17.41</v>
      </c>
      <c r="C10" s="2"/>
      <c r="D10" s="3">
        <f t="shared" si="0"/>
        <v>26.115000000000002</v>
      </c>
      <c r="E10" s="3">
        <f t="shared" si="1"/>
        <v>52.230000000000004</v>
      </c>
      <c r="F10" s="19"/>
      <c r="G10" s="19"/>
      <c r="H10" s="19"/>
      <c r="I10" s="19"/>
      <c r="J10" s="19"/>
      <c r="K10" s="19"/>
      <c r="L10" s="19"/>
      <c r="M10" s="19">
        <v>52.23</v>
      </c>
      <c r="N10" s="19"/>
      <c r="O10" s="3">
        <f>SUM(F10:M10)</f>
        <v>52.23</v>
      </c>
    </row>
    <row r="11" spans="1:15" ht="14.25" x14ac:dyDescent="0.2">
      <c r="A11" s="2">
        <v>5</v>
      </c>
      <c r="B11" s="3">
        <v>24.52</v>
      </c>
      <c r="C11" s="2"/>
      <c r="D11" s="3">
        <f t="shared" si="0"/>
        <v>36.78</v>
      </c>
      <c r="E11" s="3">
        <f t="shared" si="1"/>
        <v>122.6</v>
      </c>
      <c r="F11" s="19"/>
      <c r="G11" s="19"/>
      <c r="H11" s="19"/>
      <c r="I11" s="19"/>
      <c r="J11" s="19"/>
      <c r="K11" s="19"/>
      <c r="L11" s="19"/>
      <c r="M11" s="19"/>
      <c r="N11" s="19">
        <v>122.6</v>
      </c>
      <c r="O11" s="3">
        <f>SUM(F11:N11)</f>
        <v>122.6</v>
      </c>
    </row>
    <row r="12" spans="1:15" ht="14.25" x14ac:dyDescent="0.2">
      <c r="A12" s="2">
        <v>15</v>
      </c>
      <c r="B12" s="3">
        <v>17.41</v>
      </c>
      <c r="C12" s="2"/>
      <c r="D12" s="3">
        <f t="shared" si="0"/>
        <v>26.115000000000002</v>
      </c>
      <c r="E12" s="3">
        <f t="shared" si="1"/>
        <v>261.14999999999998</v>
      </c>
      <c r="F12" s="19"/>
      <c r="G12" s="19"/>
      <c r="H12" s="19"/>
      <c r="I12" s="19"/>
      <c r="J12" s="19"/>
      <c r="K12" s="19">
        <v>261.14999999999998</v>
      </c>
      <c r="L12" s="19"/>
      <c r="M12" s="19"/>
      <c r="N12" s="19"/>
      <c r="O12" s="3">
        <f>SUM(F12:M12)</f>
        <v>261.14999999999998</v>
      </c>
    </row>
    <row r="13" spans="1:15" ht="14.25" x14ac:dyDescent="0.2">
      <c r="A13" s="2">
        <v>19.5</v>
      </c>
      <c r="B13" s="3">
        <v>24.52</v>
      </c>
      <c r="C13" s="2">
        <v>2.5</v>
      </c>
      <c r="D13" s="3">
        <f t="shared" si="0"/>
        <v>36.78</v>
      </c>
      <c r="E13" s="3">
        <f t="shared" si="1"/>
        <v>570.09</v>
      </c>
      <c r="F13" s="19"/>
      <c r="G13" s="19"/>
      <c r="H13" s="19"/>
      <c r="I13" s="19"/>
      <c r="J13" s="19">
        <v>570.09</v>
      </c>
      <c r="K13" s="19"/>
      <c r="L13" s="19"/>
      <c r="M13" s="19"/>
      <c r="N13" s="19"/>
      <c r="O13" s="3">
        <f>SUM(F13:M13)</f>
        <v>570.09</v>
      </c>
    </row>
    <row r="14" spans="1:15" ht="14.25" x14ac:dyDescent="0.2">
      <c r="A14" s="2">
        <v>24</v>
      </c>
      <c r="B14" s="3">
        <v>25.65</v>
      </c>
      <c r="C14" s="2"/>
      <c r="D14" s="3">
        <f t="shared" si="0"/>
        <v>38.474999999999994</v>
      </c>
      <c r="E14" s="3">
        <f t="shared" si="1"/>
        <v>615.59999999999991</v>
      </c>
      <c r="F14" s="19"/>
      <c r="G14" s="19"/>
      <c r="H14" s="19">
        <v>615.6</v>
      </c>
      <c r="I14" s="19"/>
      <c r="J14" s="19"/>
      <c r="K14" s="19"/>
      <c r="L14" s="19"/>
      <c r="M14" s="19"/>
      <c r="N14" s="19"/>
      <c r="O14" s="3">
        <f>SUM(F14:M14)</f>
        <v>615.6</v>
      </c>
    </row>
    <row r="15" spans="1:15" ht="14.25" x14ac:dyDescent="0.2">
      <c r="A15" s="2">
        <v>25</v>
      </c>
      <c r="B15" s="3">
        <v>23.81</v>
      </c>
      <c r="C15" s="2"/>
      <c r="D15" s="3">
        <f t="shared" si="0"/>
        <v>35.714999999999996</v>
      </c>
      <c r="E15" s="3">
        <f t="shared" si="1"/>
        <v>595.25</v>
      </c>
      <c r="F15" s="19"/>
      <c r="G15" s="19"/>
      <c r="H15" s="19"/>
      <c r="I15" s="19">
        <v>595.25</v>
      </c>
      <c r="J15" s="19"/>
      <c r="K15" s="19"/>
      <c r="L15" s="19"/>
      <c r="M15" s="19"/>
      <c r="N15" s="19"/>
      <c r="O15" s="3">
        <f>SUM(F15:M15)</f>
        <v>595.25</v>
      </c>
    </row>
    <row r="16" spans="1:15" ht="14.25" x14ac:dyDescent="0.2">
      <c r="A16" s="2">
        <v>32</v>
      </c>
      <c r="B16" s="3">
        <v>24.83</v>
      </c>
      <c r="C16" s="2"/>
      <c r="D16" s="3">
        <f t="shared" si="0"/>
        <v>37.244999999999997</v>
      </c>
      <c r="E16" s="3">
        <f t="shared" si="1"/>
        <v>794.56</v>
      </c>
      <c r="F16" s="19"/>
      <c r="G16" s="19"/>
      <c r="H16" s="19"/>
      <c r="I16" s="19"/>
      <c r="J16" s="19"/>
      <c r="K16" s="19"/>
      <c r="L16" s="19"/>
      <c r="M16" s="19"/>
      <c r="N16" s="19">
        <v>794.56</v>
      </c>
      <c r="O16" s="3">
        <f>SUM(F16:N16)</f>
        <v>794.56</v>
      </c>
    </row>
    <row r="17" spans="1:15" ht="14.25" x14ac:dyDescent="0.2">
      <c r="A17" s="2">
        <v>40</v>
      </c>
      <c r="B17" s="3">
        <v>18.760000000000002</v>
      </c>
      <c r="C17" s="2"/>
      <c r="D17" s="3">
        <f t="shared" si="0"/>
        <v>28.14</v>
      </c>
      <c r="E17" s="3">
        <f t="shared" si="1"/>
        <v>750.40000000000009</v>
      </c>
      <c r="F17" s="19"/>
      <c r="G17" s="19"/>
      <c r="H17" s="19"/>
      <c r="I17" s="19"/>
      <c r="J17" s="19"/>
      <c r="K17" s="19"/>
      <c r="L17" s="19">
        <v>750.4</v>
      </c>
      <c r="M17" s="19"/>
      <c r="N17" s="19"/>
      <c r="O17" s="3">
        <f>SUM(F17:N17)</f>
        <v>750.4</v>
      </c>
    </row>
    <row r="18" spans="1:15" ht="11.25" customHeight="1" x14ac:dyDescent="0.2">
      <c r="A18" s="6"/>
      <c r="B18" s="7"/>
      <c r="C18" s="6"/>
      <c r="D18" s="7"/>
      <c r="E18" s="7"/>
      <c r="F18" s="4"/>
      <c r="G18" s="4"/>
      <c r="H18" s="4"/>
      <c r="I18" s="4"/>
      <c r="J18" s="4"/>
      <c r="K18" s="4"/>
      <c r="L18" s="4"/>
      <c r="M18" s="4"/>
      <c r="N18" s="4"/>
      <c r="O18" s="1"/>
    </row>
    <row r="19" spans="1:15" ht="15" x14ac:dyDescent="0.25">
      <c r="A19" s="1"/>
      <c r="B19" s="5"/>
      <c r="C19" s="1"/>
      <c r="D19" s="5"/>
      <c r="E19" s="9">
        <f t="shared" ref="E19:O19" si="2">SUM(E9:E17)</f>
        <v>3818.38</v>
      </c>
      <c r="F19" s="9">
        <f t="shared" si="2"/>
        <v>0</v>
      </c>
      <c r="G19" s="9">
        <f t="shared" si="2"/>
        <v>0</v>
      </c>
      <c r="H19" s="9">
        <f t="shared" si="2"/>
        <v>615.6</v>
      </c>
      <c r="I19" s="9">
        <f t="shared" si="2"/>
        <v>595.25</v>
      </c>
      <c r="J19" s="9">
        <f t="shared" si="2"/>
        <v>570.09</v>
      </c>
      <c r="K19" s="9">
        <f t="shared" si="2"/>
        <v>261.14999999999998</v>
      </c>
      <c r="L19" s="9">
        <f t="shared" si="2"/>
        <v>750.4</v>
      </c>
      <c r="M19" s="9">
        <f t="shared" si="2"/>
        <v>52.23</v>
      </c>
      <c r="N19" s="9">
        <f t="shared" si="2"/>
        <v>973.66</v>
      </c>
      <c r="O19" s="9">
        <f t="shared" si="2"/>
        <v>3818.38</v>
      </c>
    </row>
    <row r="21" spans="1:15" x14ac:dyDescent="0.2">
      <c r="O21" s="12"/>
    </row>
    <row r="22" spans="1:15" x14ac:dyDescent="0.2">
      <c r="O22" s="13"/>
    </row>
  </sheetData>
  <sortState ref="A3:O38">
    <sortCondition ref="A3:A38"/>
  </sortState>
  <pageMargins left="0.75" right="0.75" top="1" bottom="1" header="0.5" footer="0.5"/>
  <pageSetup scale="64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8" width="11.28515625" style="10" customWidth="1"/>
    <col min="9" max="11" width="10.140625" style="11" customWidth="1"/>
    <col min="12" max="12" width="12" style="11" customWidth="1"/>
    <col min="13" max="13" width="10.140625" style="11" customWidth="1"/>
    <col min="14" max="14" width="11.85546875" style="11" customWidth="1"/>
    <col min="15" max="15" width="12.42578125" style="11" customWidth="1"/>
    <col min="16" max="16" width="11.28515625" customWidth="1"/>
  </cols>
  <sheetData>
    <row r="1" spans="1:16" s="40" customFormat="1" x14ac:dyDescent="0.2">
      <c r="A1" s="40" t="s">
        <v>71</v>
      </c>
      <c r="N1" s="40" t="s">
        <v>72</v>
      </c>
    </row>
    <row r="2" spans="1:16" s="40" customFormat="1" x14ac:dyDescent="0.2">
      <c r="A2" s="40" t="s">
        <v>73</v>
      </c>
      <c r="N2" s="40" t="s">
        <v>74</v>
      </c>
    </row>
    <row r="3" spans="1:16" s="40" customFormat="1" x14ac:dyDescent="0.2">
      <c r="A3" s="40" t="s">
        <v>75</v>
      </c>
      <c r="N3" s="40" t="s">
        <v>76</v>
      </c>
    </row>
    <row r="4" spans="1:16" s="40" customFormat="1" x14ac:dyDescent="0.2">
      <c r="N4" s="40" t="s">
        <v>77</v>
      </c>
    </row>
    <row r="5" spans="1:16" s="40" customFormat="1" x14ac:dyDescent="0.2">
      <c r="A5" s="42" t="s">
        <v>42</v>
      </c>
    </row>
    <row r="6" spans="1:16" s="40" customFormat="1" x14ac:dyDescent="0.2"/>
    <row r="7" spans="1:16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3</v>
      </c>
      <c r="G7" s="16" t="s">
        <v>26</v>
      </c>
      <c r="H7" s="16" t="s">
        <v>32</v>
      </c>
      <c r="I7" s="17" t="s">
        <v>31</v>
      </c>
      <c r="J7" s="21" t="s">
        <v>25</v>
      </c>
      <c r="K7" s="21" t="s">
        <v>5</v>
      </c>
      <c r="L7" s="17" t="s">
        <v>16</v>
      </c>
      <c r="M7" s="17" t="s">
        <v>22</v>
      </c>
      <c r="N7" s="17" t="s">
        <v>18</v>
      </c>
      <c r="O7" s="17" t="s">
        <v>21</v>
      </c>
      <c r="P7" s="18" t="s">
        <v>12</v>
      </c>
    </row>
    <row r="8" spans="1:16" ht="15" x14ac:dyDescent="0.25">
      <c r="A8" s="31" t="s">
        <v>13</v>
      </c>
      <c r="B8" s="32" t="s">
        <v>14</v>
      </c>
      <c r="C8" s="31" t="s">
        <v>1</v>
      </c>
      <c r="D8" s="32" t="s">
        <v>14</v>
      </c>
      <c r="E8" s="32"/>
      <c r="F8" s="32"/>
      <c r="G8" s="32"/>
      <c r="H8" s="32"/>
      <c r="I8" s="33"/>
      <c r="J8" s="33"/>
      <c r="K8" s="33"/>
      <c r="L8" s="33"/>
      <c r="M8" s="33"/>
      <c r="N8" s="33"/>
      <c r="O8" s="33"/>
      <c r="P8" s="2"/>
    </row>
    <row r="9" spans="1:16" ht="14.25" x14ac:dyDescent="0.2">
      <c r="A9" s="2">
        <v>2</v>
      </c>
      <c r="B9" s="3">
        <v>25.65</v>
      </c>
      <c r="C9" s="2"/>
      <c r="D9" s="3">
        <f t="shared" ref="D9:D16" si="0">SUM(B9*1.5)</f>
        <v>38.474999999999994</v>
      </c>
      <c r="E9" s="3">
        <f t="shared" ref="E9:E16" si="1">SUM(A9*B9)+(C9*D9)</f>
        <v>51.3</v>
      </c>
      <c r="F9" s="3"/>
      <c r="G9" s="3"/>
      <c r="H9" s="3"/>
      <c r="I9" s="19"/>
      <c r="J9" s="19"/>
      <c r="K9" s="19"/>
      <c r="L9" s="19"/>
      <c r="M9" s="19"/>
      <c r="N9" s="19">
        <v>51.3</v>
      </c>
      <c r="O9" s="19"/>
      <c r="P9" s="3">
        <f>SUM(G9:O9)</f>
        <v>51.3</v>
      </c>
    </row>
    <row r="10" spans="1:16" ht="14.25" x14ac:dyDescent="0.2">
      <c r="A10" s="2">
        <v>4</v>
      </c>
      <c r="B10" s="3">
        <v>17.41</v>
      </c>
      <c r="C10" s="2"/>
      <c r="D10" s="3">
        <f t="shared" si="0"/>
        <v>26.115000000000002</v>
      </c>
      <c r="E10" s="3">
        <f t="shared" si="1"/>
        <v>69.64</v>
      </c>
      <c r="F10" s="3"/>
      <c r="G10" s="3"/>
      <c r="H10" s="3">
        <v>69.64</v>
      </c>
      <c r="I10" s="19"/>
      <c r="J10" s="19"/>
      <c r="K10" s="19"/>
      <c r="L10" s="19"/>
      <c r="M10" s="19"/>
      <c r="N10" s="19"/>
      <c r="O10" s="19"/>
      <c r="P10" s="3">
        <f>SUM(G10:O10)</f>
        <v>69.64</v>
      </c>
    </row>
    <row r="11" spans="1:16" ht="14.25" x14ac:dyDescent="0.2">
      <c r="A11" s="2">
        <v>7</v>
      </c>
      <c r="B11" s="3">
        <v>23.81</v>
      </c>
      <c r="C11" s="2"/>
      <c r="D11" s="3">
        <f t="shared" si="0"/>
        <v>35.714999999999996</v>
      </c>
      <c r="E11" s="3">
        <f t="shared" si="1"/>
        <v>166.67</v>
      </c>
      <c r="F11" s="3">
        <v>166.67</v>
      </c>
      <c r="G11" s="3"/>
      <c r="H11" s="3"/>
      <c r="I11" s="19"/>
      <c r="J11" s="19"/>
      <c r="K11" s="19"/>
      <c r="L11" s="19"/>
      <c r="M11" s="19"/>
      <c r="N11" s="19"/>
      <c r="O11" s="19"/>
      <c r="P11" s="3">
        <f>SUM(F11:O11)</f>
        <v>166.67</v>
      </c>
    </row>
    <row r="12" spans="1:16" ht="14.25" x14ac:dyDescent="0.2">
      <c r="A12" s="2">
        <v>13</v>
      </c>
      <c r="B12" s="3">
        <v>25.65</v>
      </c>
      <c r="C12" s="2">
        <v>1</v>
      </c>
      <c r="D12" s="3">
        <f t="shared" si="0"/>
        <v>38.474999999999994</v>
      </c>
      <c r="E12" s="3">
        <f t="shared" si="1"/>
        <v>371.92499999999995</v>
      </c>
      <c r="F12" s="3"/>
      <c r="G12" s="3">
        <v>371.93</v>
      </c>
      <c r="H12" s="3"/>
      <c r="I12" s="19"/>
      <c r="J12" s="19"/>
      <c r="K12" s="19"/>
      <c r="L12" s="19"/>
      <c r="M12" s="19"/>
      <c r="N12" s="19"/>
      <c r="O12" s="19"/>
      <c r="P12" s="3">
        <f>SUM(G12:O12)</f>
        <v>371.93</v>
      </c>
    </row>
    <row r="13" spans="1:16" ht="14.25" x14ac:dyDescent="0.2">
      <c r="A13" s="2">
        <v>18</v>
      </c>
      <c r="B13" s="3">
        <v>24.83</v>
      </c>
      <c r="C13" s="2">
        <v>0.5</v>
      </c>
      <c r="D13" s="3">
        <f t="shared" si="0"/>
        <v>37.244999999999997</v>
      </c>
      <c r="E13" s="3">
        <f t="shared" si="1"/>
        <v>465.56249999999994</v>
      </c>
      <c r="F13" s="3"/>
      <c r="G13" s="3"/>
      <c r="H13" s="3"/>
      <c r="I13" s="19">
        <v>465.56</v>
      </c>
      <c r="J13" s="19"/>
      <c r="K13" s="19"/>
      <c r="L13" s="19"/>
      <c r="M13" s="19"/>
      <c r="N13" s="19"/>
      <c r="O13" s="19"/>
      <c r="P13" s="3">
        <f>SUM(G13:O13)</f>
        <v>465.56</v>
      </c>
    </row>
    <row r="14" spans="1:16" ht="14.25" x14ac:dyDescent="0.2">
      <c r="A14" s="2">
        <v>19</v>
      </c>
      <c r="B14" s="3">
        <v>23.81</v>
      </c>
      <c r="C14" s="2"/>
      <c r="D14" s="3">
        <f t="shared" si="0"/>
        <v>35.714999999999996</v>
      </c>
      <c r="E14" s="3">
        <f t="shared" si="1"/>
        <v>452.39</v>
      </c>
      <c r="F14" s="3"/>
      <c r="G14" s="3"/>
      <c r="H14" s="3"/>
      <c r="I14" s="19"/>
      <c r="J14" s="19"/>
      <c r="K14" s="19">
        <v>452.39</v>
      </c>
      <c r="L14" s="19"/>
      <c r="M14" s="19"/>
      <c r="N14" s="19"/>
      <c r="O14" s="19"/>
      <c r="P14" s="3">
        <f>SUM(F14:O14)</f>
        <v>452.39</v>
      </c>
    </row>
    <row r="15" spans="1:16" ht="14.25" x14ac:dyDescent="0.2">
      <c r="A15" s="2">
        <v>24</v>
      </c>
      <c r="B15" s="3">
        <v>18.760000000000002</v>
      </c>
      <c r="C15" s="2"/>
      <c r="D15" s="3">
        <f t="shared" si="0"/>
        <v>28.14</v>
      </c>
      <c r="E15" s="3">
        <f t="shared" si="1"/>
        <v>450.24</v>
      </c>
      <c r="F15" s="3"/>
      <c r="G15" s="3"/>
      <c r="H15" s="3"/>
      <c r="I15" s="19"/>
      <c r="J15" s="19"/>
      <c r="K15" s="19"/>
      <c r="L15" s="19">
        <v>450.24</v>
      </c>
      <c r="M15" s="19"/>
      <c r="N15" s="19"/>
      <c r="O15" s="19"/>
      <c r="P15" s="3">
        <f>SUM(G15:O15)</f>
        <v>450.24</v>
      </c>
    </row>
    <row r="16" spans="1:16" ht="14.25" x14ac:dyDescent="0.2">
      <c r="A16" s="2">
        <v>34</v>
      </c>
      <c r="B16" s="3">
        <v>28.25</v>
      </c>
      <c r="C16" s="2">
        <v>6</v>
      </c>
      <c r="D16" s="3">
        <f t="shared" si="0"/>
        <v>42.375</v>
      </c>
      <c r="E16" s="3">
        <f t="shared" si="1"/>
        <v>1214.75</v>
      </c>
      <c r="F16" s="3"/>
      <c r="G16" s="3"/>
      <c r="H16" s="3"/>
      <c r="I16" s="19"/>
      <c r="J16" s="19"/>
      <c r="K16" s="19"/>
      <c r="L16" s="19"/>
      <c r="M16" s="19"/>
      <c r="N16" s="19"/>
      <c r="O16" s="19">
        <v>1214.75</v>
      </c>
      <c r="P16" s="3">
        <f>SUM(G16:O16)</f>
        <v>1214.75</v>
      </c>
    </row>
    <row r="17" spans="1:16" ht="14.25" x14ac:dyDescent="0.2">
      <c r="A17" s="6"/>
      <c r="B17" s="7"/>
      <c r="C17" s="6"/>
      <c r="D17" s="7"/>
      <c r="E17" s="7"/>
      <c r="F17" s="7"/>
      <c r="G17" s="7"/>
      <c r="H17" s="7"/>
      <c r="I17" s="4"/>
      <c r="J17" s="4"/>
      <c r="K17" s="4"/>
      <c r="L17" s="4"/>
      <c r="M17" s="4"/>
      <c r="N17" s="4"/>
      <c r="O17" s="4"/>
      <c r="P17" s="5"/>
    </row>
    <row r="18" spans="1:16" ht="11.25" customHeight="1" x14ac:dyDescent="0.2">
      <c r="A18" s="6"/>
      <c r="B18" s="7"/>
      <c r="C18" s="6"/>
      <c r="D18" s="7"/>
      <c r="E18" s="7"/>
      <c r="F18" s="7"/>
      <c r="G18" s="7"/>
      <c r="H18" s="7"/>
      <c r="I18" s="4"/>
      <c r="J18" s="4"/>
      <c r="K18" s="4"/>
      <c r="L18" s="4"/>
      <c r="M18" s="4"/>
      <c r="N18" s="4"/>
      <c r="O18" s="4"/>
      <c r="P18" s="1"/>
    </row>
    <row r="19" spans="1:16" ht="15" x14ac:dyDescent="0.25">
      <c r="A19" s="1"/>
      <c r="B19" s="5"/>
      <c r="C19" s="1"/>
      <c r="D19" s="5"/>
      <c r="E19" s="9">
        <f>SUM(E9:E18)</f>
        <v>3242.4775</v>
      </c>
      <c r="F19" s="9">
        <f>SUM(F9:F16)</f>
        <v>166.67</v>
      </c>
      <c r="G19" s="9">
        <f>SUM(G9:G18)</f>
        <v>371.93</v>
      </c>
      <c r="H19" s="9">
        <f>SUM(H9:H16)</f>
        <v>69.64</v>
      </c>
      <c r="I19" s="9">
        <f>SUM(I9:I16)</f>
        <v>465.56</v>
      </c>
      <c r="J19" s="9">
        <f>SUM(J9:J16)</f>
        <v>0</v>
      </c>
      <c r="K19" s="9">
        <f>SUM(K8:K16)</f>
        <v>452.39</v>
      </c>
      <c r="L19" s="9">
        <f>SUM(L9:L16)</f>
        <v>450.24</v>
      </c>
      <c r="M19" s="9">
        <f>SUM(M9:M16)</f>
        <v>0</v>
      </c>
      <c r="N19" s="9">
        <f>SUM(N9:N16)</f>
        <v>51.3</v>
      </c>
      <c r="O19" s="9">
        <f>SUM(O8:O16)</f>
        <v>1214.75</v>
      </c>
      <c r="P19" s="9">
        <f>SUM(P9:P16)</f>
        <v>3242.4799999999996</v>
      </c>
    </row>
    <row r="20" spans="1:16" x14ac:dyDescent="0.2">
      <c r="E20" s="22"/>
      <c r="F20" s="22"/>
      <c r="G20" s="22"/>
      <c r="H20" s="22"/>
      <c r="I20" s="23"/>
      <c r="J20" s="23"/>
      <c r="K20" s="23"/>
      <c r="L20" s="23"/>
      <c r="M20" s="23"/>
    </row>
    <row r="21" spans="1:16" x14ac:dyDescent="0.2">
      <c r="P21" s="12"/>
    </row>
    <row r="22" spans="1:16" x14ac:dyDescent="0.2">
      <c r="P22" s="13"/>
    </row>
  </sheetData>
  <sortState ref="A3:P38">
    <sortCondition ref="A3:A38"/>
  </sortState>
  <pageMargins left="0.75" right="0.75" top="1" bottom="1" header="0.5" footer="0.5"/>
  <pageSetup scale="5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8" width="11.28515625" style="10" customWidth="1"/>
    <col min="9" max="11" width="10.140625" style="11" customWidth="1"/>
    <col min="12" max="12" width="12" style="11" customWidth="1"/>
    <col min="13" max="13" width="10.140625" style="11" customWidth="1"/>
    <col min="14" max="14" width="11.85546875" style="11" customWidth="1"/>
    <col min="15" max="15" width="12.42578125" style="11" customWidth="1"/>
    <col min="16" max="16" width="11.28515625" customWidth="1"/>
  </cols>
  <sheetData>
    <row r="1" spans="1:16" s="40" customFormat="1" x14ac:dyDescent="0.2">
      <c r="A1" s="40" t="s">
        <v>71</v>
      </c>
      <c r="N1" s="40" t="s">
        <v>72</v>
      </c>
    </row>
    <row r="2" spans="1:16" s="40" customFormat="1" x14ac:dyDescent="0.2">
      <c r="A2" s="40" t="s">
        <v>73</v>
      </c>
      <c r="N2" s="40" t="s">
        <v>74</v>
      </c>
    </row>
    <row r="3" spans="1:16" s="40" customFormat="1" x14ac:dyDescent="0.2">
      <c r="A3" s="40" t="s">
        <v>75</v>
      </c>
      <c r="N3" s="40" t="s">
        <v>76</v>
      </c>
    </row>
    <row r="4" spans="1:16" s="40" customFormat="1" x14ac:dyDescent="0.2">
      <c r="N4" s="40" t="s">
        <v>77</v>
      </c>
    </row>
    <row r="5" spans="1:16" s="40" customFormat="1" x14ac:dyDescent="0.2">
      <c r="A5" s="42" t="s">
        <v>42</v>
      </c>
    </row>
    <row r="6" spans="1:16" s="40" customFormat="1" x14ac:dyDescent="0.2"/>
    <row r="7" spans="1:16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3</v>
      </c>
      <c r="G7" s="16" t="s">
        <v>26</v>
      </c>
      <c r="H7" s="16" t="s">
        <v>32</v>
      </c>
      <c r="I7" s="17" t="s">
        <v>31</v>
      </c>
      <c r="J7" s="21" t="s">
        <v>25</v>
      </c>
      <c r="K7" s="21" t="s">
        <v>5</v>
      </c>
      <c r="L7" s="17" t="s">
        <v>16</v>
      </c>
      <c r="M7" s="17" t="s">
        <v>22</v>
      </c>
      <c r="N7" s="17" t="s">
        <v>18</v>
      </c>
      <c r="O7" s="17" t="s">
        <v>21</v>
      </c>
      <c r="P7" s="18" t="s">
        <v>12</v>
      </c>
    </row>
    <row r="8" spans="1:16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7"/>
      <c r="J8" s="17"/>
      <c r="K8" s="17"/>
      <c r="L8" s="17"/>
      <c r="M8" s="17"/>
      <c r="N8" s="17"/>
      <c r="O8" s="17"/>
      <c r="P8" s="2"/>
    </row>
    <row r="9" spans="1:16" ht="14.25" x14ac:dyDescent="0.2">
      <c r="A9" s="2">
        <v>2</v>
      </c>
      <c r="B9" s="3">
        <v>23.81</v>
      </c>
      <c r="C9" s="2"/>
      <c r="D9" s="3">
        <f t="shared" ref="D9:D15" si="0">SUM(B9*1.5)</f>
        <v>35.714999999999996</v>
      </c>
      <c r="E9" s="3">
        <f t="shared" ref="E9:E15" si="1">SUM(A9*B9)+(C9*D9)</f>
        <v>47.62</v>
      </c>
      <c r="F9" s="3"/>
      <c r="G9" s="3"/>
      <c r="H9" s="3">
        <v>47.62</v>
      </c>
      <c r="I9" s="19"/>
      <c r="J9" s="19"/>
      <c r="K9" s="19"/>
      <c r="L9" s="19"/>
      <c r="M9" s="19"/>
      <c r="N9" s="19"/>
      <c r="O9" s="19"/>
      <c r="P9" s="3">
        <f>SUM(G9:O9)</f>
        <v>47.62</v>
      </c>
    </row>
    <row r="10" spans="1:16" ht="14.25" x14ac:dyDescent="0.2">
      <c r="A10" s="2">
        <v>4</v>
      </c>
      <c r="B10" s="3">
        <v>25.65</v>
      </c>
      <c r="C10" s="2">
        <v>0.5</v>
      </c>
      <c r="D10" s="3">
        <f t="shared" si="0"/>
        <v>38.474999999999994</v>
      </c>
      <c r="E10" s="3">
        <f t="shared" si="1"/>
        <v>121.83749999999999</v>
      </c>
      <c r="F10" s="3"/>
      <c r="G10" s="3">
        <v>121.84</v>
      </c>
      <c r="H10" s="3"/>
      <c r="I10" s="19"/>
      <c r="J10" s="19"/>
      <c r="K10" s="19"/>
      <c r="L10" s="19"/>
      <c r="M10" s="19"/>
      <c r="N10" s="19"/>
      <c r="O10" s="19"/>
      <c r="P10" s="3">
        <f>SUM(G10:O10)</f>
        <v>121.84</v>
      </c>
    </row>
    <row r="11" spans="1:16" ht="14.25" x14ac:dyDescent="0.2">
      <c r="A11" s="2">
        <v>6</v>
      </c>
      <c r="B11" s="3">
        <v>17.41</v>
      </c>
      <c r="C11" s="2"/>
      <c r="D11" s="3">
        <f t="shared" si="0"/>
        <v>26.115000000000002</v>
      </c>
      <c r="E11" s="3">
        <f t="shared" si="1"/>
        <v>104.46000000000001</v>
      </c>
      <c r="F11" s="3"/>
      <c r="G11" s="3"/>
      <c r="H11" s="3">
        <v>104.46</v>
      </c>
      <c r="I11" s="19"/>
      <c r="J11" s="19"/>
      <c r="K11" s="19"/>
      <c r="L11" s="19"/>
      <c r="M11" s="19"/>
      <c r="N11" s="19"/>
      <c r="O11" s="19"/>
      <c r="P11" s="3">
        <f>SUM(G11:O11)</f>
        <v>104.46</v>
      </c>
    </row>
    <row r="12" spans="1:16" ht="14.25" x14ac:dyDescent="0.2">
      <c r="A12" s="2">
        <v>8</v>
      </c>
      <c r="B12" s="3">
        <v>23.81</v>
      </c>
      <c r="C12" s="2">
        <v>1</v>
      </c>
      <c r="D12" s="3">
        <f t="shared" si="0"/>
        <v>35.714999999999996</v>
      </c>
      <c r="E12" s="3">
        <f t="shared" si="1"/>
        <v>226.19499999999999</v>
      </c>
      <c r="F12" s="3">
        <v>226.2</v>
      </c>
      <c r="G12" s="3"/>
      <c r="H12" s="3"/>
      <c r="I12" s="19"/>
      <c r="J12" s="19"/>
      <c r="K12" s="19"/>
      <c r="L12" s="19"/>
      <c r="M12" s="19"/>
      <c r="N12" s="19"/>
      <c r="O12" s="19"/>
      <c r="P12" s="3">
        <f>SUM(F12:O12)</f>
        <v>226.2</v>
      </c>
    </row>
    <row r="13" spans="1:16" ht="14.25" x14ac:dyDescent="0.2">
      <c r="A13" s="2">
        <v>15</v>
      </c>
      <c r="B13" s="3">
        <v>24.83</v>
      </c>
      <c r="C13" s="2">
        <v>1.5</v>
      </c>
      <c r="D13" s="3">
        <f t="shared" si="0"/>
        <v>37.244999999999997</v>
      </c>
      <c r="E13" s="3">
        <f t="shared" si="1"/>
        <v>428.3175</v>
      </c>
      <c r="F13" s="3"/>
      <c r="G13" s="3"/>
      <c r="H13" s="3"/>
      <c r="I13" s="19"/>
      <c r="J13" s="19"/>
      <c r="K13" s="19"/>
      <c r="L13" s="19">
        <v>428.32</v>
      </c>
      <c r="M13" s="19"/>
      <c r="N13" s="19"/>
      <c r="O13" s="19"/>
      <c r="P13" s="3">
        <f>SUM(G13:O13)</f>
        <v>428.32</v>
      </c>
    </row>
    <row r="14" spans="1:16" ht="14.25" x14ac:dyDescent="0.2">
      <c r="A14" s="2">
        <v>19</v>
      </c>
      <c r="B14" s="3">
        <v>23.81</v>
      </c>
      <c r="C14" s="2"/>
      <c r="D14" s="3">
        <f t="shared" si="0"/>
        <v>35.714999999999996</v>
      </c>
      <c r="E14" s="3">
        <f t="shared" si="1"/>
        <v>452.39</v>
      </c>
      <c r="F14" s="3"/>
      <c r="G14" s="3"/>
      <c r="H14" s="3"/>
      <c r="I14" s="19"/>
      <c r="J14" s="19"/>
      <c r="K14" s="19">
        <v>452.39</v>
      </c>
      <c r="L14" s="19"/>
      <c r="M14" s="19"/>
      <c r="N14" s="19"/>
      <c r="O14" s="19"/>
      <c r="P14" s="3">
        <f>SUM(F14:O14)</f>
        <v>452.39</v>
      </c>
    </row>
    <row r="15" spans="1:16" ht="14.25" x14ac:dyDescent="0.2">
      <c r="A15" s="2">
        <v>28</v>
      </c>
      <c r="B15" s="3">
        <v>28.25</v>
      </c>
      <c r="C15" s="2">
        <v>4.5</v>
      </c>
      <c r="D15" s="3">
        <f t="shared" si="0"/>
        <v>42.375</v>
      </c>
      <c r="E15" s="3">
        <f t="shared" si="1"/>
        <v>981.6875</v>
      </c>
      <c r="F15" s="3"/>
      <c r="G15" s="3"/>
      <c r="H15" s="3"/>
      <c r="I15" s="19"/>
      <c r="J15" s="19"/>
      <c r="K15" s="19"/>
      <c r="L15" s="19"/>
      <c r="M15" s="19"/>
      <c r="N15" s="19"/>
      <c r="O15" s="19">
        <v>981.69</v>
      </c>
      <c r="P15" s="3">
        <f>SUM(G15:O15)</f>
        <v>981.69</v>
      </c>
    </row>
    <row r="16" spans="1:16" ht="14.25" x14ac:dyDescent="0.2">
      <c r="A16" s="6"/>
      <c r="B16" s="7"/>
      <c r="C16" s="6"/>
      <c r="D16" s="7"/>
      <c r="E16" s="7"/>
      <c r="F16" s="7"/>
      <c r="G16" s="7"/>
      <c r="H16" s="7"/>
      <c r="I16" s="4"/>
      <c r="J16" s="4"/>
      <c r="K16" s="4"/>
      <c r="L16" s="4"/>
      <c r="M16" s="4"/>
      <c r="N16" s="4"/>
      <c r="O16" s="4"/>
      <c r="P16" s="5"/>
    </row>
    <row r="17" spans="1:16" ht="11.25" customHeight="1" x14ac:dyDescent="0.2">
      <c r="A17" s="6"/>
      <c r="B17" s="7"/>
      <c r="C17" s="6"/>
      <c r="D17" s="7"/>
      <c r="E17" s="7"/>
      <c r="F17" s="7"/>
      <c r="G17" s="7"/>
      <c r="H17" s="7"/>
      <c r="I17" s="4"/>
      <c r="J17" s="4"/>
      <c r="K17" s="4"/>
      <c r="L17" s="4"/>
      <c r="M17" s="4"/>
      <c r="N17" s="4"/>
      <c r="O17" s="4"/>
      <c r="P17" s="1"/>
    </row>
    <row r="18" spans="1:16" ht="15" x14ac:dyDescent="0.25">
      <c r="A18" s="1"/>
      <c r="B18" s="5"/>
      <c r="C18" s="1"/>
      <c r="D18" s="5"/>
      <c r="E18" s="9">
        <f>SUM(E9:E17)</f>
        <v>2362.5075000000002</v>
      </c>
      <c r="F18" s="9">
        <f>SUM(F9:F15)</f>
        <v>226.2</v>
      </c>
      <c r="G18" s="9">
        <f>SUM(G9:G17)</f>
        <v>121.84</v>
      </c>
      <c r="H18" s="9">
        <f>SUM(H9:H15)</f>
        <v>152.07999999999998</v>
      </c>
      <c r="I18" s="9">
        <f>SUM(I9:I15)</f>
        <v>0</v>
      </c>
      <c r="J18" s="9">
        <f>SUM(J9:J15)</f>
        <v>0</v>
      </c>
      <c r="K18" s="9">
        <f>SUM(K8:K15)</f>
        <v>452.39</v>
      </c>
      <c r="L18" s="9">
        <f>SUM(L9:L15)</f>
        <v>428.32</v>
      </c>
      <c r="M18" s="9">
        <f>SUM(M9:M15)</f>
        <v>0</v>
      </c>
      <c r="N18" s="9">
        <f>SUM(N9:N15)</f>
        <v>0</v>
      </c>
      <c r="O18" s="9">
        <f>SUM(O8:O15)</f>
        <v>981.69</v>
      </c>
      <c r="P18" s="9">
        <f>SUM(P9:P15)</f>
        <v>2362.52</v>
      </c>
    </row>
    <row r="19" spans="1:16" x14ac:dyDescent="0.2">
      <c r="E19" s="22"/>
      <c r="F19" s="22"/>
      <c r="G19" s="22"/>
      <c r="H19" s="22"/>
      <c r="I19" s="23"/>
      <c r="J19" s="23"/>
      <c r="K19" s="23"/>
      <c r="L19" s="23"/>
      <c r="M19" s="23"/>
    </row>
    <row r="20" spans="1:16" x14ac:dyDescent="0.2">
      <c r="P20" s="12"/>
    </row>
    <row r="21" spans="1:16" x14ac:dyDescent="0.2">
      <c r="P21" s="13"/>
    </row>
  </sheetData>
  <sortState ref="A3:P38">
    <sortCondition ref="A3:A38"/>
  </sortState>
  <pageMargins left="0.75" right="0.75" top="1" bottom="1" header="0.5" footer="0.5"/>
  <pageSetup scale="5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8" width="11.28515625" style="10" customWidth="1"/>
    <col min="9" max="10" width="10.140625" style="11" customWidth="1"/>
    <col min="11" max="11" width="12.42578125" style="11" customWidth="1"/>
    <col min="12" max="12" width="12" style="11" customWidth="1"/>
    <col min="13" max="13" width="10.140625" style="11" customWidth="1"/>
    <col min="14" max="14" width="11.85546875" style="11" customWidth="1"/>
    <col min="15" max="15" width="12.42578125" style="11" customWidth="1"/>
    <col min="16" max="16" width="11.28515625" customWidth="1"/>
  </cols>
  <sheetData>
    <row r="1" spans="1:16" s="40" customFormat="1" x14ac:dyDescent="0.2">
      <c r="A1" s="40" t="s">
        <v>71</v>
      </c>
      <c r="N1" s="40" t="s">
        <v>72</v>
      </c>
    </row>
    <row r="2" spans="1:16" s="40" customFormat="1" x14ac:dyDescent="0.2">
      <c r="A2" s="40" t="s">
        <v>73</v>
      </c>
      <c r="N2" s="40" t="s">
        <v>74</v>
      </c>
    </row>
    <row r="3" spans="1:16" s="40" customFormat="1" x14ac:dyDescent="0.2">
      <c r="A3" s="40" t="s">
        <v>75</v>
      </c>
      <c r="N3" s="40" t="s">
        <v>76</v>
      </c>
    </row>
    <row r="4" spans="1:16" s="40" customFormat="1" x14ac:dyDescent="0.2">
      <c r="N4" s="40" t="s">
        <v>77</v>
      </c>
    </row>
    <row r="5" spans="1:16" s="40" customFormat="1" x14ac:dyDescent="0.2">
      <c r="A5" s="42" t="s">
        <v>42</v>
      </c>
    </row>
    <row r="6" spans="1:16" s="40" customFormat="1" x14ac:dyDescent="0.2"/>
    <row r="7" spans="1:16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3</v>
      </c>
      <c r="G7" s="16" t="s">
        <v>26</v>
      </c>
      <c r="H7" s="16" t="s">
        <v>32</v>
      </c>
      <c r="I7" s="17" t="s">
        <v>31</v>
      </c>
      <c r="J7" s="21" t="s">
        <v>25</v>
      </c>
      <c r="K7" s="21" t="s">
        <v>5</v>
      </c>
      <c r="L7" s="17" t="s">
        <v>16</v>
      </c>
      <c r="M7" s="17" t="s">
        <v>22</v>
      </c>
      <c r="N7" s="17" t="s">
        <v>18</v>
      </c>
      <c r="O7" s="17" t="s">
        <v>21</v>
      </c>
      <c r="P7" s="18" t="s">
        <v>12</v>
      </c>
    </row>
    <row r="8" spans="1:16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7"/>
      <c r="J8" s="17"/>
      <c r="K8" s="17"/>
      <c r="L8" s="17"/>
      <c r="M8" s="17"/>
      <c r="N8" s="17"/>
      <c r="O8" s="17"/>
      <c r="P8" s="2"/>
    </row>
    <row r="9" spans="1:16" ht="14.25" x14ac:dyDescent="0.2">
      <c r="A9" s="2">
        <v>5</v>
      </c>
      <c r="B9" s="3">
        <v>24.83</v>
      </c>
      <c r="C9" s="2">
        <v>3.5</v>
      </c>
      <c r="D9" s="3">
        <f t="shared" ref="D9:D15" si="0">SUM(B9*1.5)</f>
        <v>37.244999999999997</v>
      </c>
      <c r="E9" s="3">
        <f t="shared" ref="E9:E15" si="1">SUM(A9*B9)+(C9*D9)</f>
        <v>254.50749999999999</v>
      </c>
      <c r="F9" s="3"/>
      <c r="G9" s="3"/>
      <c r="H9" s="3"/>
      <c r="I9" s="19"/>
      <c r="J9" s="19">
        <v>254.51</v>
      </c>
      <c r="K9" s="19"/>
      <c r="L9" s="19"/>
      <c r="M9" s="19"/>
      <c r="N9" s="19"/>
      <c r="O9" s="20"/>
      <c r="P9" s="3">
        <f>SUM(G9:O9)</f>
        <v>254.51</v>
      </c>
    </row>
    <row r="10" spans="1:16" ht="14.25" x14ac:dyDescent="0.2">
      <c r="A10" s="2">
        <v>6</v>
      </c>
      <c r="B10" s="3">
        <v>25.65</v>
      </c>
      <c r="C10" s="2"/>
      <c r="D10" s="3">
        <f t="shared" si="0"/>
        <v>38.474999999999994</v>
      </c>
      <c r="E10" s="3">
        <f t="shared" si="1"/>
        <v>153.89999999999998</v>
      </c>
      <c r="F10" s="3"/>
      <c r="G10" s="3">
        <v>153.9</v>
      </c>
      <c r="H10" s="3"/>
      <c r="I10" s="19"/>
      <c r="J10" s="19"/>
      <c r="K10" s="19"/>
      <c r="L10" s="19"/>
      <c r="M10" s="19"/>
      <c r="N10" s="19"/>
      <c r="O10" s="19"/>
      <c r="P10" s="3">
        <f>SUM(G10:O10)</f>
        <v>153.9</v>
      </c>
    </row>
    <row r="11" spans="1:16" ht="14.25" x14ac:dyDescent="0.2">
      <c r="A11" s="2">
        <v>7</v>
      </c>
      <c r="B11" s="3">
        <v>24.83</v>
      </c>
      <c r="C11" s="2"/>
      <c r="D11" s="3">
        <f t="shared" si="0"/>
        <v>37.244999999999997</v>
      </c>
      <c r="E11" s="3">
        <f t="shared" si="1"/>
        <v>173.81</v>
      </c>
      <c r="F11" s="3"/>
      <c r="G11" s="3"/>
      <c r="H11" s="3"/>
      <c r="I11" s="19"/>
      <c r="J11" s="19"/>
      <c r="K11" s="19">
        <v>173.81</v>
      </c>
      <c r="L11" s="19"/>
      <c r="M11" s="19"/>
      <c r="N11" s="19"/>
      <c r="O11" s="19"/>
      <c r="P11" s="3">
        <f>SUM(G11:O11)</f>
        <v>173.81</v>
      </c>
    </row>
    <row r="12" spans="1:16" ht="14.25" x14ac:dyDescent="0.2">
      <c r="A12" s="2">
        <v>12</v>
      </c>
      <c r="B12" s="3">
        <v>17.41</v>
      </c>
      <c r="C12" s="2"/>
      <c r="D12" s="3">
        <f t="shared" si="0"/>
        <v>26.115000000000002</v>
      </c>
      <c r="E12" s="3">
        <f t="shared" si="1"/>
        <v>208.92000000000002</v>
      </c>
      <c r="F12" s="3"/>
      <c r="G12" s="3"/>
      <c r="H12" s="3"/>
      <c r="I12" s="19"/>
      <c r="J12" s="19">
        <v>208.92</v>
      </c>
      <c r="K12" s="19"/>
      <c r="L12" s="19"/>
      <c r="M12" s="19"/>
      <c r="N12" s="19"/>
      <c r="O12" s="19"/>
      <c r="P12" s="3">
        <f>SUM(G12:O12)</f>
        <v>208.92</v>
      </c>
    </row>
    <row r="13" spans="1:16" ht="14.25" x14ac:dyDescent="0.2">
      <c r="A13" s="2">
        <v>17</v>
      </c>
      <c r="B13" s="3">
        <v>17.41</v>
      </c>
      <c r="C13" s="2"/>
      <c r="D13" s="3">
        <f t="shared" si="0"/>
        <v>26.115000000000002</v>
      </c>
      <c r="E13" s="3">
        <f t="shared" si="1"/>
        <v>295.97000000000003</v>
      </c>
      <c r="F13" s="3"/>
      <c r="G13" s="3"/>
      <c r="H13" s="3">
        <v>295.97000000000003</v>
      </c>
      <c r="I13" s="19"/>
      <c r="J13" s="19"/>
      <c r="K13" s="19"/>
      <c r="L13" s="19"/>
      <c r="M13" s="19"/>
      <c r="N13" s="19"/>
      <c r="O13" s="19"/>
      <c r="P13" s="3">
        <f>SUM(G13:O13)</f>
        <v>295.97000000000003</v>
      </c>
    </row>
    <row r="14" spans="1:16" ht="14.25" x14ac:dyDescent="0.2">
      <c r="A14" s="2">
        <v>20</v>
      </c>
      <c r="B14" s="3">
        <v>23.81</v>
      </c>
      <c r="C14" s="2">
        <v>21</v>
      </c>
      <c r="D14" s="3">
        <f t="shared" si="0"/>
        <v>35.714999999999996</v>
      </c>
      <c r="E14" s="3">
        <f t="shared" si="1"/>
        <v>1226.2149999999999</v>
      </c>
      <c r="F14" s="3"/>
      <c r="G14" s="3"/>
      <c r="H14" s="3"/>
      <c r="I14" s="19"/>
      <c r="J14" s="19"/>
      <c r="K14" s="19">
        <v>1226.22</v>
      </c>
      <c r="L14" s="19"/>
      <c r="M14" s="19"/>
      <c r="N14" s="19"/>
      <c r="O14" s="19"/>
      <c r="P14" s="3">
        <f>SUM(F14:O14)</f>
        <v>1226.22</v>
      </c>
    </row>
    <row r="15" spans="1:16" ht="14.25" x14ac:dyDescent="0.2">
      <c r="A15" s="2">
        <v>30</v>
      </c>
      <c r="B15" s="3">
        <v>28.25</v>
      </c>
      <c r="C15" s="2">
        <v>5.5</v>
      </c>
      <c r="D15" s="3">
        <f t="shared" si="0"/>
        <v>42.375</v>
      </c>
      <c r="E15" s="3">
        <f t="shared" si="1"/>
        <v>1080.5625</v>
      </c>
      <c r="F15" s="3"/>
      <c r="G15" s="3"/>
      <c r="H15" s="3"/>
      <c r="I15" s="19"/>
      <c r="J15" s="19"/>
      <c r="K15" s="19"/>
      <c r="L15" s="19"/>
      <c r="M15" s="19"/>
      <c r="N15" s="19"/>
      <c r="O15" s="19">
        <v>1080.56</v>
      </c>
      <c r="P15" s="3">
        <f>SUM(G15:O15)</f>
        <v>1080.56</v>
      </c>
    </row>
    <row r="16" spans="1:16" ht="14.25" x14ac:dyDescent="0.2">
      <c r="A16" s="6"/>
      <c r="B16" s="7"/>
      <c r="C16" s="6"/>
      <c r="D16" s="7"/>
      <c r="E16" s="7"/>
      <c r="F16" s="7"/>
      <c r="G16" s="7"/>
      <c r="H16" s="7"/>
      <c r="I16" s="4"/>
      <c r="J16" s="4"/>
      <c r="K16" s="4"/>
      <c r="L16" s="4"/>
      <c r="M16" s="4"/>
      <c r="N16" s="4"/>
      <c r="O16" s="4"/>
      <c r="P16" s="5"/>
    </row>
    <row r="17" spans="1:16" ht="11.25" customHeight="1" x14ac:dyDescent="0.2">
      <c r="A17" s="6"/>
      <c r="B17" s="7"/>
      <c r="C17" s="6"/>
      <c r="D17" s="7"/>
      <c r="E17" s="7"/>
      <c r="F17" s="7"/>
      <c r="G17" s="7"/>
      <c r="H17" s="7"/>
      <c r="I17" s="4"/>
      <c r="J17" s="4"/>
      <c r="K17" s="4"/>
      <c r="L17" s="4"/>
      <c r="M17" s="4"/>
      <c r="N17" s="4"/>
      <c r="O17" s="4"/>
      <c r="P17" s="1"/>
    </row>
    <row r="18" spans="1:16" ht="15" x14ac:dyDescent="0.25">
      <c r="A18" s="1"/>
      <c r="B18" s="5"/>
      <c r="C18" s="1"/>
      <c r="D18" s="5"/>
      <c r="E18" s="9">
        <f>SUM(E9:E17)</f>
        <v>3393.8850000000002</v>
      </c>
      <c r="F18" s="9">
        <f>SUM(F9:F15)</f>
        <v>0</v>
      </c>
      <c r="G18" s="9">
        <f>SUM(G9:G17)</f>
        <v>153.9</v>
      </c>
      <c r="H18" s="9">
        <f>SUM(H9:H15)</f>
        <v>295.97000000000003</v>
      </c>
      <c r="I18" s="9">
        <f>SUM(I9:I15)</f>
        <v>0</v>
      </c>
      <c r="J18" s="9">
        <f>SUM(J9:J15)</f>
        <v>463.42999999999995</v>
      </c>
      <c r="K18" s="9">
        <f>SUM(K8:K15)</f>
        <v>1400.03</v>
      </c>
      <c r="L18" s="9">
        <f>SUM(L9:L15)</f>
        <v>0</v>
      </c>
      <c r="M18" s="9">
        <f>SUM(M9:M15)</f>
        <v>0</v>
      </c>
      <c r="N18" s="9">
        <f>SUM(N9:N15)</f>
        <v>0</v>
      </c>
      <c r="O18" s="9">
        <f>SUM(O8:O15)</f>
        <v>1080.56</v>
      </c>
      <c r="P18" s="9">
        <f>SUM(P9:P15)</f>
        <v>3393.89</v>
      </c>
    </row>
    <row r="19" spans="1:16" x14ac:dyDescent="0.2">
      <c r="E19" s="22"/>
      <c r="F19" s="22"/>
      <c r="G19" s="22"/>
      <c r="H19" s="22"/>
      <c r="I19" s="23"/>
      <c r="J19" s="23"/>
      <c r="K19" s="23"/>
      <c r="L19" s="23"/>
      <c r="M19" s="23"/>
    </row>
    <row r="20" spans="1:16" x14ac:dyDescent="0.2">
      <c r="P20" s="12"/>
    </row>
    <row r="21" spans="1:16" x14ac:dyDescent="0.2">
      <c r="P21" s="13"/>
    </row>
  </sheetData>
  <sortState ref="A3:P38">
    <sortCondition ref="A3:A38"/>
  </sortState>
  <pageMargins left="0.75" right="0.75" top="1" bottom="1" header="0.5" footer="0.5"/>
  <pageSetup scale="5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8" width="11.28515625" style="10" customWidth="1"/>
    <col min="9" max="11" width="10.140625" style="11" customWidth="1"/>
    <col min="12" max="12" width="12" style="11" customWidth="1"/>
    <col min="13" max="13" width="10.140625" style="11" customWidth="1"/>
    <col min="14" max="14" width="11.85546875" style="11" customWidth="1"/>
    <col min="15" max="15" width="9.5703125" style="11" customWidth="1"/>
    <col min="16" max="16" width="11.28515625" customWidth="1"/>
  </cols>
  <sheetData>
    <row r="1" spans="1:16" s="40" customFormat="1" x14ac:dyDescent="0.2">
      <c r="A1" s="40" t="s">
        <v>71</v>
      </c>
      <c r="N1" s="40" t="s">
        <v>72</v>
      </c>
    </row>
    <row r="2" spans="1:16" s="40" customFormat="1" x14ac:dyDescent="0.2">
      <c r="A2" s="40" t="s">
        <v>73</v>
      </c>
      <c r="N2" s="40" t="s">
        <v>74</v>
      </c>
    </row>
    <row r="3" spans="1:16" s="40" customFormat="1" x14ac:dyDescent="0.2">
      <c r="A3" s="40" t="s">
        <v>75</v>
      </c>
      <c r="N3" s="40" t="s">
        <v>76</v>
      </c>
    </row>
    <row r="4" spans="1:16" s="40" customFormat="1" x14ac:dyDescent="0.2">
      <c r="N4" s="40" t="s">
        <v>77</v>
      </c>
    </row>
    <row r="5" spans="1:16" s="40" customFormat="1" x14ac:dyDescent="0.2">
      <c r="A5" s="42" t="s">
        <v>43</v>
      </c>
    </row>
    <row r="6" spans="1:16" s="40" customFormat="1" x14ac:dyDescent="0.2"/>
    <row r="7" spans="1:16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3</v>
      </c>
      <c r="G7" s="16" t="s">
        <v>26</v>
      </c>
      <c r="H7" s="16" t="s">
        <v>32</v>
      </c>
      <c r="I7" s="17" t="s">
        <v>29</v>
      </c>
      <c r="J7" s="21" t="s">
        <v>25</v>
      </c>
      <c r="K7" s="21" t="s">
        <v>5</v>
      </c>
      <c r="L7" s="17" t="s">
        <v>16</v>
      </c>
      <c r="M7" s="17" t="s">
        <v>22</v>
      </c>
      <c r="N7" s="17" t="s">
        <v>18</v>
      </c>
      <c r="O7" s="17" t="s">
        <v>21</v>
      </c>
      <c r="P7" s="18" t="s">
        <v>12</v>
      </c>
    </row>
    <row r="8" spans="1:16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7"/>
      <c r="J8" s="17"/>
      <c r="K8" s="17"/>
      <c r="L8" s="17"/>
      <c r="M8" s="17"/>
      <c r="N8" s="17"/>
      <c r="O8" s="17"/>
      <c r="P8" s="2"/>
    </row>
    <row r="9" spans="1:16" ht="14.25" x14ac:dyDescent="0.2">
      <c r="A9" s="2">
        <v>1</v>
      </c>
      <c r="B9" s="3">
        <v>25.65</v>
      </c>
      <c r="C9" s="2"/>
      <c r="D9" s="3">
        <f t="shared" ref="D9:D16" si="0">SUM(B9*1.5)</f>
        <v>38.474999999999994</v>
      </c>
      <c r="E9" s="3">
        <f t="shared" ref="E9:E16" si="1">SUM(A9*B9)+(C9*D9)</f>
        <v>25.65</v>
      </c>
      <c r="F9" s="3"/>
      <c r="G9" s="3"/>
      <c r="H9" s="3"/>
      <c r="I9" s="19">
        <v>25.65</v>
      </c>
      <c r="J9" s="19"/>
      <c r="K9" s="19"/>
      <c r="L9" s="19"/>
      <c r="M9" s="19"/>
      <c r="N9" s="19"/>
      <c r="O9" s="19"/>
      <c r="P9" s="3">
        <f>SUM(G9:O9)</f>
        <v>25.65</v>
      </c>
    </row>
    <row r="10" spans="1:16" ht="14.25" x14ac:dyDescent="0.2">
      <c r="A10" s="2">
        <v>4</v>
      </c>
      <c r="B10" s="3">
        <v>25.65</v>
      </c>
      <c r="C10" s="2"/>
      <c r="D10" s="3">
        <f t="shared" si="0"/>
        <v>38.474999999999994</v>
      </c>
      <c r="E10" s="3">
        <f t="shared" si="1"/>
        <v>102.6</v>
      </c>
      <c r="F10" s="3"/>
      <c r="G10" s="3">
        <v>102.6</v>
      </c>
      <c r="H10" s="3"/>
      <c r="I10" s="19"/>
      <c r="J10" s="19"/>
      <c r="K10" s="19"/>
      <c r="L10" s="19"/>
      <c r="M10" s="19"/>
      <c r="N10" s="19"/>
      <c r="O10" s="19"/>
      <c r="P10" s="3">
        <f>SUM(G10:O10)</f>
        <v>102.6</v>
      </c>
    </row>
    <row r="11" spans="1:16" ht="14.25" x14ac:dyDescent="0.2">
      <c r="A11" s="2">
        <v>4</v>
      </c>
      <c r="B11" s="3">
        <v>24.83</v>
      </c>
      <c r="C11" s="2"/>
      <c r="D11" s="3">
        <f t="shared" si="0"/>
        <v>37.244999999999997</v>
      </c>
      <c r="E11" s="3">
        <f t="shared" si="1"/>
        <v>99.32</v>
      </c>
      <c r="F11" s="3"/>
      <c r="G11" s="3"/>
      <c r="H11" s="3"/>
      <c r="I11" s="19"/>
      <c r="J11" s="19"/>
      <c r="K11" s="19">
        <v>99.32</v>
      </c>
      <c r="L11" s="19"/>
      <c r="M11" s="19"/>
      <c r="N11" s="19"/>
      <c r="O11" s="19"/>
      <c r="P11" s="3">
        <f>SUM(G11:O11)</f>
        <v>99.32</v>
      </c>
    </row>
    <row r="12" spans="1:16" ht="14.25" x14ac:dyDescent="0.2">
      <c r="A12" s="2">
        <v>8</v>
      </c>
      <c r="B12" s="3">
        <v>18.760000000000002</v>
      </c>
      <c r="C12" s="2"/>
      <c r="D12" s="3">
        <f t="shared" si="0"/>
        <v>28.14</v>
      </c>
      <c r="E12" s="3">
        <f t="shared" si="1"/>
        <v>150.08000000000001</v>
      </c>
      <c r="F12" s="3"/>
      <c r="G12" s="3"/>
      <c r="H12" s="3"/>
      <c r="I12" s="19"/>
      <c r="J12" s="19"/>
      <c r="K12" s="19"/>
      <c r="L12" s="19">
        <v>150.08000000000001</v>
      </c>
      <c r="M12" s="19"/>
      <c r="N12" s="19"/>
      <c r="O12" s="19"/>
      <c r="P12" s="3">
        <f>SUM(G12:O12)</f>
        <v>150.08000000000001</v>
      </c>
    </row>
    <row r="13" spans="1:16" ht="14.25" x14ac:dyDescent="0.2">
      <c r="A13" s="2">
        <v>11</v>
      </c>
      <c r="B13" s="3">
        <v>17.41</v>
      </c>
      <c r="C13" s="2"/>
      <c r="D13" s="3">
        <f t="shared" si="0"/>
        <v>26.115000000000002</v>
      </c>
      <c r="E13" s="3">
        <f t="shared" si="1"/>
        <v>191.51</v>
      </c>
      <c r="F13" s="3"/>
      <c r="G13" s="3"/>
      <c r="H13" s="3">
        <v>191.51</v>
      </c>
      <c r="I13" s="19"/>
      <c r="J13" s="19"/>
      <c r="K13" s="19"/>
      <c r="L13" s="19"/>
      <c r="M13" s="19"/>
      <c r="N13" s="19"/>
      <c r="O13" s="19"/>
      <c r="P13" s="3">
        <f>SUM(G13:O13)</f>
        <v>191.51</v>
      </c>
    </row>
    <row r="14" spans="1:16" ht="14.25" x14ac:dyDescent="0.2">
      <c r="A14" s="2">
        <v>12</v>
      </c>
      <c r="B14" s="3">
        <v>23.81</v>
      </c>
      <c r="C14" s="2"/>
      <c r="D14" s="3">
        <f t="shared" si="0"/>
        <v>35.714999999999996</v>
      </c>
      <c r="E14" s="3">
        <f t="shared" si="1"/>
        <v>285.71999999999997</v>
      </c>
      <c r="F14" s="3"/>
      <c r="G14" s="3"/>
      <c r="H14" s="3"/>
      <c r="I14" s="19"/>
      <c r="J14" s="19"/>
      <c r="K14" s="19">
        <v>285.72000000000003</v>
      </c>
      <c r="L14" s="19"/>
      <c r="M14" s="19"/>
      <c r="N14" s="19"/>
      <c r="O14" s="19"/>
      <c r="P14" s="3">
        <f>SUM(F14:O14)</f>
        <v>285.72000000000003</v>
      </c>
    </row>
    <row r="15" spans="1:16" ht="14.25" x14ac:dyDescent="0.2">
      <c r="A15" s="2">
        <v>13</v>
      </c>
      <c r="B15" s="3">
        <v>17.41</v>
      </c>
      <c r="C15" s="2"/>
      <c r="D15" s="3">
        <f t="shared" si="0"/>
        <v>26.115000000000002</v>
      </c>
      <c r="E15" s="3">
        <f t="shared" si="1"/>
        <v>226.33</v>
      </c>
      <c r="F15" s="3"/>
      <c r="G15" s="3"/>
      <c r="H15" s="3"/>
      <c r="I15" s="19"/>
      <c r="J15" s="19">
        <v>226.33</v>
      </c>
      <c r="K15" s="19"/>
      <c r="L15" s="19"/>
      <c r="M15" s="19"/>
      <c r="N15" s="19"/>
      <c r="O15" s="19"/>
      <c r="P15" s="3">
        <f>SUM(G15:O15)</f>
        <v>226.33</v>
      </c>
    </row>
    <row r="16" spans="1:16" ht="14.25" x14ac:dyDescent="0.2">
      <c r="A16" s="2">
        <v>24</v>
      </c>
      <c r="B16" s="3">
        <v>28.25</v>
      </c>
      <c r="C16" s="2"/>
      <c r="D16" s="3">
        <f t="shared" si="0"/>
        <v>42.375</v>
      </c>
      <c r="E16" s="3">
        <f t="shared" si="1"/>
        <v>678</v>
      </c>
      <c r="F16" s="3"/>
      <c r="G16" s="3"/>
      <c r="H16" s="3"/>
      <c r="I16" s="19"/>
      <c r="J16" s="19"/>
      <c r="K16" s="19"/>
      <c r="L16" s="19"/>
      <c r="M16" s="19"/>
      <c r="N16" s="19"/>
      <c r="O16" s="19">
        <v>678</v>
      </c>
      <c r="P16" s="3">
        <f>SUM(G16:O16)</f>
        <v>678</v>
      </c>
    </row>
    <row r="17" spans="1:16" ht="14.25" x14ac:dyDescent="0.2">
      <c r="A17" s="2"/>
      <c r="B17" s="3">
        <v>28.25</v>
      </c>
      <c r="C17" s="2">
        <v>6</v>
      </c>
      <c r="D17" s="3">
        <f t="shared" ref="D17" si="2">SUM(B17*1.5)</f>
        <v>42.375</v>
      </c>
      <c r="E17" s="3">
        <f t="shared" ref="E17" si="3">SUM(A17*B17)+(C17*D17)</f>
        <v>254.25</v>
      </c>
      <c r="F17" s="3"/>
      <c r="G17" s="3"/>
      <c r="H17" s="3"/>
      <c r="I17" s="19"/>
      <c r="J17" s="19"/>
      <c r="K17" s="19"/>
      <c r="L17" s="19"/>
      <c r="M17" s="19"/>
      <c r="N17" s="19"/>
      <c r="O17" s="19">
        <v>254.25</v>
      </c>
      <c r="P17" s="3">
        <f t="shared" ref="P17" si="4">SUM(G17:O17)</f>
        <v>254.25</v>
      </c>
    </row>
    <row r="18" spans="1:16" ht="11.25" customHeight="1" x14ac:dyDescent="0.2">
      <c r="A18" s="6"/>
      <c r="B18" s="7"/>
      <c r="C18" s="6"/>
      <c r="D18" s="7"/>
      <c r="E18" s="7"/>
      <c r="F18" s="7"/>
      <c r="G18" s="7"/>
      <c r="H18" s="7"/>
      <c r="I18" s="4"/>
      <c r="J18" s="4"/>
      <c r="K18" s="4"/>
      <c r="L18" s="4"/>
      <c r="M18" s="4"/>
      <c r="N18" s="4"/>
      <c r="O18" s="4"/>
      <c r="P18" s="1"/>
    </row>
    <row r="19" spans="1:16" ht="15" x14ac:dyDescent="0.25">
      <c r="A19" s="1"/>
      <c r="B19" s="5"/>
      <c r="C19" s="1"/>
      <c r="D19" s="5"/>
      <c r="E19" s="9">
        <f>SUM(E9:E18)</f>
        <v>2013.4599999999998</v>
      </c>
      <c r="F19" s="9">
        <f t="shared" ref="F19:P19" si="5">SUM(F9:F18)</f>
        <v>0</v>
      </c>
      <c r="G19" s="9">
        <f t="shared" si="5"/>
        <v>102.6</v>
      </c>
      <c r="H19" s="9">
        <f t="shared" si="5"/>
        <v>191.51</v>
      </c>
      <c r="I19" s="9">
        <f t="shared" si="5"/>
        <v>25.65</v>
      </c>
      <c r="J19" s="9">
        <f t="shared" si="5"/>
        <v>226.33</v>
      </c>
      <c r="K19" s="9">
        <f t="shared" si="5"/>
        <v>385.04</v>
      </c>
      <c r="L19" s="9">
        <f t="shared" si="5"/>
        <v>150.08000000000001</v>
      </c>
      <c r="M19" s="9">
        <f t="shared" si="5"/>
        <v>0</v>
      </c>
      <c r="N19" s="9">
        <f t="shared" si="5"/>
        <v>0</v>
      </c>
      <c r="O19" s="9">
        <f t="shared" si="5"/>
        <v>932.25</v>
      </c>
      <c r="P19" s="9">
        <f t="shared" si="5"/>
        <v>2013.46</v>
      </c>
    </row>
    <row r="20" spans="1:16" x14ac:dyDescent="0.2">
      <c r="E20" s="22"/>
      <c r="F20" s="22"/>
      <c r="G20" s="22"/>
      <c r="H20" s="22"/>
      <c r="I20" s="23"/>
      <c r="J20" s="23"/>
      <c r="K20" s="23"/>
      <c r="L20" s="23"/>
      <c r="M20" s="23"/>
    </row>
    <row r="21" spans="1:16" x14ac:dyDescent="0.2">
      <c r="P21" s="12"/>
    </row>
    <row r="22" spans="1:16" x14ac:dyDescent="0.2">
      <c r="P22" s="13"/>
    </row>
  </sheetData>
  <sortState ref="A3:P38">
    <sortCondition ref="A3:A38"/>
  </sortState>
  <pageMargins left="0.75" right="0.75" top="1" bottom="1" header="0.5" footer="0.5"/>
  <pageSetup scale="5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8" width="11.28515625" style="10" customWidth="1"/>
    <col min="9" max="11" width="10.140625" style="11" customWidth="1"/>
    <col min="12" max="12" width="12" style="11" customWidth="1"/>
    <col min="13" max="13" width="10.140625" style="11" customWidth="1"/>
    <col min="14" max="14" width="11.85546875" style="11" customWidth="1"/>
    <col min="15" max="15" width="11.5703125" style="11" customWidth="1"/>
    <col min="16" max="16" width="11.28515625" customWidth="1"/>
  </cols>
  <sheetData>
    <row r="1" spans="1:16" s="40" customFormat="1" x14ac:dyDescent="0.2">
      <c r="A1" s="40" t="s">
        <v>71</v>
      </c>
      <c r="N1" s="40" t="s">
        <v>72</v>
      </c>
    </row>
    <row r="2" spans="1:16" s="40" customFormat="1" x14ac:dyDescent="0.2">
      <c r="A2" s="40" t="s">
        <v>73</v>
      </c>
      <c r="N2" s="40" t="s">
        <v>74</v>
      </c>
    </row>
    <row r="3" spans="1:16" s="40" customFormat="1" x14ac:dyDescent="0.2">
      <c r="A3" s="40" t="s">
        <v>75</v>
      </c>
      <c r="N3" s="40" t="s">
        <v>76</v>
      </c>
    </row>
    <row r="4" spans="1:16" s="40" customFormat="1" x14ac:dyDescent="0.2">
      <c r="N4" s="40" t="s">
        <v>77</v>
      </c>
    </row>
    <row r="5" spans="1:16" s="40" customFormat="1" x14ac:dyDescent="0.2">
      <c r="A5" s="42" t="s">
        <v>43</v>
      </c>
    </row>
    <row r="6" spans="1:16" s="40" customFormat="1" x14ac:dyDescent="0.2"/>
    <row r="7" spans="1:16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3</v>
      </c>
      <c r="G7" s="16" t="s">
        <v>26</v>
      </c>
      <c r="H7" s="16" t="s">
        <v>32</v>
      </c>
      <c r="I7" s="17" t="s">
        <v>29</v>
      </c>
      <c r="J7" s="21" t="s">
        <v>25</v>
      </c>
      <c r="K7" s="21" t="s">
        <v>5</v>
      </c>
      <c r="L7" s="17" t="s">
        <v>16</v>
      </c>
      <c r="M7" s="17" t="s">
        <v>22</v>
      </c>
      <c r="N7" s="17" t="s">
        <v>18</v>
      </c>
      <c r="O7" s="17" t="s">
        <v>21</v>
      </c>
      <c r="P7" s="18" t="s">
        <v>12</v>
      </c>
    </row>
    <row r="8" spans="1:16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7"/>
      <c r="J8" s="17"/>
      <c r="K8" s="17"/>
      <c r="L8" s="17"/>
      <c r="M8" s="17"/>
      <c r="N8" s="17"/>
      <c r="O8" s="17"/>
      <c r="P8" s="2"/>
    </row>
    <row r="9" spans="1:16" ht="14.25" x14ac:dyDescent="0.2">
      <c r="A9" s="2">
        <v>2</v>
      </c>
      <c r="B9" s="3">
        <v>17.41</v>
      </c>
      <c r="C9" s="2"/>
      <c r="D9" s="3">
        <f t="shared" ref="D9:D14" si="0">SUM(B9*1.5)</f>
        <v>26.115000000000002</v>
      </c>
      <c r="E9" s="3">
        <f t="shared" ref="E9:E14" si="1">SUM(A9*B9)+(C9*D9)</f>
        <v>34.82</v>
      </c>
      <c r="F9" s="3"/>
      <c r="G9" s="3"/>
      <c r="H9" s="3"/>
      <c r="I9" s="19"/>
      <c r="J9" s="19">
        <v>34.82</v>
      </c>
      <c r="K9" s="19"/>
      <c r="L9" s="19"/>
      <c r="M9" s="19"/>
      <c r="N9" s="19"/>
      <c r="O9" s="19"/>
      <c r="P9" s="3">
        <f>SUM(G9:O9)</f>
        <v>34.82</v>
      </c>
    </row>
    <row r="10" spans="1:16" ht="14.25" x14ac:dyDescent="0.2">
      <c r="A10" s="2">
        <v>4</v>
      </c>
      <c r="B10" s="3">
        <v>25.65</v>
      </c>
      <c r="C10" s="2"/>
      <c r="D10" s="3">
        <f t="shared" si="0"/>
        <v>38.474999999999994</v>
      </c>
      <c r="E10" s="3">
        <f t="shared" si="1"/>
        <v>102.6</v>
      </c>
      <c r="F10" s="3"/>
      <c r="G10" s="3">
        <v>102.6</v>
      </c>
      <c r="H10" s="3"/>
      <c r="I10" s="19"/>
      <c r="J10" s="19"/>
      <c r="K10" s="19"/>
      <c r="L10" s="19"/>
      <c r="M10" s="19"/>
      <c r="N10" s="19"/>
      <c r="O10" s="19"/>
      <c r="P10" s="3">
        <f>SUM(G10:O10)</f>
        <v>102.6</v>
      </c>
    </row>
    <row r="11" spans="1:16" ht="14.25" x14ac:dyDescent="0.2">
      <c r="A11" s="2">
        <v>8</v>
      </c>
      <c r="B11" s="3">
        <v>18.760000000000002</v>
      </c>
      <c r="C11" s="2"/>
      <c r="D11" s="3">
        <f t="shared" si="0"/>
        <v>28.14</v>
      </c>
      <c r="E11" s="3">
        <f t="shared" si="1"/>
        <v>150.08000000000001</v>
      </c>
      <c r="F11" s="3"/>
      <c r="G11" s="3"/>
      <c r="H11" s="3"/>
      <c r="I11" s="19"/>
      <c r="J11" s="19"/>
      <c r="K11" s="19"/>
      <c r="L11" s="19">
        <v>150.08000000000001</v>
      </c>
      <c r="M11" s="19"/>
      <c r="N11" s="19"/>
      <c r="O11" s="19"/>
      <c r="P11" s="3">
        <f>SUM(G11:O11)</f>
        <v>150.08000000000001</v>
      </c>
    </row>
    <row r="12" spans="1:16" ht="14.25" x14ac:dyDescent="0.2">
      <c r="A12" s="2">
        <v>16</v>
      </c>
      <c r="B12" s="3">
        <v>17.41</v>
      </c>
      <c r="C12" s="2"/>
      <c r="D12" s="3">
        <f t="shared" si="0"/>
        <v>26.115000000000002</v>
      </c>
      <c r="E12" s="3">
        <f t="shared" si="1"/>
        <v>278.56</v>
      </c>
      <c r="F12" s="3"/>
      <c r="G12" s="3"/>
      <c r="H12" s="3">
        <v>278.56</v>
      </c>
      <c r="I12" s="19"/>
      <c r="J12" s="19"/>
      <c r="K12" s="19"/>
      <c r="L12" s="19"/>
      <c r="M12" s="19"/>
      <c r="N12" s="19"/>
      <c r="O12" s="19"/>
      <c r="P12" s="3">
        <f>SUM(G12:O12)</f>
        <v>278.56</v>
      </c>
    </row>
    <row r="13" spans="1:16" ht="14.25" x14ac:dyDescent="0.2">
      <c r="A13" s="2">
        <v>20</v>
      </c>
      <c r="B13" s="3">
        <v>23.81</v>
      </c>
      <c r="C13" s="2">
        <v>0.5</v>
      </c>
      <c r="D13" s="3">
        <f t="shared" si="0"/>
        <v>35.714999999999996</v>
      </c>
      <c r="E13" s="3">
        <f t="shared" si="1"/>
        <v>494.0575</v>
      </c>
      <c r="F13" s="3"/>
      <c r="G13" s="3"/>
      <c r="H13" s="3"/>
      <c r="I13" s="19"/>
      <c r="J13" s="19"/>
      <c r="K13" s="19">
        <v>494.06</v>
      </c>
      <c r="L13" s="19"/>
      <c r="M13" s="19"/>
      <c r="N13" s="19"/>
      <c r="O13" s="19"/>
      <c r="P13" s="3">
        <f>SUM(F13:O13)</f>
        <v>494.06</v>
      </c>
    </row>
    <row r="14" spans="1:16" ht="14.25" x14ac:dyDescent="0.2">
      <c r="A14" s="2">
        <v>37</v>
      </c>
      <c r="B14" s="3">
        <v>28.25</v>
      </c>
      <c r="C14" s="2">
        <v>7</v>
      </c>
      <c r="D14" s="3">
        <f t="shared" si="0"/>
        <v>42.375</v>
      </c>
      <c r="E14" s="3">
        <f t="shared" si="1"/>
        <v>1341.875</v>
      </c>
      <c r="F14" s="3"/>
      <c r="G14" s="3"/>
      <c r="H14" s="3"/>
      <c r="I14" s="19"/>
      <c r="J14" s="19"/>
      <c r="K14" s="19"/>
      <c r="L14" s="19"/>
      <c r="M14" s="19"/>
      <c r="N14" s="19"/>
      <c r="O14" s="19">
        <v>1341.88</v>
      </c>
      <c r="P14" s="3">
        <f>SUM(G14:O14)</f>
        <v>1341.88</v>
      </c>
    </row>
    <row r="15" spans="1:16" ht="14.25" x14ac:dyDescent="0.2">
      <c r="A15" s="6"/>
      <c r="B15" s="7"/>
      <c r="C15" s="6"/>
      <c r="D15" s="7"/>
      <c r="E15" s="7"/>
      <c r="F15" s="7"/>
      <c r="G15" s="7"/>
      <c r="H15" s="7"/>
      <c r="I15" s="4"/>
      <c r="J15" s="4"/>
      <c r="K15" s="4"/>
      <c r="L15" s="4"/>
      <c r="M15" s="4"/>
      <c r="N15" s="4"/>
      <c r="O15" s="4"/>
      <c r="P15" s="5"/>
    </row>
    <row r="16" spans="1:16" ht="11.25" customHeight="1" x14ac:dyDescent="0.2">
      <c r="A16" s="6"/>
      <c r="B16" s="7"/>
      <c r="C16" s="6"/>
      <c r="D16" s="7"/>
      <c r="E16" s="7"/>
      <c r="F16" s="7"/>
      <c r="G16" s="7"/>
      <c r="H16" s="7"/>
      <c r="I16" s="4"/>
      <c r="J16" s="4"/>
      <c r="K16" s="4"/>
      <c r="L16" s="4"/>
      <c r="M16" s="4"/>
      <c r="N16" s="4"/>
      <c r="O16" s="4"/>
      <c r="P16" s="1"/>
    </row>
    <row r="17" spans="1:16" ht="15" x14ac:dyDescent="0.25">
      <c r="A17" s="1"/>
      <c r="B17" s="5"/>
      <c r="C17" s="1"/>
      <c r="D17" s="5"/>
      <c r="E17" s="9">
        <f>SUM(E9:E16)</f>
        <v>2401.9924999999998</v>
      </c>
      <c r="F17" s="9">
        <f>SUM(F9:F14)</f>
        <v>0</v>
      </c>
      <c r="G17" s="9">
        <f>SUM(G9:G16)</f>
        <v>102.6</v>
      </c>
      <c r="H17" s="9">
        <f>SUM(H9:H14)</f>
        <v>278.56</v>
      </c>
      <c r="I17" s="9">
        <f>SUM(I9:I14)</f>
        <v>0</v>
      </c>
      <c r="J17" s="9">
        <f>SUM(J9:J14)</f>
        <v>34.82</v>
      </c>
      <c r="K17" s="9">
        <f>SUM(K8:K14)</f>
        <v>494.06</v>
      </c>
      <c r="L17" s="9">
        <f>SUM(L9:L14)</f>
        <v>150.08000000000001</v>
      </c>
      <c r="M17" s="9">
        <f>SUM(M9:M14)</f>
        <v>0</v>
      </c>
      <c r="N17" s="9">
        <f>SUM(N9:N14)</f>
        <v>0</v>
      </c>
      <c r="O17" s="9">
        <f>SUM(O8:O14)</f>
        <v>1341.88</v>
      </c>
      <c r="P17" s="9">
        <f>SUM(P9:P14)</f>
        <v>2402</v>
      </c>
    </row>
    <row r="18" spans="1:16" x14ac:dyDescent="0.2">
      <c r="E18" s="22"/>
      <c r="F18" s="22"/>
      <c r="G18" s="22"/>
      <c r="H18" s="22"/>
      <c r="I18" s="23"/>
      <c r="J18" s="23"/>
      <c r="K18" s="23"/>
      <c r="L18" s="23"/>
      <c r="M18" s="23"/>
    </row>
    <row r="19" spans="1:16" x14ac:dyDescent="0.2">
      <c r="P19" s="12"/>
    </row>
    <row r="20" spans="1:16" x14ac:dyDescent="0.2">
      <c r="P20" s="13"/>
    </row>
  </sheetData>
  <sortState ref="A3:P38">
    <sortCondition ref="A3:A38"/>
  </sortState>
  <pageMargins left="0.75" right="0.75" top="1" bottom="1" header="0.5" footer="0.5"/>
  <pageSetup scale="5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8" width="11.28515625" style="10" customWidth="1"/>
    <col min="9" max="11" width="10.140625" style="11" customWidth="1"/>
    <col min="12" max="12" width="12" style="11" customWidth="1"/>
    <col min="13" max="13" width="10.140625" style="11" customWidth="1"/>
    <col min="14" max="14" width="11.85546875" style="11" customWidth="1"/>
    <col min="15" max="15" width="11.5703125" style="11" customWidth="1"/>
    <col min="16" max="16" width="11.28515625" customWidth="1"/>
  </cols>
  <sheetData>
    <row r="1" spans="1:16" s="40" customFormat="1" x14ac:dyDescent="0.2">
      <c r="A1" s="40" t="s">
        <v>71</v>
      </c>
      <c r="N1" s="40" t="s">
        <v>72</v>
      </c>
    </row>
    <row r="2" spans="1:16" s="40" customFormat="1" x14ac:dyDescent="0.2">
      <c r="A2" s="40" t="s">
        <v>73</v>
      </c>
      <c r="N2" s="40" t="s">
        <v>74</v>
      </c>
    </row>
    <row r="3" spans="1:16" s="40" customFormat="1" x14ac:dyDescent="0.2">
      <c r="A3" s="40" t="s">
        <v>75</v>
      </c>
      <c r="N3" s="40" t="s">
        <v>76</v>
      </c>
    </row>
    <row r="4" spans="1:16" s="40" customFormat="1" x14ac:dyDescent="0.2">
      <c r="N4" s="40" t="s">
        <v>77</v>
      </c>
    </row>
    <row r="5" spans="1:16" s="40" customFormat="1" x14ac:dyDescent="0.2">
      <c r="A5" s="42" t="s">
        <v>43</v>
      </c>
    </row>
    <row r="6" spans="1:16" s="40" customFormat="1" x14ac:dyDescent="0.2"/>
    <row r="7" spans="1:16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3</v>
      </c>
      <c r="G7" s="16" t="s">
        <v>26</v>
      </c>
      <c r="H7" s="16" t="s">
        <v>32</v>
      </c>
      <c r="I7" s="17" t="s">
        <v>29</v>
      </c>
      <c r="J7" s="21" t="s">
        <v>25</v>
      </c>
      <c r="K7" s="21" t="s">
        <v>5</v>
      </c>
      <c r="L7" s="17" t="s">
        <v>16</v>
      </c>
      <c r="M7" s="17" t="s">
        <v>22</v>
      </c>
      <c r="N7" s="17" t="s">
        <v>18</v>
      </c>
      <c r="O7" s="17" t="s">
        <v>21</v>
      </c>
      <c r="P7" s="18" t="s">
        <v>12</v>
      </c>
    </row>
    <row r="8" spans="1:16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7"/>
      <c r="J8" s="17"/>
      <c r="K8" s="17"/>
      <c r="L8" s="17"/>
      <c r="M8" s="17"/>
      <c r="N8" s="17"/>
      <c r="O8" s="17"/>
      <c r="P8" s="2"/>
    </row>
    <row r="9" spans="1:16" ht="14.25" x14ac:dyDescent="0.2">
      <c r="A9" s="2">
        <v>30</v>
      </c>
      <c r="B9" s="3">
        <v>23.81</v>
      </c>
      <c r="C9" s="2">
        <v>2</v>
      </c>
      <c r="D9" s="3">
        <f>SUM(B9*1.5)</f>
        <v>35.714999999999996</v>
      </c>
      <c r="E9" s="3">
        <f>SUM(A9*B9)+(C9*D9)</f>
        <v>785.7299999999999</v>
      </c>
      <c r="F9" s="3"/>
      <c r="G9" s="3"/>
      <c r="H9" s="3"/>
      <c r="I9" s="19"/>
      <c r="J9" s="19"/>
      <c r="K9" s="19"/>
      <c r="L9" s="19"/>
      <c r="M9" s="19"/>
      <c r="N9" s="19"/>
      <c r="O9" s="19">
        <v>785.73</v>
      </c>
      <c r="P9" s="3">
        <f>SUM(F9:O9)</f>
        <v>785.73</v>
      </c>
    </row>
    <row r="10" spans="1:16" ht="14.25" x14ac:dyDescent="0.2">
      <c r="A10" s="2">
        <v>30</v>
      </c>
      <c r="B10" s="3">
        <v>17.41</v>
      </c>
      <c r="C10" s="2"/>
      <c r="D10" s="3">
        <f>SUM(B10*1.5)</f>
        <v>26.115000000000002</v>
      </c>
      <c r="E10" s="3">
        <f>SUM(A10*B10)+(C10*D10)</f>
        <v>522.29999999999995</v>
      </c>
      <c r="F10" s="3"/>
      <c r="G10" s="3"/>
      <c r="H10" s="3">
        <v>522.29999999999995</v>
      </c>
      <c r="I10" s="19"/>
      <c r="J10" s="19"/>
      <c r="K10" s="19"/>
      <c r="L10" s="19"/>
      <c r="M10" s="19"/>
      <c r="N10" s="19"/>
      <c r="O10" s="19"/>
      <c r="P10" s="3">
        <f>SUM(G10:O10)</f>
        <v>522.29999999999995</v>
      </c>
    </row>
    <row r="11" spans="1:16" ht="14.25" x14ac:dyDescent="0.2">
      <c r="A11" s="2">
        <v>31</v>
      </c>
      <c r="B11" s="3">
        <v>28.25</v>
      </c>
      <c r="C11" s="2">
        <v>6</v>
      </c>
      <c r="D11" s="3">
        <f>SUM(B11*1.5)</f>
        <v>42.375</v>
      </c>
      <c r="E11" s="3">
        <f>SUM(A11*B11)+(C11*D11)</f>
        <v>1130</v>
      </c>
      <c r="F11" s="3"/>
      <c r="G11" s="3"/>
      <c r="H11" s="3"/>
      <c r="I11" s="19"/>
      <c r="J11" s="19"/>
      <c r="K11" s="19"/>
      <c r="L11" s="19"/>
      <c r="M11" s="19"/>
      <c r="N11" s="19"/>
      <c r="O11" s="19">
        <v>1130</v>
      </c>
      <c r="P11" s="3">
        <f>SUM(G11:O11)</f>
        <v>1130</v>
      </c>
    </row>
    <row r="12" spans="1:16" ht="14.25" x14ac:dyDescent="0.2">
      <c r="A12" s="6"/>
      <c r="B12" s="7"/>
      <c r="C12" s="6"/>
      <c r="D12" s="7"/>
      <c r="E12" s="7"/>
      <c r="F12" s="7"/>
      <c r="G12" s="7"/>
      <c r="H12" s="7"/>
      <c r="I12" s="4"/>
      <c r="J12" s="4"/>
      <c r="K12" s="4"/>
      <c r="L12" s="4"/>
      <c r="M12" s="4"/>
      <c r="N12" s="4"/>
      <c r="O12" s="4"/>
      <c r="P12" s="5"/>
    </row>
    <row r="13" spans="1:16" ht="11.25" customHeight="1" x14ac:dyDescent="0.2">
      <c r="A13" s="6"/>
      <c r="B13" s="7"/>
      <c r="C13" s="6"/>
      <c r="D13" s="7"/>
      <c r="E13" s="7"/>
      <c r="F13" s="7"/>
      <c r="G13" s="7"/>
      <c r="H13" s="7"/>
      <c r="I13" s="4"/>
      <c r="J13" s="4"/>
      <c r="K13" s="4"/>
      <c r="L13" s="4"/>
      <c r="M13" s="4"/>
      <c r="N13" s="4"/>
      <c r="O13" s="4"/>
      <c r="P13" s="1"/>
    </row>
    <row r="14" spans="1:16" ht="15" x14ac:dyDescent="0.25">
      <c r="A14" s="1"/>
      <c r="B14" s="5"/>
      <c r="C14" s="1"/>
      <c r="D14" s="5"/>
      <c r="E14" s="9">
        <f>SUM(E9:E13)</f>
        <v>2438.0299999999997</v>
      </c>
      <c r="F14" s="9">
        <f>SUM(F9:F11)</f>
        <v>0</v>
      </c>
      <c r="G14" s="9">
        <f>SUM(G9:G13)</f>
        <v>0</v>
      </c>
      <c r="H14" s="9">
        <f>SUM(H9:H11)</f>
        <v>522.29999999999995</v>
      </c>
      <c r="I14" s="9">
        <f>SUM(I9:I11)</f>
        <v>0</v>
      </c>
      <c r="J14" s="9">
        <f>SUM(J9:J11)</f>
        <v>0</v>
      </c>
      <c r="K14" s="9">
        <f>SUM(K8:K11)</f>
        <v>0</v>
      </c>
      <c r="L14" s="9">
        <f>SUM(L9:L11)</f>
        <v>0</v>
      </c>
      <c r="M14" s="9">
        <f>SUM(M9:M11)</f>
        <v>0</v>
      </c>
      <c r="N14" s="9">
        <f>SUM(N9:N11)</f>
        <v>0</v>
      </c>
      <c r="O14" s="9">
        <f>SUM(O8:O11)</f>
        <v>1915.73</v>
      </c>
      <c r="P14" s="9">
        <f>SUM(P9:P11)</f>
        <v>2438.0299999999997</v>
      </c>
    </row>
    <row r="15" spans="1:16" x14ac:dyDescent="0.2">
      <c r="E15" s="22"/>
      <c r="F15" s="22"/>
      <c r="G15" s="22"/>
      <c r="H15" s="22"/>
      <c r="I15" s="23"/>
      <c r="J15" s="23"/>
      <c r="K15" s="23"/>
      <c r="L15" s="23"/>
      <c r="M15" s="23"/>
    </row>
    <row r="16" spans="1:16" x14ac:dyDescent="0.2">
      <c r="P16" s="12"/>
    </row>
    <row r="17" spans="16:16" x14ac:dyDescent="0.2">
      <c r="P17" s="13"/>
    </row>
  </sheetData>
  <sortState ref="A3:P38">
    <sortCondition ref="A3:A38"/>
  </sortState>
  <pageMargins left="0.75" right="0.75" top="1" bottom="1" header="0.5" footer="0.5"/>
  <pageSetup scale="5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8" width="11.28515625" style="10" customWidth="1"/>
    <col min="9" max="11" width="10.140625" style="11" customWidth="1"/>
    <col min="12" max="12" width="12" style="11" customWidth="1"/>
    <col min="13" max="13" width="10.140625" style="11" customWidth="1"/>
    <col min="14" max="14" width="11.85546875" style="11" customWidth="1"/>
    <col min="15" max="15" width="11.5703125" style="11" customWidth="1"/>
    <col min="16" max="16" width="11.28515625" customWidth="1"/>
  </cols>
  <sheetData>
    <row r="1" spans="1:16" s="40" customFormat="1" x14ac:dyDescent="0.2">
      <c r="A1" s="40" t="s">
        <v>71</v>
      </c>
      <c r="N1" s="40" t="s">
        <v>72</v>
      </c>
    </row>
    <row r="2" spans="1:16" s="40" customFormat="1" x14ac:dyDescent="0.2">
      <c r="A2" s="40" t="s">
        <v>73</v>
      </c>
      <c r="N2" s="40" t="s">
        <v>74</v>
      </c>
    </row>
    <row r="3" spans="1:16" s="40" customFormat="1" x14ac:dyDescent="0.2">
      <c r="A3" s="40" t="s">
        <v>75</v>
      </c>
      <c r="N3" s="40" t="s">
        <v>76</v>
      </c>
    </row>
    <row r="4" spans="1:16" s="40" customFormat="1" x14ac:dyDescent="0.2">
      <c r="N4" s="40" t="s">
        <v>77</v>
      </c>
    </row>
    <row r="5" spans="1:16" s="40" customFormat="1" x14ac:dyDescent="0.2">
      <c r="A5" s="42" t="s">
        <v>43</v>
      </c>
    </row>
    <row r="6" spans="1:16" s="40" customFormat="1" x14ac:dyDescent="0.2"/>
    <row r="7" spans="1:16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33</v>
      </c>
      <c r="G7" s="16" t="s">
        <v>26</v>
      </c>
      <c r="H7" s="16" t="s">
        <v>32</v>
      </c>
      <c r="I7" s="17" t="s">
        <v>29</v>
      </c>
      <c r="J7" s="21" t="s">
        <v>25</v>
      </c>
      <c r="K7" s="21" t="s">
        <v>5</v>
      </c>
      <c r="L7" s="17" t="s">
        <v>16</v>
      </c>
      <c r="M7" s="17" t="s">
        <v>22</v>
      </c>
      <c r="N7" s="17" t="s">
        <v>18</v>
      </c>
      <c r="O7" s="17" t="s">
        <v>21</v>
      </c>
      <c r="P7" s="18" t="s">
        <v>12</v>
      </c>
    </row>
    <row r="8" spans="1:16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7"/>
      <c r="J8" s="17"/>
      <c r="K8" s="17"/>
      <c r="L8" s="17"/>
      <c r="M8" s="17"/>
      <c r="N8" s="17"/>
      <c r="O8" s="17"/>
      <c r="P8" s="2"/>
    </row>
    <row r="9" spans="1:16" ht="14.25" x14ac:dyDescent="0.2">
      <c r="A9" s="2">
        <v>4</v>
      </c>
      <c r="B9" s="3">
        <v>25.65</v>
      </c>
      <c r="C9" s="2"/>
      <c r="D9" s="3">
        <f>SUM(B9*1.5)</f>
        <v>38.474999999999994</v>
      </c>
      <c r="E9" s="3">
        <f>SUM(A9*B9)+(C9*D9)</f>
        <v>102.6</v>
      </c>
      <c r="F9" s="3">
        <v>102.6</v>
      </c>
      <c r="G9" s="3"/>
      <c r="H9" s="3"/>
      <c r="I9" s="19"/>
      <c r="J9" s="19"/>
      <c r="K9" s="19"/>
      <c r="L9" s="19"/>
      <c r="M9" s="19"/>
      <c r="N9" s="19"/>
      <c r="O9" s="19"/>
      <c r="P9" s="3">
        <f>SUM(F9:O9)</f>
        <v>102.6</v>
      </c>
    </row>
    <row r="10" spans="1:16" ht="14.25" x14ac:dyDescent="0.2">
      <c r="A10" s="2">
        <v>6</v>
      </c>
      <c r="B10" s="3">
        <v>25.65</v>
      </c>
      <c r="C10" s="2"/>
      <c r="D10" s="3">
        <f>SUM(B10*1.5)</f>
        <v>38.474999999999994</v>
      </c>
      <c r="E10" s="3">
        <f>SUM(A10*B10)+(C10*D10)</f>
        <v>153.89999999999998</v>
      </c>
      <c r="F10" s="3"/>
      <c r="G10" s="3"/>
      <c r="H10" s="3"/>
      <c r="I10" s="19"/>
      <c r="J10" s="19"/>
      <c r="K10" s="19"/>
      <c r="L10" s="19"/>
      <c r="M10" s="19"/>
      <c r="N10" s="19">
        <v>153.9</v>
      </c>
      <c r="O10" s="19"/>
      <c r="P10" s="3">
        <f>SUM(G10:O10)</f>
        <v>153.9</v>
      </c>
    </row>
    <row r="11" spans="1:16" ht="14.25" x14ac:dyDescent="0.2">
      <c r="A11" s="2">
        <v>28</v>
      </c>
      <c r="B11" s="3">
        <v>23.81</v>
      </c>
      <c r="C11" s="2">
        <v>5.5</v>
      </c>
      <c r="D11" s="3">
        <f>SUM(B11*1.5)</f>
        <v>35.714999999999996</v>
      </c>
      <c r="E11" s="3">
        <f>SUM(A11*B11)+(C11*D11)</f>
        <v>863.11249999999995</v>
      </c>
      <c r="F11" s="3"/>
      <c r="G11" s="3"/>
      <c r="H11" s="3"/>
      <c r="I11" s="19"/>
      <c r="J11" s="19"/>
      <c r="K11" s="19">
        <v>863.11</v>
      </c>
      <c r="L11" s="19"/>
      <c r="M11" s="19"/>
      <c r="N11" s="19"/>
      <c r="O11" s="19"/>
      <c r="P11" s="3">
        <f>SUM(F11:O11)</f>
        <v>863.11</v>
      </c>
    </row>
    <row r="12" spans="1:16" ht="14.25" x14ac:dyDescent="0.2">
      <c r="A12" s="2">
        <v>33</v>
      </c>
      <c r="B12" s="3">
        <v>17.41</v>
      </c>
      <c r="C12" s="2"/>
      <c r="D12" s="3">
        <f>SUM(B12*1.5)</f>
        <v>26.115000000000002</v>
      </c>
      <c r="E12" s="3">
        <f>SUM(A12*B12)+(C12*D12)</f>
        <v>574.53</v>
      </c>
      <c r="F12" s="3"/>
      <c r="G12" s="3"/>
      <c r="H12" s="3">
        <v>574.53</v>
      </c>
      <c r="I12" s="19"/>
      <c r="J12" s="19"/>
      <c r="K12" s="19"/>
      <c r="L12" s="19"/>
      <c r="M12" s="19"/>
      <c r="N12" s="19"/>
      <c r="O12" s="19"/>
      <c r="P12" s="3">
        <f>SUM(G12:O12)</f>
        <v>574.53</v>
      </c>
    </row>
    <row r="13" spans="1:16" ht="14.25" x14ac:dyDescent="0.2">
      <c r="A13" s="2">
        <v>36</v>
      </c>
      <c r="B13" s="3">
        <v>28.25</v>
      </c>
      <c r="C13" s="2">
        <v>7</v>
      </c>
      <c r="D13" s="3">
        <f>SUM(B13*1.5)</f>
        <v>42.375</v>
      </c>
      <c r="E13" s="3">
        <f>SUM(A13*B13)+(C13*D13)</f>
        <v>1313.625</v>
      </c>
      <c r="F13" s="3"/>
      <c r="G13" s="3"/>
      <c r="H13" s="3"/>
      <c r="I13" s="19"/>
      <c r="J13" s="19"/>
      <c r="K13" s="19"/>
      <c r="L13" s="19"/>
      <c r="M13" s="19"/>
      <c r="N13" s="19"/>
      <c r="O13" s="19">
        <v>1313.63</v>
      </c>
      <c r="P13" s="3">
        <f>SUM(G13:O13)</f>
        <v>1313.63</v>
      </c>
    </row>
    <row r="14" spans="1:16" ht="14.25" x14ac:dyDescent="0.2">
      <c r="A14" s="6"/>
      <c r="B14" s="7"/>
      <c r="C14" s="6"/>
      <c r="D14" s="7"/>
      <c r="E14" s="7"/>
      <c r="F14" s="7"/>
      <c r="G14" s="7"/>
      <c r="H14" s="7"/>
      <c r="I14" s="4"/>
      <c r="J14" s="4"/>
      <c r="K14" s="4"/>
      <c r="L14" s="4"/>
      <c r="M14" s="4"/>
      <c r="N14" s="4"/>
      <c r="O14" s="4"/>
      <c r="P14" s="5"/>
    </row>
    <row r="15" spans="1:16" ht="11.25" customHeight="1" x14ac:dyDescent="0.2">
      <c r="A15" s="6"/>
      <c r="B15" s="7"/>
      <c r="C15" s="6"/>
      <c r="D15" s="7"/>
      <c r="E15" s="7"/>
      <c r="F15" s="7"/>
      <c r="G15" s="7"/>
      <c r="H15" s="7"/>
      <c r="I15" s="4"/>
      <c r="J15" s="4"/>
      <c r="K15" s="4"/>
      <c r="L15" s="4"/>
      <c r="M15" s="4"/>
      <c r="N15" s="4"/>
      <c r="O15" s="4"/>
      <c r="P15" s="1"/>
    </row>
    <row r="16" spans="1:16" ht="15" x14ac:dyDescent="0.25">
      <c r="A16" s="1"/>
      <c r="B16" s="5"/>
      <c r="C16" s="1"/>
      <c r="D16" s="5"/>
      <c r="E16" s="9">
        <f>SUM(E9:E15)</f>
        <v>3007.7674999999999</v>
      </c>
      <c r="F16" s="9">
        <f>SUM(F9:F13)</f>
        <v>102.6</v>
      </c>
      <c r="G16" s="9">
        <f>SUM(G9:G15)</f>
        <v>0</v>
      </c>
      <c r="H16" s="9">
        <f>SUM(H9:H13)</f>
        <v>574.53</v>
      </c>
      <c r="I16" s="9">
        <f>SUM(I9:I13)</f>
        <v>0</v>
      </c>
      <c r="J16" s="9">
        <f>SUM(J9:J13)</f>
        <v>0</v>
      </c>
      <c r="K16" s="9">
        <f>SUM(K8:K13)</f>
        <v>863.11</v>
      </c>
      <c r="L16" s="9">
        <f>SUM(L9:L13)</f>
        <v>0</v>
      </c>
      <c r="M16" s="9">
        <f>SUM(M9:M13)</f>
        <v>0</v>
      </c>
      <c r="N16" s="9">
        <f>SUM(N9:N13)</f>
        <v>153.9</v>
      </c>
      <c r="O16" s="9">
        <f>SUM(O8:O13)</f>
        <v>1313.63</v>
      </c>
      <c r="P16" s="9">
        <f>SUM(P9:P13)</f>
        <v>3007.7700000000004</v>
      </c>
    </row>
    <row r="17" spans="5:16" x14ac:dyDescent="0.2">
      <c r="E17" s="22"/>
      <c r="F17" s="22"/>
      <c r="G17" s="22"/>
      <c r="H17" s="22"/>
      <c r="I17" s="23"/>
      <c r="J17" s="23"/>
      <c r="K17" s="23"/>
      <c r="L17" s="23"/>
      <c r="M17" s="23"/>
    </row>
    <row r="18" spans="5:16" x14ac:dyDescent="0.2">
      <c r="P18" s="12"/>
    </row>
    <row r="19" spans="5:16" x14ac:dyDescent="0.2">
      <c r="P19" s="13"/>
    </row>
  </sheetData>
  <sortState ref="A3:P38">
    <sortCondition ref="A3:A38"/>
  </sortState>
  <pageMargins left="0.75" right="0.75" top="1" bottom="1" header="0.5" footer="0.5"/>
  <pageSetup scale="5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8" width="11.28515625" style="10" customWidth="1"/>
    <col min="9" max="11" width="10.140625" style="11" customWidth="1"/>
    <col min="12" max="12" width="12" style="11" customWidth="1"/>
    <col min="13" max="13" width="10.140625" style="11" customWidth="1"/>
    <col min="14" max="14" width="11.85546875" style="11" customWidth="1"/>
    <col min="15" max="15" width="11.5703125" style="11" customWidth="1"/>
    <col min="16" max="16" width="11.28515625" customWidth="1"/>
  </cols>
  <sheetData>
    <row r="1" spans="1:16" s="40" customFormat="1" x14ac:dyDescent="0.2">
      <c r="A1" s="40" t="s">
        <v>71</v>
      </c>
      <c r="N1" s="40" t="s">
        <v>72</v>
      </c>
    </row>
    <row r="2" spans="1:16" s="40" customFormat="1" x14ac:dyDescent="0.2">
      <c r="A2" s="40" t="s">
        <v>73</v>
      </c>
      <c r="N2" s="40" t="s">
        <v>74</v>
      </c>
    </row>
    <row r="3" spans="1:16" s="40" customFormat="1" x14ac:dyDescent="0.2">
      <c r="A3" s="40" t="s">
        <v>75</v>
      </c>
      <c r="N3" s="40" t="s">
        <v>76</v>
      </c>
    </row>
    <row r="4" spans="1:16" s="40" customFormat="1" x14ac:dyDescent="0.2">
      <c r="N4" s="40" t="s">
        <v>77</v>
      </c>
    </row>
    <row r="5" spans="1:16" s="40" customFormat="1" x14ac:dyDescent="0.2">
      <c r="A5" s="42" t="s">
        <v>43</v>
      </c>
    </row>
    <row r="6" spans="1:16" s="40" customFormat="1" x14ac:dyDescent="0.2"/>
    <row r="7" spans="1:16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33</v>
      </c>
      <c r="G7" s="16" t="s">
        <v>26</v>
      </c>
      <c r="H7" s="16" t="s">
        <v>32</v>
      </c>
      <c r="I7" s="17" t="s">
        <v>29</v>
      </c>
      <c r="J7" s="21" t="s">
        <v>25</v>
      </c>
      <c r="K7" s="21" t="s">
        <v>5</v>
      </c>
      <c r="L7" s="17" t="s">
        <v>16</v>
      </c>
      <c r="M7" s="17" t="s">
        <v>22</v>
      </c>
      <c r="N7" s="17" t="s">
        <v>18</v>
      </c>
      <c r="O7" s="17" t="s">
        <v>21</v>
      </c>
      <c r="P7" s="18" t="s">
        <v>12</v>
      </c>
    </row>
    <row r="8" spans="1:16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7"/>
      <c r="J8" s="17"/>
      <c r="K8" s="17"/>
      <c r="L8" s="17"/>
      <c r="M8" s="17"/>
      <c r="N8" s="17"/>
      <c r="O8" s="17"/>
      <c r="P8" s="2"/>
    </row>
    <row r="9" spans="1:16" ht="14.25" x14ac:dyDescent="0.2">
      <c r="A9" s="2">
        <v>5</v>
      </c>
      <c r="B9" s="3">
        <v>25.65</v>
      </c>
      <c r="C9" s="2"/>
      <c r="D9" s="3">
        <f t="shared" ref="D9:D15" si="0">SUM(B9*1.5)</f>
        <v>38.474999999999994</v>
      </c>
      <c r="E9" s="3">
        <f t="shared" ref="E9:E15" si="1">SUM(A9*B9)+(C9*D9)</f>
        <v>128.25</v>
      </c>
      <c r="F9" s="3"/>
      <c r="G9" s="3"/>
      <c r="H9" s="3"/>
      <c r="I9" s="19"/>
      <c r="J9" s="19"/>
      <c r="K9" s="19"/>
      <c r="L9" s="19"/>
      <c r="M9" s="19"/>
      <c r="N9" s="19">
        <v>128.25</v>
      </c>
      <c r="O9" s="19"/>
      <c r="P9" s="3">
        <f>SUM(F9:O9)</f>
        <v>128.25</v>
      </c>
    </row>
    <row r="10" spans="1:16" ht="14.25" x14ac:dyDescent="0.2">
      <c r="A10" s="2">
        <v>6</v>
      </c>
      <c r="B10" s="3">
        <v>24.83</v>
      </c>
      <c r="C10" s="2"/>
      <c r="D10" s="3">
        <f t="shared" si="0"/>
        <v>37.244999999999997</v>
      </c>
      <c r="E10" s="3">
        <f t="shared" si="1"/>
        <v>148.97999999999999</v>
      </c>
      <c r="F10" s="3"/>
      <c r="G10" s="3"/>
      <c r="H10" s="3"/>
      <c r="I10" s="19"/>
      <c r="J10" s="19"/>
      <c r="K10" s="19">
        <v>148.97999999999999</v>
      </c>
      <c r="L10" s="19"/>
      <c r="M10" s="19"/>
      <c r="N10" s="19"/>
      <c r="O10" s="19"/>
      <c r="P10" s="3">
        <f>SUM(G10:O10)</f>
        <v>148.97999999999999</v>
      </c>
    </row>
    <row r="11" spans="1:16" ht="14.25" x14ac:dyDescent="0.2">
      <c r="A11" s="2">
        <v>12</v>
      </c>
      <c r="B11" s="3">
        <v>24.83</v>
      </c>
      <c r="C11" s="2"/>
      <c r="D11" s="3">
        <f t="shared" si="0"/>
        <v>37.244999999999997</v>
      </c>
      <c r="E11" s="3">
        <f t="shared" si="1"/>
        <v>297.95999999999998</v>
      </c>
      <c r="F11" s="3"/>
      <c r="G11" s="3"/>
      <c r="H11" s="3"/>
      <c r="I11" s="19"/>
      <c r="J11" s="19"/>
      <c r="K11" s="19"/>
      <c r="L11" s="19"/>
      <c r="M11" s="19">
        <v>297.95999999999998</v>
      </c>
      <c r="N11" s="19"/>
      <c r="O11" s="20"/>
      <c r="P11" s="3">
        <f>SUM(G11:O11)</f>
        <v>297.95999999999998</v>
      </c>
    </row>
    <row r="12" spans="1:16" ht="14.25" x14ac:dyDescent="0.2">
      <c r="A12" s="2">
        <v>17</v>
      </c>
      <c r="B12" s="3">
        <v>17.41</v>
      </c>
      <c r="C12" s="2"/>
      <c r="D12" s="3">
        <f t="shared" si="0"/>
        <v>26.115000000000002</v>
      </c>
      <c r="E12" s="3">
        <f t="shared" si="1"/>
        <v>295.97000000000003</v>
      </c>
      <c r="F12" s="3"/>
      <c r="G12" s="3"/>
      <c r="H12" s="3">
        <v>295.97000000000003</v>
      </c>
      <c r="I12" s="19"/>
      <c r="J12" s="19"/>
      <c r="K12" s="19"/>
      <c r="L12" s="19"/>
      <c r="M12" s="19"/>
      <c r="N12" s="19"/>
      <c r="O12" s="19"/>
      <c r="P12" s="3">
        <f>SUM(G12:O12)</f>
        <v>295.97000000000003</v>
      </c>
    </row>
    <row r="13" spans="1:16" ht="14.25" x14ac:dyDescent="0.2">
      <c r="A13" s="2">
        <v>27</v>
      </c>
      <c r="B13" s="3">
        <v>25</v>
      </c>
      <c r="C13" s="2">
        <v>4</v>
      </c>
      <c r="D13" s="3">
        <f t="shared" si="0"/>
        <v>37.5</v>
      </c>
      <c r="E13" s="3">
        <f t="shared" si="1"/>
        <v>825</v>
      </c>
      <c r="F13" s="3"/>
      <c r="G13" s="3"/>
      <c r="H13" s="3"/>
      <c r="I13" s="19"/>
      <c r="J13" s="19"/>
      <c r="K13" s="19">
        <v>825</v>
      </c>
      <c r="L13" s="19"/>
      <c r="M13" s="19"/>
      <c r="N13" s="19"/>
      <c r="O13" s="19"/>
      <c r="P13" s="3">
        <f>SUM(F13:O13)</f>
        <v>825</v>
      </c>
    </row>
    <row r="14" spans="1:16" ht="14.25" x14ac:dyDescent="0.2">
      <c r="A14" s="2">
        <v>32</v>
      </c>
      <c r="B14" s="3">
        <v>19.7</v>
      </c>
      <c r="C14" s="2"/>
      <c r="D14" s="3">
        <f t="shared" si="0"/>
        <v>29.549999999999997</v>
      </c>
      <c r="E14" s="3">
        <f t="shared" si="1"/>
        <v>630.4</v>
      </c>
      <c r="F14" s="3"/>
      <c r="G14" s="3"/>
      <c r="H14" s="3"/>
      <c r="I14" s="19"/>
      <c r="J14" s="19"/>
      <c r="K14" s="19"/>
      <c r="L14" s="19"/>
      <c r="M14" s="19"/>
      <c r="N14" s="19"/>
      <c r="O14" s="19">
        <v>630.4</v>
      </c>
      <c r="P14" s="3">
        <f>SUM(G14:O14)</f>
        <v>630.4</v>
      </c>
    </row>
    <row r="15" spans="1:16" ht="14.25" x14ac:dyDescent="0.2">
      <c r="A15" s="2">
        <v>34</v>
      </c>
      <c r="B15" s="3">
        <v>28.25</v>
      </c>
      <c r="C15" s="2">
        <v>3.5</v>
      </c>
      <c r="D15" s="3">
        <f t="shared" si="0"/>
        <v>42.375</v>
      </c>
      <c r="E15" s="3">
        <f t="shared" si="1"/>
        <v>1108.8125</v>
      </c>
      <c r="F15" s="3"/>
      <c r="G15" s="3"/>
      <c r="H15" s="3"/>
      <c r="I15" s="19"/>
      <c r="J15" s="19"/>
      <c r="K15" s="19"/>
      <c r="L15" s="19"/>
      <c r="M15" s="19"/>
      <c r="N15" s="19"/>
      <c r="O15" s="19">
        <v>1108.81</v>
      </c>
      <c r="P15" s="3">
        <f>SUM(G15:O15)</f>
        <v>1108.81</v>
      </c>
    </row>
    <row r="16" spans="1:16" s="27" customFormat="1" ht="11.25" customHeight="1" x14ac:dyDescent="0.2">
      <c r="A16" s="6"/>
      <c r="B16" s="7"/>
      <c r="C16" s="6"/>
      <c r="D16" s="7"/>
      <c r="E16" s="7"/>
      <c r="F16" s="7"/>
      <c r="G16" s="7"/>
      <c r="H16" s="7"/>
      <c r="I16" s="4"/>
      <c r="J16" s="4"/>
      <c r="K16" s="4"/>
      <c r="L16" s="4"/>
      <c r="M16" s="4"/>
      <c r="N16" s="4"/>
      <c r="O16" s="4"/>
      <c r="P16" s="6"/>
    </row>
    <row r="17" spans="1:16" s="27" customFormat="1" ht="15" x14ac:dyDescent="0.25">
      <c r="A17" s="6"/>
      <c r="B17" s="7"/>
      <c r="C17" s="6"/>
      <c r="D17" s="7"/>
      <c r="E17" s="24">
        <f>SUM(E9:E16)</f>
        <v>3435.3724999999999</v>
      </c>
      <c r="F17" s="24">
        <f>SUM(F9:F15)</f>
        <v>0</v>
      </c>
      <c r="G17" s="24">
        <f>SUM(G9:G16)</f>
        <v>0</v>
      </c>
      <c r="H17" s="24">
        <f>SUM(H9:H15)</f>
        <v>295.97000000000003</v>
      </c>
      <c r="I17" s="24">
        <f>SUM(I9:I15)</f>
        <v>0</v>
      </c>
      <c r="J17" s="24">
        <f>SUM(J9:J15)</f>
        <v>0</v>
      </c>
      <c r="K17" s="24">
        <f>SUM(K8:K15)</f>
        <v>973.98</v>
      </c>
      <c r="L17" s="24">
        <f>SUM(L9:L15)</f>
        <v>0</v>
      </c>
      <c r="M17" s="24">
        <f>SUM(M9:M15)</f>
        <v>297.95999999999998</v>
      </c>
      <c r="N17" s="24">
        <f>SUM(N9:N15)</f>
        <v>128.25</v>
      </c>
      <c r="O17" s="24">
        <f>SUM(O8:O15)</f>
        <v>1739.21</v>
      </c>
      <c r="P17" s="24">
        <f>SUM(P9:P15)</f>
        <v>3435.37</v>
      </c>
    </row>
    <row r="18" spans="1:16" s="27" customFormat="1" x14ac:dyDescent="0.2">
      <c r="B18" s="28"/>
      <c r="D18" s="28"/>
      <c r="E18" s="28"/>
      <c r="F18" s="28"/>
      <c r="G18" s="28"/>
      <c r="H18" s="28"/>
      <c r="I18" s="29"/>
      <c r="J18" s="29"/>
      <c r="K18" s="29"/>
      <c r="L18" s="29"/>
      <c r="M18" s="29"/>
      <c r="N18" s="29"/>
      <c r="O18" s="29"/>
    </row>
    <row r="19" spans="1:16" s="27" customFormat="1" x14ac:dyDescent="0.2">
      <c r="B19" s="28"/>
      <c r="D19" s="28"/>
      <c r="E19" s="28"/>
      <c r="F19" s="28"/>
      <c r="G19" s="28"/>
      <c r="H19" s="28"/>
      <c r="I19" s="29"/>
      <c r="J19" s="29"/>
      <c r="K19" s="29"/>
      <c r="L19" s="29"/>
      <c r="M19" s="29"/>
      <c r="N19" s="29"/>
      <c r="O19" s="29"/>
      <c r="P19" s="30"/>
    </row>
    <row r="20" spans="1:16" x14ac:dyDescent="0.2">
      <c r="P20" s="13"/>
    </row>
    <row r="23" spans="1:16" x14ac:dyDescent="0.2">
      <c r="E23" s="22"/>
      <c r="F23" s="22"/>
      <c r="G23" s="22"/>
      <c r="H23" s="22"/>
      <c r="I23" s="23"/>
      <c r="J23" s="23"/>
      <c r="K23" s="23"/>
      <c r="L23" s="23"/>
      <c r="M23" s="23"/>
    </row>
  </sheetData>
  <sortState ref="A3:P34">
    <sortCondition ref="A3:A34"/>
  </sortState>
  <pageMargins left="0.75" right="0.75" top="1" bottom="1" header="0.5" footer="0.5"/>
  <pageSetup scale="5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8" width="11.28515625" style="10" customWidth="1"/>
    <col min="9" max="11" width="10.140625" style="11" customWidth="1"/>
    <col min="12" max="12" width="12" style="11" customWidth="1"/>
    <col min="13" max="13" width="10.140625" style="11" customWidth="1"/>
    <col min="14" max="14" width="11.85546875" style="11" customWidth="1"/>
    <col min="15" max="15" width="11.5703125" style="11" customWidth="1"/>
    <col min="16" max="16" width="11.28515625" customWidth="1"/>
  </cols>
  <sheetData>
    <row r="1" spans="1:16" s="40" customFormat="1" x14ac:dyDescent="0.2">
      <c r="A1" s="40" t="s">
        <v>71</v>
      </c>
      <c r="N1" s="40" t="s">
        <v>72</v>
      </c>
    </row>
    <row r="2" spans="1:16" s="40" customFormat="1" x14ac:dyDescent="0.2">
      <c r="A2" s="40" t="s">
        <v>73</v>
      </c>
      <c r="N2" s="40" t="s">
        <v>74</v>
      </c>
    </row>
    <row r="3" spans="1:16" s="40" customFormat="1" x14ac:dyDescent="0.2">
      <c r="A3" s="40" t="s">
        <v>75</v>
      </c>
      <c r="N3" s="40" t="s">
        <v>76</v>
      </c>
    </row>
    <row r="4" spans="1:16" s="40" customFormat="1" x14ac:dyDescent="0.2">
      <c r="N4" s="40" t="s">
        <v>77</v>
      </c>
    </row>
    <row r="5" spans="1:16" s="40" customFormat="1" x14ac:dyDescent="0.2">
      <c r="A5" s="42" t="s">
        <v>44</v>
      </c>
    </row>
    <row r="6" spans="1:16" s="40" customFormat="1" x14ac:dyDescent="0.2"/>
    <row r="7" spans="1:16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33</v>
      </c>
      <c r="G7" s="16" t="s">
        <v>26</v>
      </c>
      <c r="H7" s="16" t="s">
        <v>32</v>
      </c>
      <c r="I7" s="17" t="s">
        <v>29</v>
      </c>
      <c r="J7" s="21" t="s">
        <v>25</v>
      </c>
      <c r="K7" s="21" t="s">
        <v>5</v>
      </c>
      <c r="L7" s="17" t="s">
        <v>16</v>
      </c>
      <c r="M7" s="17" t="s">
        <v>22</v>
      </c>
      <c r="N7" s="17" t="s">
        <v>18</v>
      </c>
      <c r="O7" s="17" t="s">
        <v>21</v>
      </c>
      <c r="P7" s="18" t="s">
        <v>12</v>
      </c>
    </row>
    <row r="8" spans="1:16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7"/>
      <c r="J8" s="17"/>
      <c r="K8" s="17"/>
      <c r="L8" s="17"/>
      <c r="M8" s="17"/>
      <c r="N8" s="17"/>
      <c r="O8" s="17"/>
      <c r="P8" s="2"/>
    </row>
    <row r="9" spans="1:16" ht="14.25" x14ac:dyDescent="0.2">
      <c r="A9" s="2">
        <v>6</v>
      </c>
      <c r="B9" s="3">
        <v>24.83</v>
      </c>
      <c r="C9" s="2"/>
      <c r="D9" s="3">
        <f t="shared" ref="D9" si="0">SUM(B9*1.5)</f>
        <v>37.244999999999997</v>
      </c>
      <c r="E9" s="3">
        <f t="shared" ref="E9" si="1">SUM(A9*B9)+(C9*D9)</f>
        <v>148.97999999999999</v>
      </c>
      <c r="F9" s="3"/>
      <c r="G9" s="3"/>
      <c r="H9" s="3"/>
      <c r="I9" s="19"/>
      <c r="J9" s="19"/>
      <c r="K9" s="19">
        <v>148.97999999999999</v>
      </c>
      <c r="L9" s="19"/>
      <c r="M9" s="19"/>
      <c r="N9" s="19"/>
      <c r="O9" s="19"/>
      <c r="P9" s="3">
        <f t="shared" ref="P9" si="2">SUM(G9:O9)</f>
        <v>148.97999999999999</v>
      </c>
    </row>
    <row r="10" spans="1:16" ht="14.25" x14ac:dyDescent="0.2">
      <c r="A10" s="6"/>
      <c r="B10" s="7"/>
      <c r="C10" s="6"/>
      <c r="D10" s="7"/>
      <c r="E10" s="7"/>
      <c r="F10" s="7"/>
      <c r="G10" s="7"/>
      <c r="H10" s="7"/>
      <c r="I10" s="4"/>
      <c r="J10" s="4"/>
      <c r="K10" s="4"/>
      <c r="L10" s="4"/>
      <c r="M10" s="4"/>
      <c r="N10" s="4"/>
      <c r="O10" s="4"/>
      <c r="P10" s="5"/>
    </row>
    <row r="11" spans="1:16" ht="11.25" customHeight="1" x14ac:dyDescent="0.2">
      <c r="A11" s="6"/>
      <c r="B11" s="7"/>
      <c r="C11" s="6"/>
      <c r="D11" s="7"/>
      <c r="E11" s="7"/>
      <c r="F11" s="7"/>
      <c r="G11" s="7"/>
      <c r="H11" s="7"/>
      <c r="I11" s="4"/>
      <c r="J11" s="4"/>
      <c r="K11" s="4"/>
      <c r="L11" s="4"/>
      <c r="M11" s="4"/>
      <c r="N11" s="4"/>
      <c r="O11" s="4"/>
      <c r="P11" s="1"/>
    </row>
    <row r="12" spans="1:16" ht="15" x14ac:dyDescent="0.25">
      <c r="A12" s="1"/>
      <c r="B12" s="5"/>
      <c r="C12" s="1"/>
      <c r="D12" s="5"/>
      <c r="E12" s="9">
        <f>SUM(E9:E11)</f>
        <v>148.97999999999999</v>
      </c>
      <c r="F12" s="9">
        <f>SUM(F9:F9)</f>
        <v>0</v>
      </c>
      <c r="G12" s="9">
        <f>SUM(G9:G11)</f>
        <v>0</v>
      </c>
      <c r="H12" s="9">
        <f>SUM(H9:H9)</f>
        <v>0</v>
      </c>
      <c r="I12" s="9">
        <f>SUM(I9:I9)</f>
        <v>0</v>
      </c>
      <c r="J12" s="9">
        <f>SUM(J9:J9)</f>
        <v>0</v>
      </c>
      <c r="K12" s="9">
        <f>SUM(K8:K9)</f>
        <v>148.97999999999999</v>
      </c>
      <c r="L12" s="9">
        <f>SUM(L9:L9)</f>
        <v>0</v>
      </c>
      <c r="M12" s="9">
        <f>SUM(M9:M9)</f>
        <v>0</v>
      </c>
      <c r="N12" s="9">
        <f>SUM(N9:N9)</f>
        <v>0</v>
      </c>
      <c r="O12" s="9">
        <f>SUM(O8:O9)</f>
        <v>0</v>
      </c>
      <c r="P12" s="9">
        <f>SUM(P9:P9)</f>
        <v>148.97999999999999</v>
      </c>
    </row>
    <row r="13" spans="1:16" x14ac:dyDescent="0.2">
      <c r="E13" s="22"/>
      <c r="F13" s="22"/>
      <c r="G13" s="22"/>
      <c r="H13" s="22"/>
      <c r="I13" s="23"/>
      <c r="J13" s="23"/>
      <c r="K13" s="23"/>
      <c r="L13" s="23"/>
      <c r="M13" s="23"/>
      <c r="N13" s="23"/>
      <c r="O13" s="23"/>
      <c r="P13" s="26"/>
    </row>
    <row r="14" spans="1:16" x14ac:dyDescent="0.2">
      <c r="E14" s="22"/>
      <c r="F14" s="22"/>
      <c r="G14" s="22"/>
      <c r="H14" s="22"/>
      <c r="I14" s="23"/>
      <c r="J14" s="23"/>
      <c r="K14" s="23"/>
      <c r="L14" s="23"/>
      <c r="M14" s="23"/>
      <c r="N14" s="23"/>
      <c r="O14" s="23"/>
      <c r="P14" s="26"/>
    </row>
    <row r="15" spans="1:16" x14ac:dyDescent="0.2">
      <c r="E15" s="22"/>
      <c r="F15" s="22"/>
      <c r="G15" s="22"/>
      <c r="H15" s="22"/>
      <c r="I15" s="23"/>
      <c r="J15" s="23"/>
      <c r="K15" s="23"/>
      <c r="L15" s="23"/>
      <c r="M15" s="23"/>
      <c r="N15" s="23"/>
      <c r="O15" s="23"/>
      <c r="P15" s="22"/>
    </row>
  </sheetData>
  <pageMargins left="0.75" right="0.75" top="1" bottom="1" header="0.5" footer="0.5"/>
  <pageSetup scale="59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8" width="11.28515625" style="10" customWidth="1"/>
    <col min="9" max="11" width="10.140625" style="11" customWidth="1"/>
    <col min="12" max="12" width="12" style="11" customWidth="1"/>
    <col min="13" max="13" width="10.140625" style="11" customWidth="1"/>
    <col min="14" max="14" width="11.85546875" style="11" customWidth="1"/>
    <col min="15" max="15" width="11.5703125" style="11" customWidth="1"/>
    <col min="16" max="16" width="11.28515625" customWidth="1"/>
  </cols>
  <sheetData>
    <row r="1" spans="1:16" s="40" customFormat="1" x14ac:dyDescent="0.2">
      <c r="A1" s="40" t="s">
        <v>71</v>
      </c>
      <c r="N1" s="40" t="s">
        <v>72</v>
      </c>
    </row>
    <row r="2" spans="1:16" s="40" customFormat="1" x14ac:dyDescent="0.2">
      <c r="A2" s="40" t="s">
        <v>73</v>
      </c>
      <c r="N2" s="40" t="s">
        <v>74</v>
      </c>
    </row>
    <row r="3" spans="1:16" s="40" customFormat="1" x14ac:dyDescent="0.2">
      <c r="A3" s="40" t="s">
        <v>75</v>
      </c>
      <c r="N3" s="40" t="s">
        <v>76</v>
      </c>
    </row>
    <row r="4" spans="1:16" s="40" customFormat="1" x14ac:dyDescent="0.2">
      <c r="N4" s="40" t="s">
        <v>77</v>
      </c>
    </row>
    <row r="5" spans="1:16" s="40" customFormat="1" x14ac:dyDescent="0.2">
      <c r="A5" s="42" t="s">
        <v>44</v>
      </c>
    </row>
    <row r="6" spans="1:16" s="40" customFormat="1" x14ac:dyDescent="0.2"/>
    <row r="7" spans="1:16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33</v>
      </c>
      <c r="G7" s="16" t="s">
        <v>26</v>
      </c>
      <c r="H7" s="16" t="s">
        <v>32</v>
      </c>
      <c r="I7" s="17" t="s">
        <v>29</v>
      </c>
      <c r="J7" s="21" t="s">
        <v>25</v>
      </c>
      <c r="K7" s="21" t="s">
        <v>5</v>
      </c>
      <c r="L7" s="17" t="s">
        <v>16</v>
      </c>
      <c r="M7" s="17" t="s">
        <v>22</v>
      </c>
      <c r="N7" s="17" t="s">
        <v>18</v>
      </c>
      <c r="O7" s="17" t="s">
        <v>21</v>
      </c>
      <c r="P7" s="18" t="s">
        <v>12</v>
      </c>
    </row>
    <row r="8" spans="1:16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7"/>
      <c r="J8" s="17"/>
      <c r="K8" s="17"/>
      <c r="L8" s="17"/>
      <c r="M8" s="17"/>
      <c r="N8" s="17"/>
      <c r="O8" s="17"/>
      <c r="P8" s="2"/>
    </row>
    <row r="9" spans="1:16" ht="14.25" x14ac:dyDescent="0.2">
      <c r="A9" s="2">
        <v>2</v>
      </c>
      <c r="B9" s="3">
        <v>25.45</v>
      </c>
      <c r="C9" s="2"/>
      <c r="D9" s="3">
        <f>SUM(B9*1.5)</f>
        <v>38.174999999999997</v>
      </c>
      <c r="E9" s="3">
        <f>SUM(A9*B9)+(C9*D9)</f>
        <v>50.9</v>
      </c>
      <c r="F9" s="3"/>
      <c r="G9" s="3"/>
      <c r="H9" s="3"/>
      <c r="I9" s="19"/>
      <c r="J9" s="19"/>
      <c r="K9" s="19">
        <v>50.9</v>
      </c>
      <c r="L9" s="19"/>
      <c r="M9" s="19"/>
      <c r="N9" s="19"/>
      <c r="O9" s="19"/>
      <c r="P9" s="3">
        <f>SUM(G9:O9)</f>
        <v>50.9</v>
      </c>
    </row>
    <row r="10" spans="1:16" ht="14.25" x14ac:dyDescent="0.2">
      <c r="A10" s="2">
        <v>3</v>
      </c>
      <c r="B10" s="3">
        <v>25.45</v>
      </c>
      <c r="C10" s="2">
        <v>1.5</v>
      </c>
      <c r="D10" s="3">
        <f>SUM(B10*1.5)</f>
        <v>38.174999999999997</v>
      </c>
      <c r="E10" s="3">
        <f>SUM(A10*B10)+(C10*D10)</f>
        <v>133.61249999999998</v>
      </c>
      <c r="F10" s="3"/>
      <c r="G10" s="3"/>
      <c r="H10" s="3"/>
      <c r="I10" s="19"/>
      <c r="J10" s="19"/>
      <c r="K10" s="19"/>
      <c r="L10" s="19"/>
      <c r="M10" s="19">
        <v>133.61000000000001</v>
      </c>
      <c r="N10" s="19"/>
      <c r="O10" s="20"/>
      <c r="P10" s="3">
        <f>SUM(G10:O10)</f>
        <v>133.61000000000001</v>
      </c>
    </row>
    <row r="11" spans="1:16" ht="14.25" x14ac:dyDescent="0.2">
      <c r="A11" s="2">
        <v>6</v>
      </c>
      <c r="B11" s="3">
        <v>25.75</v>
      </c>
      <c r="C11" s="2"/>
      <c r="D11" s="3">
        <f>SUM(B11*1.5)</f>
        <v>38.625</v>
      </c>
      <c r="E11" s="3">
        <f>SUM(A11*B11)+(C11*D11)</f>
        <v>154.5</v>
      </c>
      <c r="F11" s="3"/>
      <c r="G11" s="3"/>
      <c r="H11" s="3"/>
      <c r="I11" s="19"/>
      <c r="J11" s="19"/>
      <c r="K11" s="19">
        <v>154.5</v>
      </c>
      <c r="L11" s="19"/>
      <c r="M11" s="19"/>
      <c r="N11" s="19"/>
      <c r="O11" s="19"/>
      <c r="P11" s="3">
        <f>SUM(F11:O11)</f>
        <v>154.5</v>
      </c>
    </row>
    <row r="12" spans="1:16" ht="14.25" x14ac:dyDescent="0.2">
      <c r="A12" s="2">
        <v>8</v>
      </c>
      <c r="B12" s="3">
        <v>20.3</v>
      </c>
      <c r="C12" s="2">
        <v>9.5</v>
      </c>
      <c r="D12" s="3">
        <f>SUM(B12*1.5)</f>
        <v>30.450000000000003</v>
      </c>
      <c r="E12" s="3">
        <f>SUM(A12*B12)+(C12*D12)</f>
        <v>451.67500000000007</v>
      </c>
      <c r="F12" s="3"/>
      <c r="G12" s="3"/>
      <c r="H12" s="3"/>
      <c r="I12" s="19"/>
      <c r="J12" s="19"/>
      <c r="K12" s="19"/>
      <c r="L12" s="19">
        <v>451.68</v>
      </c>
      <c r="M12" s="19"/>
      <c r="N12" s="19"/>
      <c r="O12" s="19"/>
      <c r="P12" s="3">
        <f>SUM(G12:O12)</f>
        <v>451.68</v>
      </c>
    </row>
    <row r="13" spans="1:16" ht="11.25" customHeight="1" x14ac:dyDescent="0.2">
      <c r="A13" s="6"/>
      <c r="B13" s="7"/>
      <c r="C13" s="6"/>
      <c r="D13" s="7"/>
      <c r="E13" s="7"/>
      <c r="F13" s="7"/>
      <c r="G13" s="7"/>
      <c r="H13" s="7"/>
      <c r="I13" s="4"/>
      <c r="J13" s="4"/>
      <c r="K13" s="4"/>
      <c r="L13" s="4"/>
      <c r="M13" s="4"/>
      <c r="N13" s="4"/>
      <c r="O13" s="4"/>
      <c r="P13" s="6"/>
    </row>
    <row r="14" spans="1:16" ht="15" x14ac:dyDescent="0.25">
      <c r="A14" s="6"/>
      <c r="B14" s="7"/>
      <c r="C14" s="6"/>
      <c r="D14" s="7"/>
      <c r="E14" s="24">
        <f>SUM(E9:E13)</f>
        <v>790.6875</v>
      </c>
      <c r="F14" s="24">
        <f>SUM(F9:F12)</f>
        <v>0</v>
      </c>
      <c r="G14" s="24">
        <f>SUM(G9:G13)</f>
        <v>0</v>
      </c>
      <c r="H14" s="24">
        <f>SUM(H9:H12)</f>
        <v>0</v>
      </c>
      <c r="I14" s="24">
        <f>SUM(I9:I12)</f>
        <v>0</v>
      </c>
      <c r="J14" s="24">
        <f>SUM(J9:J12)</f>
        <v>0</v>
      </c>
      <c r="K14" s="24">
        <f>SUM(K8:K12)</f>
        <v>205.4</v>
      </c>
      <c r="L14" s="24">
        <f>SUM(L9:L12)</f>
        <v>451.68</v>
      </c>
      <c r="M14" s="24">
        <f>SUM(M9:M12)</f>
        <v>133.61000000000001</v>
      </c>
      <c r="N14" s="24">
        <f>SUM(N9:N12)</f>
        <v>0</v>
      </c>
      <c r="O14" s="24">
        <f>SUM(O8:O12)</f>
        <v>0</v>
      </c>
      <c r="P14" s="24">
        <f>SUM(P9:P12)</f>
        <v>790.69</v>
      </c>
    </row>
    <row r="15" spans="1:16" x14ac:dyDescent="0.2">
      <c r="A15" s="27"/>
      <c r="B15" s="28"/>
      <c r="C15" s="27"/>
      <c r="D15" s="28"/>
      <c r="E15" s="28"/>
      <c r="F15" s="28"/>
      <c r="G15" s="28"/>
      <c r="H15" s="28"/>
      <c r="I15" s="29"/>
      <c r="J15" s="29"/>
      <c r="K15" s="29"/>
      <c r="L15" s="29"/>
      <c r="M15" s="29"/>
      <c r="N15" s="29"/>
      <c r="O15" s="29"/>
      <c r="P15" s="27"/>
    </row>
    <row r="16" spans="1:16" x14ac:dyDescent="0.2">
      <c r="P16" s="12"/>
    </row>
    <row r="17" spans="5:16" x14ac:dyDescent="0.2">
      <c r="P17" s="13"/>
    </row>
    <row r="18" spans="5:16" x14ac:dyDescent="0.2">
      <c r="E18" s="22"/>
      <c r="F18" s="22"/>
      <c r="G18" s="22"/>
      <c r="H18" s="22"/>
      <c r="I18" s="23"/>
      <c r="J18" s="23"/>
      <c r="K18" s="23"/>
      <c r="L18" s="23"/>
      <c r="M18" s="23"/>
      <c r="N18" s="23"/>
      <c r="O18" s="23"/>
      <c r="P18" s="26"/>
    </row>
    <row r="19" spans="5:16" x14ac:dyDescent="0.2">
      <c r="E19" s="22"/>
      <c r="F19" s="22"/>
      <c r="G19" s="22"/>
      <c r="H19" s="22"/>
      <c r="I19" s="23"/>
      <c r="J19" s="23"/>
      <c r="K19" s="23"/>
      <c r="L19" s="23"/>
      <c r="M19" s="23"/>
      <c r="N19" s="23"/>
      <c r="O19" s="23"/>
      <c r="P19" s="26"/>
    </row>
    <row r="20" spans="5:16" x14ac:dyDescent="0.2">
      <c r="E20" s="22"/>
      <c r="F20" s="22"/>
      <c r="G20" s="22"/>
      <c r="H20" s="22"/>
      <c r="I20" s="23"/>
      <c r="J20" s="23"/>
      <c r="K20" s="23"/>
      <c r="L20" s="23"/>
      <c r="M20" s="23"/>
      <c r="N20" s="23"/>
      <c r="O20" s="23"/>
      <c r="P20" s="26"/>
    </row>
    <row r="21" spans="5:16" x14ac:dyDescent="0.2">
      <c r="E21" s="22"/>
      <c r="F21" s="22"/>
      <c r="G21" s="22"/>
      <c r="H21" s="22"/>
      <c r="I21" s="23"/>
      <c r="J21" s="23"/>
      <c r="K21" s="23"/>
      <c r="L21" s="23"/>
      <c r="M21" s="23"/>
      <c r="N21" s="23"/>
      <c r="O21" s="23"/>
      <c r="P21" s="26"/>
    </row>
  </sheetData>
  <sortState ref="A3:P30">
    <sortCondition ref="A3:A30"/>
  </sortState>
  <pageMargins left="0.75" right="0.75" top="1" bottom="1" header="0.5" footer="0.5"/>
  <pageSetup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8" width="10.140625" style="11" customWidth="1"/>
    <col min="9" max="10" width="12" style="11" customWidth="1"/>
    <col min="11" max="14" width="10.140625" style="11" customWidth="1"/>
    <col min="15" max="15" width="11.28515625" customWidth="1"/>
  </cols>
  <sheetData>
    <row r="1" spans="1:15" s="40" customFormat="1" x14ac:dyDescent="0.2">
      <c r="A1" s="40" t="s">
        <v>71</v>
      </c>
      <c r="N1" s="40" t="s">
        <v>72</v>
      </c>
    </row>
    <row r="2" spans="1:15" s="40" customFormat="1" x14ac:dyDescent="0.2">
      <c r="A2" s="40" t="s">
        <v>73</v>
      </c>
      <c r="N2" s="40" t="s">
        <v>74</v>
      </c>
    </row>
    <row r="3" spans="1:15" s="40" customFormat="1" x14ac:dyDescent="0.2">
      <c r="A3" s="40" t="s">
        <v>75</v>
      </c>
      <c r="N3" s="40" t="s">
        <v>76</v>
      </c>
    </row>
    <row r="4" spans="1:15" s="40" customFormat="1" x14ac:dyDescent="0.2">
      <c r="N4" s="40" t="s">
        <v>77</v>
      </c>
    </row>
    <row r="5" spans="1:15" s="40" customFormat="1" x14ac:dyDescent="0.2">
      <c r="A5" s="41" t="s">
        <v>38</v>
      </c>
    </row>
    <row r="6" spans="1:15" s="40" customFormat="1" x14ac:dyDescent="0.2"/>
    <row r="7" spans="1:15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12</v>
      </c>
    </row>
    <row r="8" spans="1:15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7"/>
      <c r="G8" s="17"/>
      <c r="H8" s="17"/>
      <c r="I8" s="17"/>
      <c r="J8" s="17"/>
      <c r="K8" s="17"/>
      <c r="L8" s="17"/>
      <c r="M8" s="17"/>
      <c r="N8" s="17"/>
      <c r="O8" s="2"/>
    </row>
    <row r="9" spans="1:15" ht="14.25" x14ac:dyDescent="0.2">
      <c r="A9" s="2">
        <v>1.5</v>
      </c>
      <c r="B9" s="3">
        <v>24.52</v>
      </c>
      <c r="C9" s="2"/>
      <c r="D9" s="3">
        <f t="shared" ref="D9:D15" si="0">SUM(B9*1.5)</f>
        <v>36.78</v>
      </c>
      <c r="E9" s="3">
        <f t="shared" ref="E9:E15" si="1">SUM(A9*B9)+(C9*D9)</f>
        <v>36.78</v>
      </c>
      <c r="F9" s="19"/>
      <c r="G9" s="19"/>
      <c r="H9" s="19"/>
      <c r="I9" s="19"/>
      <c r="J9" s="19"/>
      <c r="K9" s="19">
        <v>36.78</v>
      </c>
      <c r="L9" s="19"/>
      <c r="M9" s="19"/>
      <c r="N9" s="19"/>
      <c r="O9" s="3">
        <f>SUM(F9:M9)</f>
        <v>36.78</v>
      </c>
    </row>
    <row r="10" spans="1:15" ht="14.25" x14ac:dyDescent="0.2">
      <c r="A10" s="2">
        <v>4</v>
      </c>
      <c r="B10" s="3">
        <v>17.41</v>
      </c>
      <c r="C10" s="2"/>
      <c r="D10" s="3">
        <f t="shared" si="0"/>
        <v>26.115000000000002</v>
      </c>
      <c r="E10" s="3">
        <f t="shared" si="1"/>
        <v>69.64</v>
      </c>
      <c r="F10" s="19"/>
      <c r="G10" s="19"/>
      <c r="H10" s="19"/>
      <c r="I10" s="19"/>
      <c r="J10" s="19"/>
      <c r="K10" s="19">
        <v>69.64</v>
      </c>
      <c r="L10" s="19"/>
      <c r="M10" s="19"/>
      <c r="N10" s="19"/>
      <c r="O10" s="3">
        <f>SUM(F10:M10)</f>
        <v>69.64</v>
      </c>
    </row>
    <row r="11" spans="1:15" ht="14.25" x14ac:dyDescent="0.2">
      <c r="A11" s="2">
        <v>5.5</v>
      </c>
      <c r="B11" s="3">
        <v>24.52</v>
      </c>
      <c r="C11" s="2"/>
      <c r="D11" s="3">
        <f t="shared" si="0"/>
        <v>36.78</v>
      </c>
      <c r="E11" s="3">
        <f t="shared" si="1"/>
        <v>134.85999999999999</v>
      </c>
      <c r="F11" s="19"/>
      <c r="G11" s="19"/>
      <c r="H11" s="19"/>
      <c r="I11" s="19"/>
      <c r="J11" s="19">
        <v>134.86000000000001</v>
      </c>
      <c r="K11" s="19"/>
      <c r="L11" s="19"/>
      <c r="M11" s="19"/>
      <c r="N11" s="19"/>
      <c r="O11" s="3">
        <f>SUM(F11:N11)</f>
        <v>134.86000000000001</v>
      </c>
    </row>
    <row r="12" spans="1:15" ht="14.25" x14ac:dyDescent="0.2">
      <c r="A12" s="2">
        <v>8</v>
      </c>
      <c r="B12" s="3">
        <v>17.41</v>
      </c>
      <c r="C12" s="2"/>
      <c r="D12" s="3">
        <f t="shared" si="0"/>
        <v>26.115000000000002</v>
      </c>
      <c r="E12" s="3">
        <f t="shared" si="1"/>
        <v>139.28</v>
      </c>
      <c r="F12" s="19"/>
      <c r="G12" s="19"/>
      <c r="H12" s="19"/>
      <c r="I12" s="19"/>
      <c r="J12" s="19"/>
      <c r="K12" s="19"/>
      <c r="L12" s="19"/>
      <c r="M12" s="19">
        <v>139.28</v>
      </c>
      <c r="N12" s="19"/>
      <c r="O12" s="3">
        <f>SUM(F12:M12)</f>
        <v>139.28</v>
      </c>
    </row>
    <row r="13" spans="1:15" ht="14.25" x14ac:dyDescent="0.2">
      <c r="A13" s="2">
        <v>16</v>
      </c>
      <c r="B13" s="3">
        <v>18.760000000000002</v>
      </c>
      <c r="C13" s="2"/>
      <c r="D13" s="3">
        <f t="shared" si="0"/>
        <v>28.14</v>
      </c>
      <c r="E13" s="3">
        <f t="shared" si="1"/>
        <v>300.16000000000003</v>
      </c>
      <c r="F13" s="19"/>
      <c r="G13" s="19"/>
      <c r="H13" s="19"/>
      <c r="I13" s="19"/>
      <c r="J13" s="19"/>
      <c r="K13" s="19"/>
      <c r="L13" s="19">
        <v>300.16000000000003</v>
      </c>
      <c r="M13" s="19"/>
      <c r="N13" s="19"/>
      <c r="O13" s="3">
        <f>SUM(F13:N13)</f>
        <v>300.16000000000003</v>
      </c>
    </row>
    <row r="14" spans="1:15" ht="14.25" x14ac:dyDescent="0.2">
      <c r="A14" s="2">
        <v>16</v>
      </c>
      <c r="B14" s="3">
        <v>24.83</v>
      </c>
      <c r="C14" s="2"/>
      <c r="D14" s="3">
        <f t="shared" si="0"/>
        <v>37.244999999999997</v>
      </c>
      <c r="E14" s="3">
        <f t="shared" si="1"/>
        <v>397.28</v>
      </c>
      <c r="F14" s="19"/>
      <c r="G14" s="19"/>
      <c r="H14" s="19"/>
      <c r="I14" s="19"/>
      <c r="J14" s="19"/>
      <c r="K14" s="19"/>
      <c r="L14" s="19"/>
      <c r="M14" s="19"/>
      <c r="N14" s="19">
        <v>397.28</v>
      </c>
      <c r="O14" s="3">
        <f>SUM(F14:N14)</f>
        <v>397.28</v>
      </c>
    </row>
    <row r="15" spans="1:15" ht="14.25" x14ac:dyDescent="0.2">
      <c r="A15" s="2">
        <v>19</v>
      </c>
      <c r="B15" s="3">
        <v>23.81</v>
      </c>
      <c r="C15" s="2"/>
      <c r="D15" s="3">
        <f t="shared" si="0"/>
        <v>35.714999999999996</v>
      </c>
      <c r="E15" s="3">
        <f t="shared" si="1"/>
        <v>452.39</v>
      </c>
      <c r="F15" s="19"/>
      <c r="G15" s="19"/>
      <c r="H15" s="19"/>
      <c r="I15" s="19">
        <v>452.39</v>
      </c>
      <c r="J15" s="19"/>
      <c r="K15" s="19"/>
      <c r="L15" s="19"/>
      <c r="M15" s="19"/>
      <c r="N15" s="19"/>
      <c r="O15" s="3">
        <f>SUM(F15:M15)</f>
        <v>452.39</v>
      </c>
    </row>
    <row r="16" spans="1:15" ht="14.25" x14ac:dyDescent="0.2">
      <c r="A16" s="6"/>
      <c r="B16" s="7"/>
      <c r="C16" s="6"/>
      <c r="D16" s="7"/>
      <c r="E16" s="7"/>
      <c r="F16" s="4"/>
      <c r="G16" s="4"/>
      <c r="H16" s="4"/>
      <c r="I16" s="4"/>
      <c r="J16" s="4"/>
      <c r="K16" s="4"/>
      <c r="L16" s="4"/>
      <c r="M16" s="4"/>
      <c r="N16" s="4"/>
      <c r="O16" s="5"/>
    </row>
    <row r="17" spans="1:15" ht="11.25" customHeight="1" x14ac:dyDescent="0.2">
      <c r="A17" s="6"/>
      <c r="B17" s="7"/>
      <c r="C17" s="6"/>
      <c r="D17" s="7"/>
      <c r="E17" s="7"/>
      <c r="F17" s="4"/>
      <c r="G17" s="4"/>
      <c r="H17" s="4"/>
      <c r="I17" s="4"/>
      <c r="J17" s="4"/>
      <c r="K17" s="4"/>
      <c r="L17" s="4"/>
      <c r="M17" s="4"/>
      <c r="N17" s="4"/>
      <c r="O17" s="1"/>
    </row>
    <row r="18" spans="1:15" ht="15" x14ac:dyDescent="0.25">
      <c r="A18" s="1"/>
      <c r="B18" s="5"/>
      <c r="C18" s="1"/>
      <c r="D18" s="5"/>
      <c r="E18" s="9">
        <f>SUM(E9:E17)</f>
        <v>1530.3899999999999</v>
      </c>
      <c r="F18" s="9">
        <f>SUM(F9:F15)</f>
        <v>0</v>
      </c>
      <c r="G18" s="9">
        <f>SUM(G9:G15)</f>
        <v>0</v>
      </c>
      <c r="H18" s="9">
        <f>SUM(H9:H15)</f>
        <v>0</v>
      </c>
      <c r="I18" s="9">
        <f>SUM(I8:I15)</f>
        <v>452.39</v>
      </c>
      <c r="J18" s="9">
        <f t="shared" ref="J18:O18" si="2">SUM(J9:J15)</f>
        <v>134.86000000000001</v>
      </c>
      <c r="K18" s="9">
        <f t="shared" si="2"/>
        <v>106.42</v>
      </c>
      <c r="L18" s="9">
        <f t="shared" si="2"/>
        <v>300.16000000000003</v>
      </c>
      <c r="M18" s="9">
        <f t="shared" si="2"/>
        <v>139.28</v>
      </c>
      <c r="N18" s="9">
        <f t="shared" si="2"/>
        <v>397.28</v>
      </c>
      <c r="O18" s="9">
        <f t="shared" si="2"/>
        <v>1530.3899999999999</v>
      </c>
    </row>
    <row r="20" spans="1:15" x14ac:dyDescent="0.2">
      <c r="O20" s="12"/>
    </row>
    <row r="21" spans="1:15" x14ac:dyDescent="0.2">
      <c r="O21" s="13"/>
    </row>
  </sheetData>
  <sortState ref="A3:O38">
    <sortCondition ref="A3:A38"/>
  </sortState>
  <pageMargins left="0.75" right="0.75" top="1" bottom="1" header="0.5" footer="0.5"/>
  <pageSetup scale="64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8" width="11.28515625" style="10" customWidth="1"/>
    <col min="9" max="11" width="10.140625" style="11" customWidth="1"/>
    <col min="12" max="12" width="12" style="11" customWidth="1"/>
    <col min="13" max="13" width="10.140625" style="11" customWidth="1"/>
    <col min="14" max="14" width="11.85546875" style="11" customWidth="1"/>
    <col min="15" max="15" width="11.5703125" style="11" customWidth="1"/>
    <col min="16" max="16" width="11.28515625" customWidth="1"/>
  </cols>
  <sheetData>
    <row r="1" spans="1:16" s="40" customFormat="1" x14ac:dyDescent="0.2">
      <c r="A1" s="40" t="s">
        <v>71</v>
      </c>
      <c r="N1" s="40" t="s">
        <v>72</v>
      </c>
    </row>
    <row r="2" spans="1:16" s="40" customFormat="1" x14ac:dyDescent="0.2">
      <c r="A2" s="40" t="s">
        <v>73</v>
      </c>
      <c r="N2" s="40" t="s">
        <v>74</v>
      </c>
    </row>
    <row r="3" spans="1:16" s="40" customFormat="1" x14ac:dyDescent="0.2">
      <c r="A3" s="40" t="s">
        <v>75</v>
      </c>
      <c r="N3" s="40" t="s">
        <v>76</v>
      </c>
    </row>
    <row r="4" spans="1:16" s="40" customFormat="1" x14ac:dyDescent="0.2">
      <c r="N4" s="40" t="s">
        <v>77</v>
      </c>
    </row>
    <row r="5" spans="1:16" s="40" customFormat="1" x14ac:dyDescent="0.2">
      <c r="A5" s="42" t="s">
        <v>44</v>
      </c>
    </row>
    <row r="6" spans="1:16" s="40" customFormat="1" x14ac:dyDescent="0.2"/>
    <row r="7" spans="1:16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33</v>
      </c>
      <c r="G7" s="16" t="s">
        <v>26</v>
      </c>
      <c r="H7" s="16" t="s">
        <v>32</v>
      </c>
      <c r="I7" s="17" t="s">
        <v>51</v>
      </c>
      <c r="J7" s="21" t="s">
        <v>25</v>
      </c>
      <c r="K7" s="21" t="s">
        <v>5</v>
      </c>
      <c r="L7" s="17" t="s">
        <v>16</v>
      </c>
      <c r="M7" s="17" t="s">
        <v>22</v>
      </c>
      <c r="N7" s="17" t="s">
        <v>18</v>
      </c>
      <c r="O7" s="17" t="s">
        <v>21</v>
      </c>
      <c r="P7" s="18" t="s">
        <v>12</v>
      </c>
    </row>
    <row r="8" spans="1:16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7"/>
      <c r="J8" s="17"/>
      <c r="K8" s="17"/>
      <c r="L8" s="17"/>
      <c r="M8" s="17"/>
      <c r="N8" s="17"/>
      <c r="O8" s="17"/>
      <c r="P8" s="2"/>
    </row>
    <row r="9" spans="1:16" ht="14.25" x14ac:dyDescent="0.2">
      <c r="A9" s="2">
        <v>3</v>
      </c>
      <c r="B9" s="3">
        <v>20.3</v>
      </c>
      <c r="C9" s="2"/>
      <c r="D9" s="3">
        <f t="shared" ref="D9:D14" si="0">SUM(B9*1.5)</f>
        <v>30.450000000000003</v>
      </c>
      <c r="E9" s="3">
        <f t="shared" ref="E9:E14" si="1">SUM(A9*B9)+(C9*D9)</f>
        <v>60.900000000000006</v>
      </c>
      <c r="F9" s="3"/>
      <c r="G9" s="3"/>
      <c r="H9" s="3"/>
      <c r="I9" s="19"/>
      <c r="J9" s="19"/>
      <c r="K9" s="19">
        <v>60.9</v>
      </c>
      <c r="L9" s="19"/>
      <c r="M9" s="19"/>
      <c r="N9" s="19"/>
      <c r="O9" s="19"/>
      <c r="P9" s="3">
        <f>SUM(G9:O9)</f>
        <v>60.9</v>
      </c>
    </row>
    <row r="10" spans="1:16" ht="14.25" x14ac:dyDescent="0.2">
      <c r="A10" s="2">
        <v>4</v>
      </c>
      <c r="B10" s="3">
        <v>26.42</v>
      </c>
      <c r="C10" s="2"/>
      <c r="D10" s="3">
        <f t="shared" si="0"/>
        <v>39.630000000000003</v>
      </c>
      <c r="E10" s="3">
        <f t="shared" si="1"/>
        <v>105.68</v>
      </c>
      <c r="F10" s="3"/>
      <c r="G10" s="3"/>
      <c r="H10" s="3"/>
      <c r="I10" s="19"/>
      <c r="J10" s="19"/>
      <c r="K10" s="19"/>
      <c r="L10" s="19"/>
      <c r="M10" s="19"/>
      <c r="N10" s="19">
        <v>105.68</v>
      </c>
      <c r="O10" s="19"/>
      <c r="P10" s="3">
        <f>SUM(G10:O10)</f>
        <v>105.68</v>
      </c>
    </row>
    <row r="11" spans="1:16" ht="14.25" x14ac:dyDescent="0.2">
      <c r="A11" s="2">
        <v>4</v>
      </c>
      <c r="B11" s="3">
        <v>17.850000000000001</v>
      </c>
      <c r="C11" s="2"/>
      <c r="D11" s="3">
        <f t="shared" si="0"/>
        <v>26.775000000000002</v>
      </c>
      <c r="E11" s="3">
        <f t="shared" si="1"/>
        <v>71.400000000000006</v>
      </c>
      <c r="F11" s="3"/>
      <c r="G11" s="3"/>
      <c r="H11" s="3">
        <v>71.400000000000006</v>
      </c>
      <c r="I11" s="19"/>
      <c r="J11" s="19"/>
      <c r="K11" s="19"/>
      <c r="L11" s="19"/>
      <c r="M11" s="19"/>
      <c r="N11" s="19"/>
      <c r="O11" s="19"/>
      <c r="P11" s="3">
        <f>SUM(G11:O11)</f>
        <v>71.400000000000006</v>
      </c>
    </row>
    <row r="12" spans="1:16" ht="14.25" x14ac:dyDescent="0.2">
      <c r="A12" s="2">
        <v>12</v>
      </c>
      <c r="B12" s="3">
        <v>26.42</v>
      </c>
      <c r="C12" s="2"/>
      <c r="D12" s="3">
        <f t="shared" si="0"/>
        <v>39.630000000000003</v>
      </c>
      <c r="E12" s="3">
        <f t="shared" si="1"/>
        <v>317.04000000000002</v>
      </c>
      <c r="F12" s="3"/>
      <c r="G12" s="3"/>
      <c r="H12" s="3"/>
      <c r="I12" s="19">
        <v>317.04000000000002</v>
      </c>
      <c r="J12" s="19"/>
      <c r="K12" s="19"/>
      <c r="L12" s="19"/>
      <c r="M12" s="19"/>
      <c r="N12" s="19"/>
      <c r="O12" s="19"/>
      <c r="P12" s="3">
        <f>SUM(F12:O12)</f>
        <v>317.04000000000002</v>
      </c>
    </row>
    <row r="13" spans="1:16" ht="14.25" x14ac:dyDescent="0.2">
      <c r="A13" s="2">
        <v>16</v>
      </c>
      <c r="B13" s="3">
        <v>20.3</v>
      </c>
      <c r="C13" s="2">
        <v>0.75</v>
      </c>
      <c r="D13" s="3">
        <f t="shared" si="0"/>
        <v>30.450000000000003</v>
      </c>
      <c r="E13" s="3">
        <f t="shared" si="1"/>
        <v>347.63749999999999</v>
      </c>
      <c r="F13" s="3"/>
      <c r="G13" s="3"/>
      <c r="H13" s="3"/>
      <c r="I13" s="19"/>
      <c r="J13" s="19"/>
      <c r="K13" s="19"/>
      <c r="L13" s="19"/>
      <c r="M13" s="19"/>
      <c r="N13" s="19"/>
      <c r="O13" s="19">
        <v>347.64</v>
      </c>
      <c r="P13" s="3">
        <f>SUM(G13:O13)</f>
        <v>347.64</v>
      </c>
    </row>
    <row r="14" spans="1:16" ht="14.25" x14ac:dyDescent="0.2">
      <c r="A14" s="2">
        <v>21</v>
      </c>
      <c r="B14" s="3">
        <v>25.75</v>
      </c>
      <c r="C14" s="2">
        <v>0.75</v>
      </c>
      <c r="D14" s="3">
        <f t="shared" si="0"/>
        <v>38.625</v>
      </c>
      <c r="E14" s="3">
        <f t="shared" si="1"/>
        <v>569.71875</v>
      </c>
      <c r="F14" s="3"/>
      <c r="G14" s="3"/>
      <c r="H14" s="3"/>
      <c r="I14" s="19"/>
      <c r="J14" s="19"/>
      <c r="K14" s="19">
        <v>569.72</v>
      </c>
      <c r="L14" s="19"/>
      <c r="M14" s="19"/>
      <c r="N14" s="19"/>
      <c r="O14" s="19"/>
      <c r="P14" s="3">
        <f>SUM(F14:O14)</f>
        <v>569.72</v>
      </c>
    </row>
    <row r="15" spans="1:16" ht="14.25" x14ac:dyDescent="0.2">
      <c r="A15" s="6"/>
      <c r="B15" s="7"/>
      <c r="C15" s="6"/>
      <c r="D15" s="7"/>
      <c r="E15" s="7"/>
      <c r="F15" s="7"/>
      <c r="G15" s="7"/>
      <c r="H15" s="7"/>
      <c r="I15" s="4"/>
      <c r="J15" s="4"/>
      <c r="K15" s="4"/>
      <c r="L15" s="4"/>
      <c r="M15" s="4"/>
      <c r="N15" s="4"/>
      <c r="O15" s="4"/>
      <c r="P15" s="7"/>
    </row>
    <row r="16" spans="1:16" ht="14.25" x14ac:dyDescent="0.2">
      <c r="A16" s="6"/>
      <c r="B16" s="7"/>
      <c r="C16" s="6"/>
      <c r="D16" s="7"/>
      <c r="E16" s="7"/>
      <c r="F16" s="7"/>
      <c r="G16" s="7"/>
      <c r="H16" s="7"/>
      <c r="I16" s="4"/>
      <c r="J16" s="4"/>
      <c r="K16" s="4"/>
      <c r="L16" s="4"/>
      <c r="M16" s="4"/>
      <c r="N16" s="4"/>
      <c r="O16" s="4"/>
      <c r="P16" s="7"/>
    </row>
    <row r="17" spans="1:16" ht="15" x14ac:dyDescent="0.25">
      <c r="A17" s="6"/>
      <c r="B17" s="7"/>
      <c r="C17" s="6"/>
      <c r="D17" s="7"/>
      <c r="E17" s="24">
        <f t="shared" ref="E17:J17" si="2">SUM(E9:E14)</f>
        <v>1472.37625</v>
      </c>
      <c r="F17" s="24">
        <f t="shared" si="2"/>
        <v>0</v>
      </c>
      <c r="G17" s="24">
        <f t="shared" si="2"/>
        <v>0</v>
      </c>
      <c r="H17" s="24">
        <f t="shared" si="2"/>
        <v>71.400000000000006</v>
      </c>
      <c r="I17" s="24">
        <f t="shared" si="2"/>
        <v>317.04000000000002</v>
      </c>
      <c r="J17" s="24">
        <f t="shared" si="2"/>
        <v>0</v>
      </c>
      <c r="K17" s="24">
        <f>SUM(K8:K14)</f>
        <v>630.62</v>
      </c>
      <c r="L17" s="24">
        <f>SUM(L9:L14)</f>
        <v>0</v>
      </c>
      <c r="M17" s="24">
        <f>SUM(M9:M14)</f>
        <v>0</v>
      </c>
      <c r="N17" s="24">
        <f>SUM(N9:N14)</f>
        <v>105.68</v>
      </c>
      <c r="O17" s="24">
        <f>SUM(O8:O14)</f>
        <v>347.64</v>
      </c>
      <c r="P17" s="24">
        <f>SUM(P9:P14)</f>
        <v>1472.38</v>
      </c>
    </row>
    <row r="18" spans="1:16" x14ac:dyDescent="0.2">
      <c r="A18" s="27"/>
      <c r="B18" s="28"/>
      <c r="C18" s="27"/>
      <c r="D18" s="28"/>
      <c r="E18" s="28"/>
      <c r="F18" s="28"/>
      <c r="G18" s="28"/>
      <c r="H18" s="28"/>
      <c r="I18" s="29"/>
      <c r="J18" s="29"/>
      <c r="K18" s="29"/>
      <c r="L18" s="29"/>
      <c r="M18" s="29"/>
      <c r="N18" s="29"/>
      <c r="O18" s="29"/>
      <c r="P18" s="27"/>
    </row>
    <row r="19" spans="1:16" x14ac:dyDescent="0.2">
      <c r="P19" s="12"/>
    </row>
    <row r="20" spans="1:16" x14ac:dyDescent="0.2">
      <c r="P20" s="13"/>
    </row>
    <row r="21" spans="1:16" x14ac:dyDescent="0.2">
      <c r="E21" s="22"/>
      <c r="F21" s="22"/>
      <c r="G21" s="22"/>
      <c r="H21" s="22"/>
      <c r="I21" s="23"/>
      <c r="J21" s="23"/>
      <c r="K21" s="23"/>
      <c r="L21" s="23"/>
      <c r="M21" s="23"/>
      <c r="N21" s="23"/>
      <c r="O21" s="23"/>
      <c r="P21" s="26"/>
    </row>
    <row r="22" spans="1:16" x14ac:dyDescent="0.2">
      <c r="E22" s="22"/>
      <c r="F22" s="22"/>
      <c r="G22" s="22"/>
      <c r="H22" s="22"/>
      <c r="I22" s="23"/>
      <c r="J22" s="23"/>
      <c r="K22" s="23"/>
      <c r="L22" s="23"/>
      <c r="M22" s="23"/>
      <c r="N22" s="23"/>
      <c r="O22" s="23"/>
      <c r="P22" s="26"/>
    </row>
    <row r="23" spans="1:16" x14ac:dyDescent="0.2">
      <c r="E23" s="22"/>
      <c r="F23" s="22"/>
      <c r="G23" s="22"/>
      <c r="H23" s="22"/>
      <c r="I23" s="23"/>
      <c r="J23" s="23"/>
      <c r="K23" s="23"/>
      <c r="L23" s="23"/>
      <c r="M23" s="23"/>
      <c r="N23" s="23"/>
      <c r="O23" s="23"/>
      <c r="P23" s="26"/>
    </row>
    <row r="24" spans="1:16" x14ac:dyDescent="0.2">
      <c r="E24" s="22"/>
      <c r="F24" s="22"/>
      <c r="G24" s="22"/>
      <c r="H24" s="22"/>
      <c r="I24" s="23"/>
      <c r="J24" s="23"/>
      <c r="K24" s="23"/>
      <c r="L24" s="23"/>
      <c r="M24" s="23"/>
      <c r="N24" s="23"/>
      <c r="O24" s="23"/>
      <c r="P24" s="26"/>
    </row>
  </sheetData>
  <sortState ref="A3:P31">
    <sortCondition ref="A3:A31"/>
  </sortState>
  <pageMargins left="0.75" right="0.75" top="1" bottom="1" header="0.5" footer="0.5"/>
  <pageSetup scale="5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8" width="11.28515625" style="10" customWidth="1"/>
    <col min="9" max="11" width="10.140625" style="11" customWidth="1"/>
    <col min="12" max="12" width="12" style="11" customWidth="1"/>
    <col min="13" max="13" width="10.140625" style="11" customWidth="1"/>
    <col min="14" max="14" width="11.85546875" style="11" customWidth="1"/>
    <col min="15" max="15" width="11.5703125" style="11" customWidth="1"/>
    <col min="16" max="16" width="11.28515625" customWidth="1"/>
  </cols>
  <sheetData>
    <row r="1" spans="1:16" s="40" customFormat="1" x14ac:dyDescent="0.2">
      <c r="A1" s="40" t="s">
        <v>71</v>
      </c>
      <c r="N1" s="40" t="s">
        <v>72</v>
      </c>
    </row>
    <row r="2" spans="1:16" s="40" customFormat="1" x14ac:dyDescent="0.2">
      <c r="A2" s="40" t="s">
        <v>73</v>
      </c>
      <c r="N2" s="40" t="s">
        <v>74</v>
      </c>
    </row>
    <row r="3" spans="1:16" s="40" customFormat="1" x14ac:dyDescent="0.2">
      <c r="A3" s="40" t="s">
        <v>75</v>
      </c>
      <c r="N3" s="40" t="s">
        <v>76</v>
      </c>
    </row>
    <row r="4" spans="1:16" s="40" customFormat="1" x14ac:dyDescent="0.2">
      <c r="N4" s="40" t="s">
        <v>77</v>
      </c>
    </row>
    <row r="5" spans="1:16" s="40" customFormat="1" x14ac:dyDescent="0.2">
      <c r="A5" s="42" t="s">
        <v>44</v>
      </c>
    </row>
    <row r="6" spans="1:16" s="40" customFormat="1" x14ac:dyDescent="0.2"/>
    <row r="7" spans="1:16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33</v>
      </c>
      <c r="G7" s="16" t="s">
        <v>26</v>
      </c>
      <c r="H7" s="16" t="s">
        <v>32</v>
      </c>
      <c r="I7" s="17" t="s">
        <v>51</v>
      </c>
      <c r="J7" s="21" t="s">
        <v>20</v>
      </c>
      <c r="K7" s="21" t="s">
        <v>5</v>
      </c>
      <c r="L7" s="17" t="s">
        <v>29</v>
      </c>
      <c r="M7" s="17" t="s">
        <v>22</v>
      </c>
      <c r="N7" s="17" t="s">
        <v>18</v>
      </c>
      <c r="O7" s="17" t="s">
        <v>21</v>
      </c>
      <c r="P7" s="18" t="s">
        <v>12</v>
      </c>
    </row>
    <row r="8" spans="1:16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7"/>
      <c r="J8" s="17"/>
      <c r="K8" s="17"/>
      <c r="L8" s="17"/>
      <c r="M8" s="17"/>
      <c r="N8" s="17"/>
      <c r="O8" s="17"/>
      <c r="P8" s="2"/>
    </row>
    <row r="9" spans="1:16" ht="14.25" x14ac:dyDescent="0.2">
      <c r="A9" s="2">
        <v>1</v>
      </c>
      <c r="B9" s="3">
        <v>26.42</v>
      </c>
      <c r="C9" s="2"/>
      <c r="D9" s="3">
        <f t="shared" ref="D9:D15" si="0">SUM(B9*1.5)</f>
        <v>39.630000000000003</v>
      </c>
      <c r="E9" s="3">
        <f t="shared" ref="E9:E15" si="1">SUM(A9*B9)+(C9*D9)</f>
        <v>26.42</v>
      </c>
      <c r="F9" s="3"/>
      <c r="G9" s="3"/>
      <c r="H9" s="3"/>
      <c r="I9" s="19"/>
      <c r="J9" s="19">
        <v>26.42</v>
      </c>
      <c r="K9" s="19"/>
      <c r="L9" s="19"/>
      <c r="M9" s="19"/>
      <c r="N9" s="19"/>
      <c r="O9" s="19"/>
      <c r="P9" s="3">
        <f>SUM(G9:O9)</f>
        <v>26.42</v>
      </c>
    </row>
    <row r="10" spans="1:16" ht="14.25" x14ac:dyDescent="0.2">
      <c r="A10" s="2">
        <v>1</v>
      </c>
      <c r="B10" s="3">
        <v>26.42</v>
      </c>
      <c r="C10" s="2"/>
      <c r="D10" s="3">
        <f t="shared" si="0"/>
        <v>39.630000000000003</v>
      </c>
      <c r="E10" s="3">
        <f t="shared" si="1"/>
        <v>26.42</v>
      </c>
      <c r="F10" s="3"/>
      <c r="G10" s="3"/>
      <c r="H10" s="3"/>
      <c r="I10" s="19"/>
      <c r="J10" s="19"/>
      <c r="K10" s="19"/>
      <c r="L10" s="19">
        <v>26.42</v>
      </c>
      <c r="M10" s="19"/>
      <c r="N10" s="19"/>
      <c r="O10" s="19"/>
      <c r="P10" s="3">
        <f>SUM(F10:O10)</f>
        <v>26.42</v>
      </c>
    </row>
    <row r="11" spans="1:16" ht="14.25" x14ac:dyDescent="0.2">
      <c r="A11" s="2">
        <v>4</v>
      </c>
      <c r="B11" s="3">
        <v>26.42</v>
      </c>
      <c r="C11" s="2"/>
      <c r="D11" s="3">
        <f t="shared" si="0"/>
        <v>39.630000000000003</v>
      </c>
      <c r="E11" s="3">
        <f t="shared" si="1"/>
        <v>105.68</v>
      </c>
      <c r="F11" s="3"/>
      <c r="G11" s="3"/>
      <c r="H11" s="3"/>
      <c r="I11" s="19">
        <v>105.68</v>
      </c>
      <c r="J11" s="19"/>
      <c r="K11" s="19"/>
      <c r="L11" s="19"/>
      <c r="M11" s="19"/>
      <c r="N11" s="19"/>
      <c r="O11" s="19"/>
      <c r="P11" s="3">
        <f>SUM(F11:O11)</f>
        <v>105.68</v>
      </c>
    </row>
    <row r="12" spans="1:16" ht="14.25" x14ac:dyDescent="0.2">
      <c r="A12" s="2">
        <v>4</v>
      </c>
      <c r="B12" s="3">
        <v>26.42</v>
      </c>
      <c r="C12" s="2"/>
      <c r="D12" s="3">
        <f t="shared" si="0"/>
        <v>39.630000000000003</v>
      </c>
      <c r="E12" s="3">
        <f t="shared" si="1"/>
        <v>105.68</v>
      </c>
      <c r="F12" s="3"/>
      <c r="G12" s="3"/>
      <c r="H12" s="3"/>
      <c r="I12" s="19"/>
      <c r="J12" s="19"/>
      <c r="K12" s="19"/>
      <c r="L12" s="19"/>
      <c r="M12" s="19"/>
      <c r="N12" s="19">
        <v>105.68</v>
      </c>
      <c r="O12" s="19"/>
      <c r="P12" s="3">
        <f>SUM(G12:O12)</f>
        <v>105.68</v>
      </c>
    </row>
    <row r="13" spans="1:16" ht="14.25" x14ac:dyDescent="0.2">
      <c r="A13" s="2">
        <v>6</v>
      </c>
      <c r="B13" s="3">
        <v>25.45</v>
      </c>
      <c r="C13" s="2"/>
      <c r="D13" s="3">
        <f t="shared" si="0"/>
        <v>38.174999999999997</v>
      </c>
      <c r="E13" s="3">
        <f t="shared" si="1"/>
        <v>152.69999999999999</v>
      </c>
      <c r="F13" s="3"/>
      <c r="G13" s="3"/>
      <c r="H13" s="3">
        <v>152.69999999999999</v>
      </c>
      <c r="I13" s="19"/>
      <c r="J13" s="19"/>
      <c r="K13" s="19"/>
      <c r="L13" s="19"/>
      <c r="M13" s="19"/>
      <c r="N13" s="19"/>
      <c r="O13" s="19"/>
      <c r="P13" s="3">
        <f>SUM(G13:O13)</f>
        <v>152.69999999999999</v>
      </c>
    </row>
    <row r="14" spans="1:16" ht="14.25" x14ac:dyDescent="0.2">
      <c r="A14" s="2">
        <v>21</v>
      </c>
      <c r="B14" s="3">
        <v>25.75</v>
      </c>
      <c r="C14" s="2">
        <v>2</v>
      </c>
      <c r="D14" s="3">
        <f t="shared" si="0"/>
        <v>38.625</v>
      </c>
      <c r="E14" s="3">
        <f t="shared" si="1"/>
        <v>618</v>
      </c>
      <c r="F14" s="3"/>
      <c r="G14" s="3"/>
      <c r="H14" s="3"/>
      <c r="I14" s="19"/>
      <c r="J14" s="19"/>
      <c r="K14" s="19">
        <v>618</v>
      </c>
      <c r="L14" s="19"/>
      <c r="M14" s="19"/>
      <c r="N14" s="19"/>
      <c r="O14" s="19"/>
      <c r="P14" s="3">
        <f>SUM(F14:O14)</f>
        <v>618</v>
      </c>
    </row>
    <row r="15" spans="1:16" ht="14.25" x14ac:dyDescent="0.2">
      <c r="A15" s="2">
        <v>24</v>
      </c>
      <c r="B15" s="3">
        <v>20.3</v>
      </c>
      <c r="C15" s="2"/>
      <c r="D15" s="3">
        <f t="shared" si="0"/>
        <v>30.450000000000003</v>
      </c>
      <c r="E15" s="3">
        <f t="shared" si="1"/>
        <v>487.20000000000005</v>
      </c>
      <c r="F15" s="3"/>
      <c r="G15" s="3"/>
      <c r="H15" s="3"/>
      <c r="I15" s="19"/>
      <c r="J15" s="19"/>
      <c r="K15" s="19"/>
      <c r="L15" s="19"/>
      <c r="M15" s="19"/>
      <c r="N15" s="19"/>
      <c r="O15" s="19">
        <v>487.2</v>
      </c>
      <c r="P15" s="3">
        <f>SUM(G15:O15)</f>
        <v>487.2</v>
      </c>
    </row>
    <row r="16" spans="1:16" ht="14.25" x14ac:dyDescent="0.2">
      <c r="A16" s="6"/>
      <c r="B16" s="7"/>
      <c r="C16" s="6"/>
      <c r="D16" s="7"/>
      <c r="E16" s="7"/>
      <c r="F16" s="7"/>
      <c r="G16" s="7"/>
      <c r="H16" s="7"/>
      <c r="I16" s="4"/>
      <c r="J16" s="4"/>
      <c r="K16" s="4"/>
      <c r="L16" s="4"/>
      <c r="M16" s="4"/>
      <c r="N16" s="4"/>
      <c r="O16" s="4"/>
      <c r="P16" s="7"/>
    </row>
    <row r="17" spans="1:16" ht="11.25" customHeight="1" x14ac:dyDescent="0.2">
      <c r="A17" s="6"/>
      <c r="B17" s="7"/>
      <c r="C17" s="6"/>
      <c r="D17" s="7"/>
      <c r="E17" s="7"/>
      <c r="F17" s="7"/>
      <c r="G17" s="7"/>
      <c r="H17" s="7"/>
      <c r="I17" s="4"/>
      <c r="J17" s="4"/>
      <c r="K17" s="4"/>
      <c r="L17" s="4"/>
      <c r="M17" s="4"/>
      <c r="N17" s="4"/>
      <c r="O17" s="4"/>
      <c r="P17" s="6"/>
    </row>
    <row r="18" spans="1:16" ht="15" x14ac:dyDescent="0.25">
      <c r="A18" s="6"/>
      <c r="B18" s="7"/>
      <c r="C18" s="6"/>
      <c r="D18" s="7"/>
      <c r="E18" s="24">
        <f>SUM(E9:E17)</f>
        <v>1522.1000000000001</v>
      </c>
      <c r="F18" s="24">
        <f>SUM(F9:F15)</f>
        <v>0</v>
      </c>
      <c r="G18" s="24">
        <f>SUM(G9:G17)</f>
        <v>0</v>
      </c>
      <c r="H18" s="24">
        <f>SUM(H9:H15)</f>
        <v>152.69999999999999</v>
      </c>
      <c r="I18" s="24">
        <f>SUM(I9:I15)</f>
        <v>105.68</v>
      </c>
      <c r="J18" s="24">
        <f>SUM(J9:J15)</f>
        <v>26.42</v>
      </c>
      <c r="K18" s="24">
        <f>SUM(K8:K15)</f>
        <v>618</v>
      </c>
      <c r="L18" s="24">
        <f>SUM(L9:L15)</f>
        <v>26.42</v>
      </c>
      <c r="M18" s="24">
        <f>SUM(M9:M15)</f>
        <v>0</v>
      </c>
      <c r="N18" s="24">
        <f>SUM(N9:N15)</f>
        <v>105.68</v>
      </c>
      <c r="O18" s="24">
        <f>SUM(O8:O15)</f>
        <v>487.2</v>
      </c>
      <c r="P18" s="24">
        <f>SUM(P9:P15)</f>
        <v>1522.1000000000001</v>
      </c>
    </row>
    <row r="20" spans="1:16" x14ac:dyDescent="0.2">
      <c r="P20" s="12"/>
    </row>
    <row r="21" spans="1:16" x14ac:dyDescent="0.2">
      <c r="E21" s="22"/>
      <c r="F21" s="22"/>
      <c r="G21" s="22"/>
      <c r="H21" s="22"/>
      <c r="I21" s="23"/>
      <c r="J21" s="23"/>
      <c r="K21" s="23"/>
      <c r="L21" s="23"/>
      <c r="M21" s="23"/>
      <c r="N21" s="23"/>
      <c r="O21" s="23"/>
      <c r="P21" s="22"/>
    </row>
    <row r="22" spans="1:16" x14ac:dyDescent="0.2">
      <c r="E22" s="22"/>
      <c r="F22" s="22"/>
      <c r="G22" s="22"/>
      <c r="H22" s="22"/>
      <c r="I22" s="23"/>
      <c r="J22" s="23"/>
      <c r="K22" s="23"/>
      <c r="L22" s="23"/>
      <c r="M22" s="23"/>
      <c r="N22" s="23"/>
      <c r="O22" s="23"/>
      <c r="P22" s="26"/>
    </row>
    <row r="23" spans="1:16" x14ac:dyDescent="0.2">
      <c r="E23" s="22"/>
      <c r="F23" s="22"/>
      <c r="G23" s="22"/>
      <c r="H23" s="22"/>
      <c r="I23" s="23"/>
      <c r="J23" s="23"/>
      <c r="K23" s="23"/>
      <c r="L23" s="23"/>
      <c r="M23" s="23"/>
      <c r="N23" s="23"/>
      <c r="O23" s="23"/>
      <c r="P23" s="26"/>
    </row>
    <row r="24" spans="1:16" x14ac:dyDescent="0.2">
      <c r="E24" s="22"/>
      <c r="F24" s="22"/>
      <c r="G24" s="22"/>
      <c r="H24" s="22"/>
      <c r="I24" s="23"/>
      <c r="J24" s="23"/>
      <c r="K24" s="23"/>
      <c r="L24" s="23"/>
      <c r="M24" s="23"/>
      <c r="N24" s="23"/>
      <c r="O24" s="23"/>
      <c r="P24" s="26"/>
    </row>
  </sheetData>
  <sortState ref="A3:P30">
    <sortCondition ref="A3:A30"/>
  </sortState>
  <pageMargins left="0.75" right="0.75" top="1" bottom="1" header="0.5" footer="0.5"/>
  <pageSetup scale="5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8" width="11.28515625" style="10" customWidth="1"/>
    <col min="9" max="11" width="10.140625" style="11" customWidth="1"/>
    <col min="12" max="12" width="12" style="11" customWidth="1"/>
    <col min="13" max="13" width="10.140625" style="11" customWidth="1"/>
    <col min="14" max="14" width="11.85546875" style="11" customWidth="1"/>
    <col min="15" max="15" width="11.5703125" style="11" customWidth="1"/>
    <col min="16" max="16" width="11.28515625" customWidth="1"/>
  </cols>
  <sheetData>
    <row r="1" spans="1:16" s="40" customFormat="1" x14ac:dyDescent="0.2">
      <c r="A1" s="40" t="s">
        <v>71</v>
      </c>
      <c r="N1" s="40" t="s">
        <v>72</v>
      </c>
    </row>
    <row r="2" spans="1:16" s="40" customFormat="1" x14ac:dyDescent="0.2">
      <c r="A2" s="40" t="s">
        <v>73</v>
      </c>
      <c r="N2" s="40" t="s">
        <v>74</v>
      </c>
    </row>
    <row r="3" spans="1:16" s="40" customFormat="1" x14ac:dyDescent="0.2">
      <c r="A3" s="40" t="s">
        <v>75</v>
      </c>
      <c r="N3" s="40" t="s">
        <v>76</v>
      </c>
    </row>
    <row r="4" spans="1:16" s="40" customFormat="1" x14ac:dyDescent="0.2">
      <c r="N4" s="40" t="s">
        <v>77</v>
      </c>
    </row>
    <row r="5" spans="1:16" s="40" customFormat="1" x14ac:dyDescent="0.2">
      <c r="A5" s="42" t="s">
        <v>45</v>
      </c>
    </row>
    <row r="6" spans="1:16" s="40" customFormat="1" x14ac:dyDescent="0.2"/>
    <row r="7" spans="1:16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33</v>
      </c>
      <c r="G7" s="16" t="s">
        <v>26</v>
      </c>
      <c r="H7" s="16" t="s">
        <v>32</v>
      </c>
      <c r="I7" s="17" t="s">
        <v>51</v>
      </c>
      <c r="J7" s="21" t="s">
        <v>20</v>
      </c>
      <c r="K7" s="21" t="s">
        <v>5</v>
      </c>
      <c r="L7" s="17" t="s">
        <v>29</v>
      </c>
      <c r="M7" s="17" t="s">
        <v>22</v>
      </c>
      <c r="N7" s="17" t="s">
        <v>18</v>
      </c>
      <c r="O7" s="17" t="s">
        <v>21</v>
      </c>
      <c r="P7" s="18" t="s">
        <v>12</v>
      </c>
    </row>
    <row r="8" spans="1:16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7"/>
      <c r="J8" s="17"/>
      <c r="K8" s="17"/>
      <c r="L8" s="17"/>
      <c r="M8" s="17"/>
      <c r="N8" s="17"/>
      <c r="O8" s="17"/>
      <c r="P8" s="2"/>
    </row>
    <row r="9" spans="1:16" ht="14.25" x14ac:dyDescent="0.2">
      <c r="A9" s="2">
        <v>3</v>
      </c>
      <c r="B9" s="3">
        <v>26.42</v>
      </c>
      <c r="C9" s="2"/>
      <c r="D9" s="3">
        <f t="shared" ref="D9:D16" si="0">SUM(B9*1.5)</f>
        <v>39.630000000000003</v>
      </c>
      <c r="E9" s="3">
        <f t="shared" ref="E9:E16" si="1">SUM(A9*B9)+(C9*D9)</f>
        <v>79.260000000000005</v>
      </c>
      <c r="F9" s="3"/>
      <c r="G9" s="3"/>
      <c r="H9" s="3"/>
      <c r="I9" s="19"/>
      <c r="J9" s="19"/>
      <c r="K9" s="19"/>
      <c r="L9" s="19"/>
      <c r="M9" s="19"/>
      <c r="N9" s="19">
        <v>79.260000000000005</v>
      </c>
      <c r="O9" s="19"/>
      <c r="P9" s="3">
        <f>SUM(G9:O9)</f>
        <v>79.260000000000005</v>
      </c>
    </row>
    <row r="10" spans="1:16" ht="14.25" x14ac:dyDescent="0.2">
      <c r="A10" s="2">
        <v>4</v>
      </c>
      <c r="B10" s="3">
        <v>26.42</v>
      </c>
      <c r="C10" s="2"/>
      <c r="D10" s="3">
        <f t="shared" si="0"/>
        <v>39.630000000000003</v>
      </c>
      <c r="E10" s="3">
        <f t="shared" si="1"/>
        <v>105.68</v>
      </c>
      <c r="F10" s="3"/>
      <c r="G10" s="3"/>
      <c r="H10" s="3"/>
      <c r="I10" s="19"/>
      <c r="J10" s="19">
        <v>105.68</v>
      </c>
      <c r="K10" s="19"/>
      <c r="L10" s="19"/>
      <c r="M10" s="19"/>
      <c r="N10" s="19"/>
      <c r="O10" s="19"/>
      <c r="P10" s="3">
        <f>SUM(F10:O10)</f>
        <v>105.68</v>
      </c>
    </row>
    <row r="11" spans="1:16" ht="14.25" x14ac:dyDescent="0.2">
      <c r="A11" s="2">
        <v>4</v>
      </c>
      <c r="B11" s="3">
        <v>25.45</v>
      </c>
      <c r="C11" s="2"/>
      <c r="D11" s="3">
        <f t="shared" si="0"/>
        <v>38.174999999999997</v>
      </c>
      <c r="E11" s="3">
        <f t="shared" si="1"/>
        <v>101.8</v>
      </c>
      <c r="F11" s="3"/>
      <c r="G11" s="3"/>
      <c r="H11" s="3">
        <v>101.8</v>
      </c>
      <c r="I11" s="19"/>
      <c r="J11" s="19"/>
      <c r="K11" s="19"/>
      <c r="L11" s="19"/>
      <c r="M11" s="19"/>
      <c r="N11" s="19"/>
      <c r="O11" s="19"/>
      <c r="P11" s="3">
        <f>SUM(G11:O11)</f>
        <v>101.8</v>
      </c>
    </row>
    <row r="12" spans="1:16" ht="14.25" x14ac:dyDescent="0.2">
      <c r="A12" s="2">
        <v>6</v>
      </c>
      <c r="B12" s="3">
        <v>17.850000000000001</v>
      </c>
      <c r="C12" s="2"/>
      <c r="D12" s="3">
        <f t="shared" si="0"/>
        <v>26.775000000000002</v>
      </c>
      <c r="E12" s="3">
        <f t="shared" si="1"/>
        <v>107.10000000000001</v>
      </c>
      <c r="F12" s="3"/>
      <c r="G12" s="3"/>
      <c r="H12" s="3">
        <v>107.1</v>
      </c>
      <c r="I12" s="19"/>
      <c r="J12" s="19"/>
      <c r="K12" s="19"/>
      <c r="L12" s="19"/>
      <c r="M12" s="19"/>
      <c r="N12" s="19"/>
      <c r="O12" s="19"/>
      <c r="P12" s="3">
        <f>SUM(G12:O12)</f>
        <v>107.1</v>
      </c>
    </row>
    <row r="13" spans="1:16" ht="14.25" x14ac:dyDescent="0.2">
      <c r="A13" s="2">
        <v>8</v>
      </c>
      <c r="B13" s="3">
        <v>25.45</v>
      </c>
      <c r="C13" s="2">
        <v>4</v>
      </c>
      <c r="D13" s="3">
        <f t="shared" si="0"/>
        <v>38.174999999999997</v>
      </c>
      <c r="E13" s="3">
        <f t="shared" si="1"/>
        <v>356.29999999999995</v>
      </c>
      <c r="F13" s="3"/>
      <c r="G13" s="3"/>
      <c r="H13" s="3"/>
      <c r="I13" s="19"/>
      <c r="J13" s="19"/>
      <c r="K13" s="19">
        <v>356.34</v>
      </c>
      <c r="L13" s="19"/>
      <c r="M13" s="19"/>
      <c r="N13" s="19"/>
      <c r="O13" s="20"/>
      <c r="P13" s="3">
        <f>SUM(G13:O13)</f>
        <v>356.34</v>
      </c>
    </row>
    <row r="14" spans="1:16" ht="14.25" x14ac:dyDescent="0.2">
      <c r="A14" s="2">
        <v>9</v>
      </c>
      <c r="B14" s="3">
        <v>26.42</v>
      </c>
      <c r="C14" s="2"/>
      <c r="D14" s="3">
        <f t="shared" si="0"/>
        <v>39.630000000000003</v>
      </c>
      <c r="E14" s="3">
        <f t="shared" si="1"/>
        <v>237.78000000000003</v>
      </c>
      <c r="F14" s="3"/>
      <c r="G14" s="3"/>
      <c r="H14" s="3"/>
      <c r="I14" s="19"/>
      <c r="J14" s="19"/>
      <c r="K14" s="19"/>
      <c r="L14" s="19">
        <v>237.78</v>
      </c>
      <c r="M14" s="19"/>
      <c r="N14" s="19"/>
      <c r="O14" s="19"/>
      <c r="P14" s="3">
        <f>SUM(G14:O14)</f>
        <v>237.78</v>
      </c>
    </row>
    <row r="15" spans="1:16" ht="14.25" x14ac:dyDescent="0.2">
      <c r="A15" s="2">
        <v>28</v>
      </c>
      <c r="B15" s="3">
        <v>25.75</v>
      </c>
      <c r="C15" s="2">
        <v>5.5</v>
      </c>
      <c r="D15" s="3">
        <f t="shared" si="0"/>
        <v>38.625</v>
      </c>
      <c r="E15" s="3">
        <f t="shared" si="1"/>
        <v>933.4375</v>
      </c>
      <c r="F15" s="3"/>
      <c r="G15" s="3"/>
      <c r="H15" s="3"/>
      <c r="I15" s="19"/>
      <c r="J15" s="19"/>
      <c r="K15" s="19">
        <v>933.4</v>
      </c>
      <c r="L15" s="19"/>
      <c r="M15" s="19"/>
      <c r="N15" s="19"/>
      <c r="O15" s="19"/>
      <c r="P15" s="3">
        <f>SUM(F15:O15)</f>
        <v>933.4</v>
      </c>
    </row>
    <row r="16" spans="1:16" ht="14.25" x14ac:dyDescent="0.2">
      <c r="A16" s="2">
        <v>31</v>
      </c>
      <c r="B16" s="3">
        <v>20.3</v>
      </c>
      <c r="C16" s="2"/>
      <c r="D16" s="3">
        <f t="shared" si="0"/>
        <v>30.450000000000003</v>
      </c>
      <c r="E16" s="3">
        <f t="shared" si="1"/>
        <v>629.30000000000007</v>
      </c>
      <c r="F16" s="3"/>
      <c r="G16" s="3"/>
      <c r="H16" s="3"/>
      <c r="I16" s="19"/>
      <c r="J16" s="19"/>
      <c r="K16" s="19"/>
      <c r="L16" s="19"/>
      <c r="M16" s="19"/>
      <c r="N16" s="19"/>
      <c r="O16" s="19">
        <v>629.29999999999995</v>
      </c>
      <c r="P16" s="3">
        <f>SUM(G16:O16)</f>
        <v>629.29999999999995</v>
      </c>
    </row>
    <row r="17" spans="1:17" ht="14.25" x14ac:dyDescent="0.2">
      <c r="A17" s="6"/>
      <c r="B17" s="7"/>
      <c r="C17" s="6"/>
      <c r="D17" s="7"/>
      <c r="E17" s="7"/>
      <c r="F17" s="7"/>
      <c r="G17" s="7"/>
      <c r="H17" s="7"/>
      <c r="I17" s="4"/>
      <c r="J17" s="4"/>
      <c r="K17" s="4"/>
      <c r="L17" s="4"/>
      <c r="M17" s="4"/>
      <c r="N17" s="4"/>
      <c r="O17" s="4"/>
      <c r="P17" s="7"/>
      <c r="Q17" s="27"/>
    </row>
    <row r="18" spans="1:17" ht="11.25" customHeight="1" x14ac:dyDescent="0.2">
      <c r="A18" s="6"/>
      <c r="B18" s="7"/>
      <c r="C18" s="6"/>
      <c r="D18" s="7"/>
      <c r="E18" s="7"/>
      <c r="F18" s="7"/>
      <c r="G18" s="7"/>
      <c r="H18" s="7"/>
      <c r="I18" s="4"/>
      <c r="J18" s="4"/>
      <c r="K18" s="4"/>
      <c r="L18" s="4"/>
      <c r="M18" s="4"/>
      <c r="N18" s="4"/>
      <c r="O18" s="4"/>
      <c r="P18" s="6"/>
      <c r="Q18" s="27"/>
    </row>
    <row r="19" spans="1:17" s="26" customFormat="1" ht="15" x14ac:dyDescent="0.25">
      <c r="A19" s="14"/>
      <c r="B19" s="24"/>
      <c r="C19" s="14"/>
      <c r="D19" s="24"/>
      <c r="E19" s="24">
        <f>SUM(E9:E18)</f>
        <v>2550.6575000000003</v>
      </c>
      <c r="F19" s="24">
        <f>SUM(F9:F16)</f>
        <v>0</v>
      </c>
      <c r="G19" s="24">
        <f>SUM(G9:G18)</f>
        <v>0</v>
      </c>
      <c r="H19" s="24">
        <f>SUM(H9:H16)</f>
        <v>208.89999999999998</v>
      </c>
      <c r="I19" s="24">
        <f>SUM(I9:I16)</f>
        <v>0</v>
      </c>
      <c r="J19" s="24">
        <f>SUM(J9:J16)</f>
        <v>105.68</v>
      </c>
      <c r="K19" s="24">
        <f>SUM(K8:K16)</f>
        <v>1289.74</v>
      </c>
      <c r="L19" s="24">
        <f>SUM(L9:L16)</f>
        <v>237.78</v>
      </c>
      <c r="M19" s="24">
        <f>SUM(M9:M16)</f>
        <v>0</v>
      </c>
      <c r="N19" s="24">
        <f>SUM(N9:N16)</f>
        <v>79.260000000000005</v>
      </c>
      <c r="O19" s="24">
        <f>SUM(O8:O16)</f>
        <v>629.29999999999995</v>
      </c>
      <c r="P19" s="24">
        <f>SUM(P9:P16)</f>
        <v>2550.66</v>
      </c>
      <c r="Q19" s="36"/>
    </row>
    <row r="21" spans="1:17" x14ac:dyDescent="0.2">
      <c r="P21" s="12"/>
    </row>
    <row r="22" spans="1:17" x14ac:dyDescent="0.2">
      <c r="E22" s="22"/>
      <c r="F22" s="22"/>
      <c r="G22" s="22"/>
      <c r="H22" s="22"/>
      <c r="I22" s="23"/>
      <c r="J22" s="23"/>
      <c r="K22" s="23"/>
      <c r="L22" s="23"/>
      <c r="M22" s="23"/>
      <c r="N22" s="23"/>
      <c r="O22" s="23"/>
      <c r="P22" s="22"/>
    </row>
    <row r="23" spans="1:17" x14ac:dyDescent="0.2">
      <c r="E23" s="22"/>
      <c r="F23" s="22"/>
      <c r="G23" s="22"/>
      <c r="H23" s="22"/>
      <c r="I23" s="23"/>
      <c r="J23" s="23"/>
      <c r="K23" s="23"/>
      <c r="L23" s="23"/>
      <c r="M23" s="23"/>
      <c r="N23" s="23"/>
      <c r="O23" s="23"/>
      <c r="P23" s="26"/>
    </row>
    <row r="24" spans="1:17" x14ac:dyDescent="0.2">
      <c r="E24" s="22"/>
      <c r="F24" s="22"/>
      <c r="G24" s="22"/>
      <c r="H24" s="22"/>
      <c r="I24" s="23"/>
      <c r="J24" s="23"/>
      <c r="K24" s="23"/>
      <c r="L24" s="23"/>
      <c r="M24" s="23"/>
      <c r="N24" s="23"/>
      <c r="O24" s="23"/>
      <c r="P24" s="26"/>
    </row>
    <row r="25" spans="1:17" x14ac:dyDescent="0.2">
      <c r="E25" s="22"/>
      <c r="F25" s="22"/>
      <c r="G25" s="22"/>
      <c r="H25" s="22"/>
      <c r="I25" s="23"/>
      <c r="J25" s="23"/>
      <c r="K25" s="23"/>
      <c r="L25" s="23"/>
      <c r="M25" s="23"/>
      <c r="N25" s="23"/>
      <c r="O25" s="23"/>
      <c r="P25" s="26"/>
    </row>
  </sheetData>
  <sortState ref="A3:P30">
    <sortCondition ref="A3:A30"/>
  </sortState>
  <pageMargins left="0.75" right="0.75" top="1" bottom="1" header="0.5" footer="0.5"/>
  <pageSetup scale="5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9" width="11.28515625" style="10" customWidth="1"/>
    <col min="10" max="12" width="10.140625" style="11" customWidth="1"/>
    <col min="13" max="13" width="12" style="11" customWidth="1"/>
    <col min="14" max="14" width="10.140625" style="11" customWidth="1"/>
    <col min="15" max="15" width="11.85546875" style="11" customWidth="1"/>
    <col min="16" max="16" width="11.5703125" style="11" customWidth="1"/>
    <col min="17" max="17" width="11.28515625" customWidth="1"/>
  </cols>
  <sheetData>
    <row r="1" spans="1:17" s="40" customFormat="1" x14ac:dyDescent="0.2">
      <c r="A1" s="40" t="s">
        <v>71</v>
      </c>
      <c r="N1" s="40" t="s">
        <v>72</v>
      </c>
    </row>
    <row r="2" spans="1:17" s="40" customFormat="1" x14ac:dyDescent="0.2">
      <c r="A2" s="40" t="s">
        <v>73</v>
      </c>
      <c r="N2" s="40" t="s">
        <v>74</v>
      </c>
    </row>
    <row r="3" spans="1:17" s="40" customFormat="1" x14ac:dyDescent="0.2">
      <c r="A3" s="40" t="s">
        <v>75</v>
      </c>
      <c r="N3" s="40" t="s">
        <v>76</v>
      </c>
    </row>
    <row r="4" spans="1:17" s="40" customFormat="1" x14ac:dyDescent="0.2">
      <c r="N4" s="40" t="s">
        <v>77</v>
      </c>
    </row>
    <row r="5" spans="1:17" s="40" customFormat="1" x14ac:dyDescent="0.2">
      <c r="A5" s="42" t="s">
        <v>45</v>
      </c>
    </row>
    <row r="6" spans="1:17" s="40" customFormat="1" x14ac:dyDescent="0.2"/>
    <row r="7" spans="1:17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20</v>
      </c>
      <c r="G7" s="16" t="s">
        <v>33</v>
      </c>
      <c r="H7" s="16" t="s">
        <v>52</v>
      </c>
      <c r="I7" s="16" t="s">
        <v>32</v>
      </c>
      <c r="J7" s="17" t="s">
        <v>51</v>
      </c>
      <c r="K7" s="21" t="s">
        <v>20</v>
      </c>
      <c r="L7" s="21" t="s">
        <v>5</v>
      </c>
      <c r="M7" s="17" t="s">
        <v>29</v>
      </c>
      <c r="N7" s="17" t="s">
        <v>22</v>
      </c>
      <c r="O7" s="17" t="s">
        <v>18</v>
      </c>
      <c r="P7" s="17" t="s">
        <v>21</v>
      </c>
      <c r="Q7" s="18" t="s">
        <v>12</v>
      </c>
    </row>
    <row r="8" spans="1:17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6"/>
      <c r="J8" s="17"/>
      <c r="K8" s="17"/>
      <c r="L8" s="17"/>
      <c r="M8" s="17"/>
      <c r="N8" s="17"/>
      <c r="O8" s="17"/>
      <c r="P8" s="17"/>
      <c r="Q8" s="2"/>
    </row>
    <row r="9" spans="1:17" ht="14.25" x14ac:dyDescent="0.2">
      <c r="A9" s="2">
        <v>2</v>
      </c>
      <c r="B9" s="3">
        <v>26.42</v>
      </c>
      <c r="C9" s="2"/>
      <c r="D9" s="3">
        <f t="shared" ref="D9:D18" si="0">SUM(B9*1.5)</f>
        <v>39.630000000000003</v>
      </c>
      <c r="E9" s="3">
        <f t="shared" ref="E9:E18" si="1">SUM(A9*B9)+(C9*D9)</f>
        <v>52.84</v>
      </c>
      <c r="F9" s="3"/>
      <c r="G9" s="3"/>
      <c r="H9" s="3"/>
      <c r="I9" s="3"/>
      <c r="J9" s="19"/>
      <c r="K9" s="19"/>
      <c r="L9" s="19"/>
      <c r="M9" s="19"/>
      <c r="N9" s="19"/>
      <c r="O9" s="19">
        <v>52.84</v>
      </c>
      <c r="P9" s="19"/>
      <c r="Q9" s="3">
        <f>SUM(F9:P9)</f>
        <v>52.84</v>
      </c>
    </row>
    <row r="10" spans="1:17" ht="14.25" x14ac:dyDescent="0.2">
      <c r="A10" s="2">
        <v>3</v>
      </c>
      <c r="B10" s="3">
        <v>26.42</v>
      </c>
      <c r="C10" s="2"/>
      <c r="D10" s="3">
        <f t="shared" si="0"/>
        <v>39.630000000000003</v>
      </c>
      <c r="E10" s="3">
        <f t="shared" si="1"/>
        <v>79.260000000000005</v>
      </c>
      <c r="F10" s="3">
        <v>79.260000000000005</v>
      </c>
      <c r="G10" s="3"/>
      <c r="H10" s="3"/>
      <c r="I10" s="3"/>
      <c r="J10" s="19"/>
      <c r="K10" s="19"/>
      <c r="L10" s="19"/>
      <c r="M10" s="19"/>
      <c r="N10" s="19"/>
      <c r="O10" s="19"/>
      <c r="P10" s="19"/>
      <c r="Q10" s="3">
        <f>SUM(F10:P10)</f>
        <v>79.260000000000005</v>
      </c>
    </row>
    <row r="11" spans="1:17" ht="14.25" x14ac:dyDescent="0.2">
      <c r="A11" s="2">
        <v>3</v>
      </c>
      <c r="B11" s="3">
        <v>25.75</v>
      </c>
      <c r="C11" s="2"/>
      <c r="D11" s="3">
        <f t="shared" si="0"/>
        <v>38.625</v>
      </c>
      <c r="E11" s="3">
        <f t="shared" si="1"/>
        <v>77.25</v>
      </c>
      <c r="F11" s="3"/>
      <c r="G11" s="3"/>
      <c r="H11" s="3"/>
      <c r="I11" s="3"/>
      <c r="J11" s="19"/>
      <c r="K11" s="19"/>
      <c r="L11" s="19">
        <v>77.25</v>
      </c>
      <c r="M11" s="19"/>
      <c r="N11" s="19"/>
      <c r="O11" s="19"/>
      <c r="P11" s="19"/>
      <c r="Q11" s="3">
        <f>SUM(F11:P11)</f>
        <v>77.25</v>
      </c>
    </row>
    <row r="12" spans="1:17" ht="14.25" x14ac:dyDescent="0.2">
      <c r="A12" s="2">
        <v>4</v>
      </c>
      <c r="B12" s="3">
        <v>26.42</v>
      </c>
      <c r="C12" s="2"/>
      <c r="D12" s="3">
        <f t="shared" si="0"/>
        <v>39.630000000000003</v>
      </c>
      <c r="E12" s="3">
        <f t="shared" si="1"/>
        <v>105.68</v>
      </c>
      <c r="F12" s="3"/>
      <c r="G12" s="3"/>
      <c r="H12" s="3"/>
      <c r="I12" s="3"/>
      <c r="J12" s="19"/>
      <c r="K12" s="19"/>
      <c r="L12" s="19"/>
      <c r="M12" s="19">
        <v>105.68</v>
      </c>
      <c r="N12" s="19"/>
      <c r="O12" s="19"/>
      <c r="P12" s="19"/>
      <c r="Q12" s="3">
        <f>SUM(F12:P12)</f>
        <v>105.68</v>
      </c>
    </row>
    <row r="13" spans="1:17" ht="14.25" x14ac:dyDescent="0.2">
      <c r="A13" s="2">
        <v>4</v>
      </c>
      <c r="B13" s="3">
        <v>26.42</v>
      </c>
      <c r="C13" s="2"/>
      <c r="D13" s="3">
        <f t="shared" si="0"/>
        <v>39.630000000000003</v>
      </c>
      <c r="E13" s="3">
        <f t="shared" si="1"/>
        <v>105.68</v>
      </c>
      <c r="F13" s="3"/>
      <c r="G13" s="3"/>
      <c r="H13" s="3">
        <v>105.68</v>
      </c>
      <c r="I13" s="3"/>
      <c r="J13" s="19"/>
      <c r="K13" s="19"/>
      <c r="L13" s="19"/>
      <c r="M13" s="19"/>
      <c r="N13" s="19"/>
      <c r="O13" s="19"/>
      <c r="P13" s="19"/>
      <c r="Q13" s="3">
        <f>SUM(H13:P13)</f>
        <v>105.68</v>
      </c>
    </row>
    <row r="14" spans="1:17" ht="14.25" x14ac:dyDescent="0.2">
      <c r="A14" s="2">
        <v>5</v>
      </c>
      <c r="B14" s="3">
        <v>25.75</v>
      </c>
      <c r="C14" s="2"/>
      <c r="D14" s="3">
        <f t="shared" si="0"/>
        <v>38.625</v>
      </c>
      <c r="E14" s="3">
        <f t="shared" si="1"/>
        <v>128.75</v>
      </c>
      <c r="F14" s="3"/>
      <c r="G14" s="3"/>
      <c r="H14" s="3">
        <v>128.75</v>
      </c>
      <c r="I14" s="3"/>
      <c r="J14" s="19"/>
      <c r="K14" s="19"/>
      <c r="L14" s="19"/>
      <c r="M14" s="19"/>
      <c r="N14" s="19"/>
      <c r="O14" s="19"/>
      <c r="P14" s="19"/>
      <c r="Q14" s="3">
        <f>SUM(F14:P14)</f>
        <v>128.75</v>
      </c>
    </row>
    <row r="15" spans="1:17" ht="14.25" x14ac:dyDescent="0.2">
      <c r="A15" s="2">
        <v>6</v>
      </c>
      <c r="B15" s="3">
        <v>26.42</v>
      </c>
      <c r="C15" s="2"/>
      <c r="D15" s="3">
        <f t="shared" si="0"/>
        <v>39.630000000000003</v>
      </c>
      <c r="E15" s="3">
        <f t="shared" si="1"/>
        <v>158.52000000000001</v>
      </c>
      <c r="F15" s="3"/>
      <c r="G15" s="3">
        <v>158.52000000000001</v>
      </c>
      <c r="H15" s="3"/>
      <c r="I15" s="3"/>
      <c r="J15" s="19"/>
      <c r="K15" s="19"/>
      <c r="L15" s="19"/>
      <c r="M15" s="19"/>
      <c r="N15" s="19"/>
      <c r="O15" s="19"/>
      <c r="P15" s="19"/>
      <c r="Q15" s="3">
        <f>SUM(F15:P15)</f>
        <v>158.52000000000001</v>
      </c>
    </row>
    <row r="16" spans="1:17" ht="14.25" x14ac:dyDescent="0.2">
      <c r="A16" s="2">
        <v>12</v>
      </c>
      <c r="B16" s="3">
        <v>25.45</v>
      </c>
      <c r="C16" s="2"/>
      <c r="D16" s="3">
        <f t="shared" si="0"/>
        <v>38.174999999999997</v>
      </c>
      <c r="E16" s="3">
        <f t="shared" si="1"/>
        <v>305.39999999999998</v>
      </c>
      <c r="F16" s="3">
        <v>305.39999999999998</v>
      </c>
      <c r="G16" s="3"/>
      <c r="H16" s="3"/>
      <c r="I16" s="3"/>
      <c r="J16" s="19"/>
      <c r="K16" s="19"/>
      <c r="L16" s="19"/>
      <c r="M16" s="19"/>
      <c r="N16" s="19"/>
      <c r="O16" s="19"/>
      <c r="P16" s="19"/>
      <c r="Q16" s="3">
        <f>SUM(F16:P16)</f>
        <v>305.39999999999998</v>
      </c>
    </row>
    <row r="17" spans="1:17" ht="14.25" x14ac:dyDescent="0.2">
      <c r="A17" s="2">
        <v>27</v>
      </c>
      <c r="B17" s="3">
        <v>17.850000000000001</v>
      </c>
      <c r="C17" s="2"/>
      <c r="D17" s="3">
        <f t="shared" si="0"/>
        <v>26.775000000000002</v>
      </c>
      <c r="E17" s="3">
        <f t="shared" si="1"/>
        <v>481.95000000000005</v>
      </c>
      <c r="F17" s="3"/>
      <c r="G17" s="3"/>
      <c r="H17" s="3"/>
      <c r="I17" s="3">
        <v>481.95</v>
      </c>
      <c r="J17" s="19"/>
      <c r="K17" s="19"/>
      <c r="L17" s="19"/>
      <c r="M17" s="19"/>
      <c r="N17" s="19"/>
      <c r="O17" s="19"/>
      <c r="P17" s="19"/>
      <c r="Q17" s="3">
        <f>SUM(H17:P17)</f>
        <v>481.95</v>
      </c>
    </row>
    <row r="18" spans="1:17" ht="14.25" x14ac:dyDescent="0.2">
      <c r="A18" s="2">
        <v>32</v>
      </c>
      <c r="B18" s="3">
        <v>20.3</v>
      </c>
      <c r="C18" s="2"/>
      <c r="D18" s="3">
        <f t="shared" si="0"/>
        <v>30.450000000000003</v>
      </c>
      <c r="E18" s="3">
        <f t="shared" si="1"/>
        <v>649.6</v>
      </c>
      <c r="F18" s="3"/>
      <c r="G18" s="3"/>
      <c r="H18" s="3"/>
      <c r="I18" s="3"/>
      <c r="J18" s="19"/>
      <c r="K18" s="19"/>
      <c r="L18" s="19"/>
      <c r="M18" s="19"/>
      <c r="N18" s="19"/>
      <c r="O18" s="19"/>
      <c r="P18" s="19">
        <v>649.6</v>
      </c>
      <c r="Q18" s="3">
        <f>SUM(H18:P18)</f>
        <v>649.6</v>
      </c>
    </row>
    <row r="19" spans="1:17" ht="11.25" customHeight="1" x14ac:dyDescent="0.2">
      <c r="A19" s="6"/>
      <c r="B19" s="7"/>
      <c r="C19" s="6"/>
      <c r="D19" s="7"/>
      <c r="E19" s="7"/>
      <c r="F19" s="7"/>
      <c r="G19" s="7"/>
      <c r="H19" s="7"/>
      <c r="I19" s="7"/>
      <c r="J19" s="4"/>
      <c r="K19" s="4"/>
      <c r="L19" s="4"/>
      <c r="M19" s="4"/>
      <c r="N19" s="4"/>
      <c r="O19" s="4"/>
      <c r="P19" s="4"/>
      <c r="Q19" s="6"/>
    </row>
    <row r="20" spans="1:17" s="26" customFormat="1" ht="15" x14ac:dyDescent="0.25">
      <c r="A20" s="14"/>
      <c r="B20" s="24"/>
      <c r="C20" s="14"/>
      <c r="D20" s="24"/>
      <c r="E20" s="24">
        <f>SUM(E9:E19)</f>
        <v>2144.9299999999998</v>
      </c>
      <c r="F20" s="24">
        <f>SUM(F9:F18)</f>
        <v>384.65999999999997</v>
      </c>
      <c r="G20" s="24"/>
      <c r="H20" s="24">
        <f>SUM(H9:H19)</f>
        <v>234.43</v>
      </c>
      <c r="I20" s="24">
        <f>SUM(I9:I18)</f>
        <v>481.95</v>
      </c>
      <c r="J20" s="24">
        <f>SUM(J9:J18)</f>
        <v>0</v>
      </c>
      <c r="K20" s="24">
        <f>SUM(K9:K18)</f>
        <v>0</v>
      </c>
      <c r="L20" s="24">
        <f>SUM(L8:L18)</f>
        <v>77.25</v>
      </c>
      <c r="M20" s="24">
        <f>SUM(M9:M18)</f>
        <v>105.68</v>
      </c>
      <c r="N20" s="24">
        <f>SUM(N9:N18)</f>
        <v>0</v>
      </c>
      <c r="O20" s="24">
        <f>SUM(O9:O18)</f>
        <v>52.84</v>
      </c>
      <c r="P20" s="24">
        <f>SUM(P8:P18)</f>
        <v>649.6</v>
      </c>
      <c r="Q20" s="24">
        <f>SUM(Q9:Q18)</f>
        <v>2144.9299999999998</v>
      </c>
    </row>
    <row r="22" spans="1:17" x14ac:dyDescent="0.2">
      <c r="E22" s="22"/>
      <c r="F22" s="22"/>
      <c r="G22" s="22"/>
      <c r="H22" s="22"/>
      <c r="I22" s="22"/>
      <c r="J22" s="23"/>
      <c r="K22" s="23"/>
      <c r="L22" s="23"/>
      <c r="M22" s="23"/>
      <c r="N22" s="23"/>
      <c r="O22" s="23"/>
      <c r="P22" s="23"/>
      <c r="Q22" s="12"/>
    </row>
    <row r="23" spans="1:17" x14ac:dyDescent="0.2">
      <c r="E23" s="22"/>
      <c r="F23" s="22"/>
      <c r="G23" s="22"/>
      <c r="H23" s="22"/>
      <c r="I23" s="22"/>
      <c r="J23" s="23"/>
      <c r="K23" s="23"/>
      <c r="L23" s="23"/>
      <c r="M23" s="23"/>
      <c r="N23" s="23"/>
      <c r="O23" s="23"/>
      <c r="P23" s="23"/>
      <c r="Q23" s="13"/>
    </row>
    <row r="24" spans="1:17" x14ac:dyDescent="0.2">
      <c r="E24" s="22"/>
      <c r="F24" s="22"/>
      <c r="G24" s="22"/>
      <c r="H24" s="22"/>
      <c r="I24" s="22"/>
      <c r="J24" s="23"/>
      <c r="K24" s="23"/>
      <c r="L24" s="23"/>
      <c r="M24" s="23"/>
      <c r="N24" s="23"/>
      <c r="O24" s="23"/>
      <c r="P24" s="23"/>
    </row>
    <row r="25" spans="1:17" x14ac:dyDescent="0.2">
      <c r="E25" s="22"/>
      <c r="F25" s="22"/>
      <c r="G25" s="22"/>
      <c r="H25" s="22"/>
      <c r="I25" s="22"/>
      <c r="J25" s="23"/>
      <c r="K25" s="23"/>
      <c r="L25" s="23"/>
      <c r="M25" s="23"/>
      <c r="N25" s="23"/>
      <c r="O25" s="23"/>
      <c r="P25" s="23"/>
    </row>
  </sheetData>
  <sortState ref="A3:Q32">
    <sortCondition ref="A3:A32"/>
  </sortState>
  <pageMargins left="0.75" right="0.75" top="1" bottom="1" header="0.5" footer="0.5"/>
  <pageSetup scale="59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9" width="11.28515625" style="10" customWidth="1"/>
    <col min="10" max="12" width="10.140625" style="11" customWidth="1"/>
    <col min="13" max="13" width="12" style="11" customWidth="1"/>
    <col min="14" max="14" width="10.140625" style="11" customWidth="1"/>
    <col min="15" max="15" width="11.85546875" style="11" customWidth="1"/>
    <col min="16" max="16" width="11.5703125" style="11" customWidth="1"/>
    <col min="17" max="17" width="11.28515625" customWidth="1"/>
  </cols>
  <sheetData>
    <row r="1" spans="1:17" s="40" customFormat="1" x14ac:dyDescent="0.2">
      <c r="A1" s="40" t="s">
        <v>71</v>
      </c>
      <c r="N1" s="40" t="s">
        <v>72</v>
      </c>
    </row>
    <row r="2" spans="1:17" s="40" customFormat="1" x14ac:dyDescent="0.2">
      <c r="A2" s="40" t="s">
        <v>73</v>
      </c>
      <c r="N2" s="40" t="s">
        <v>74</v>
      </c>
    </row>
    <row r="3" spans="1:17" s="40" customFormat="1" x14ac:dyDescent="0.2">
      <c r="A3" s="40" t="s">
        <v>75</v>
      </c>
      <c r="N3" s="40" t="s">
        <v>76</v>
      </c>
    </row>
    <row r="4" spans="1:17" s="40" customFormat="1" x14ac:dyDescent="0.2">
      <c r="N4" s="40" t="s">
        <v>77</v>
      </c>
    </row>
    <row r="5" spans="1:17" s="40" customFormat="1" x14ac:dyDescent="0.2">
      <c r="A5" s="42" t="s">
        <v>45</v>
      </c>
    </row>
    <row r="6" spans="1:17" s="40" customFormat="1" x14ac:dyDescent="0.2"/>
    <row r="7" spans="1:17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3</v>
      </c>
      <c r="G7" s="16" t="s">
        <v>52</v>
      </c>
      <c r="H7" s="16" t="s">
        <v>53</v>
      </c>
      <c r="I7" s="16" t="s">
        <v>32</v>
      </c>
      <c r="J7" s="17" t="s">
        <v>51</v>
      </c>
      <c r="K7" s="21" t="s">
        <v>20</v>
      </c>
      <c r="L7" s="21" t="s">
        <v>5</v>
      </c>
      <c r="M7" s="17" t="s">
        <v>29</v>
      </c>
      <c r="N7" s="17" t="s">
        <v>22</v>
      </c>
      <c r="O7" s="17" t="s">
        <v>18</v>
      </c>
      <c r="P7" s="17" t="s">
        <v>21</v>
      </c>
      <c r="Q7" s="18" t="s">
        <v>12</v>
      </c>
    </row>
    <row r="8" spans="1:17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6"/>
      <c r="J8" s="17"/>
      <c r="K8" s="17"/>
      <c r="L8" s="17"/>
      <c r="M8" s="17"/>
      <c r="N8" s="17"/>
      <c r="O8" s="17"/>
      <c r="P8" s="17"/>
      <c r="Q8" s="2"/>
    </row>
    <row r="9" spans="1:17" ht="14.25" x14ac:dyDescent="0.2">
      <c r="A9" s="2">
        <v>1</v>
      </c>
      <c r="B9" s="3">
        <v>26.42</v>
      </c>
      <c r="C9" s="2"/>
      <c r="D9" s="3">
        <f t="shared" ref="D9:D15" si="0">SUM(B9*1.5)</f>
        <v>39.630000000000003</v>
      </c>
      <c r="E9" s="3">
        <f t="shared" ref="E9:E15" si="1">SUM(A9*B9)+(C9*D9)</f>
        <v>26.42</v>
      </c>
      <c r="F9" s="3"/>
      <c r="G9" s="3">
        <v>26.42</v>
      </c>
      <c r="H9" s="3"/>
      <c r="I9" s="3"/>
      <c r="J9" s="19"/>
      <c r="K9" s="19"/>
      <c r="L9" s="19"/>
      <c r="M9" s="19"/>
      <c r="N9" s="19"/>
      <c r="O9" s="19"/>
      <c r="P9" s="19"/>
      <c r="Q9" s="3">
        <f>SUM(F9:P9)</f>
        <v>26.42</v>
      </c>
    </row>
    <row r="10" spans="1:17" ht="14.25" x14ac:dyDescent="0.2">
      <c r="A10" s="2">
        <v>1</v>
      </c>
      <c r="B10" s="3">
        <v>26.42</v>
      </c>
      <c r="C10" s="2"/>
      <c r="D10" s="3">
        <f t="shared" si="0"/>
        <v>39.630000000000003</v>
      </c>
      <c r="E10" s="3">
        <f t="shared" si="1"/>
        <v>26.42</v>
      </c>
      <c r="F10" s="3"/>
      <c r="G10" s="3"/>
      <c r="H10" s="3"/>
      <c r="I10" s="3"/>
      <c r="J10" s="19"/>
      <c r="K10" s="19"/>
      <c r="L10" s="19"/>
      <c r="M10" s="19"/>
      <c r="N10" s="19"/>
      <c r="O10" s="19">
        <v>26.42</v>
      </c>
      <c r="P10" s="19"/>
      <c r="Q10" s="3">
        <f>SUM(F10:P10)</f>
        <v>26.42</v>
      </c>
    </row>
    <row r="11" spans="1:17" ht="14.25" x14ac:dyDescent="0.2">
      <c r="A11" s="2">
        <v>3</v>
      </c>
      <c r="B11" s="3">
        <v>26.42</v>
      </c>
      <c r="C11" s="2"/>
      <c r="D11" s="3">
        <f t="shared" si="0"/>
        <v>39.630000000000003</v>
      </c>
      <c r="E11" s="3">
        <f t="shared" si="1"/>
        <v>79.260000000000005</v>
      </c>
      <c r="F11" s="3"/>
      <c r="G11" s="3"/>
      <c r="H11" s="3"/>
      <c r="I11" s="3"/>
      <c r="J11" s="19"/>
      <c r="K11" s="19"/>
      <c r="L11" s="19"/>
      <c r="M11" s="19">
        <v>79.260000000000005</v>
      </c>
      <c r="N11" s="19"/>
      <c r="O11" s="19"/>
      <c r="P11" s="19"/>
      <c r="Q11" s="3">
        <f>SUM(F11:P11)</f>
        <v>79.260000000000005</v>
      </c>
    </row>
    <row r="12" spans="1:17" ht="14.25" x14ac:dyDescent="0.2">
      <c r="A12" s="2">
        <v>3</v>
      </c>
      <c r="B12" s="3">
        <v>17.850000000000001</v>
      </c>
      <c r="C12" s="2"/>
      <c r="D12" s="3">
        <f t="shared" si="0"/>
        <v>26.775000000000002</v>
      </c>
      <c r="E12" s="3">
        <f t="shared" si="1"/>
        <v>53.550000000000004</v>
      </c>
      <c r="F12" s="3"/>
      <c r="G12" s="3"/>
      <c r="H12" s="3"/>
      <c r="I12" s="3">
        <v>53.56</v>
      </c>
      <c r="J12" s="19"/>
      <c r="K12" s="19"/>
      <c r="L12" s="19"/>
      <c r="M12" s="19"/>
      <c r="N12" s="19"/>
      <c r="O12" s="19"/>
      <c r="P12" s="19"/>
      <c r="Q12" s="3">
        <f>SUM(H12:P12)</f>
        <v>53.56</v>
      </c>
    </row>
    <row r="13" spans="1:17" ht="14.25" x14ac:dyDescent="0.2">
      <c r="A13" s="2">
        <v>4</v>
      </c>
      <c r="B13" s="3">
        <v>20.3</v>
      </c>
      <c r="C13" s="2"/>
      <c r="D13" s="3">
        <f t="shared" si="0"/>
        <v>30.450000000000003</v>
      </c>
      <c r="E13" s="3">
        <f t="shared" si="1"/>
        <v>81.2</v>
      </c>
      <c r="F13" s="3"/>
      <c r="G13" s="3"/>
      <c r="H13" s="3">
        <v>81.2</v>
      </c>
      <c r="I13" s="3"/>
      <c r="J13" s="19"/>
      <c r="K13" s="19"/>
      <c r="L13" s="19"/>
      <c r="M13" s="19"/>
      <c r="N13" s="19"/>
      <c r="O13" s="19"/>
      <c r="P13" s="19"/>
      <c r="Q13" s="3">
        <f>SUM(H13:P13)</f>
        <v>81.2</v>
      </c>
    </row>
    <row r="14" spans="1:17" ht="14.25" x14ac:dyDescent="0.2">
      <c r="A14" s="2">
        <v>16</v>
      </c>
      <c r="B14" s="3">
        <v>25.75</v>
      </c>
      <c r="C14" s="2">
        <v>1</v>
      </c>
      <c r="D14" s="3">
        <f t="shared" si="0"/>
        <v>38.625</v>
      </c>
      <c r="E14" s="3">
        <f t="shared" si="1"/>
        <v>450.625</v>
      </c>
      <c r="F14" s="3">
        <v>450.63</v>
      </c>
      <c r="G14" s="3"/>
      <c r="H14" s="3"/>
      <c r="I14" s="3"/>
      <c r="J14" s="19"/>
      <c r="K14" s="19"/>
      <c r="L14" s="19"/>
      <c r="M14" s="19"/>
      <c r="N14" s="19"/>
      <c r="O14" s="19"/>
      <c r="P14" s="19"/>
      <c r="Q14" s="3">
        <f>SUM(F14:P14)</f>
        <v>450.63</v>
      </c>
    </row>
    <row r="15" spans="1:17" ht="14.25" x14ac:dyDescent="0.2">
      <c r="A15" s="2">
        <v>21.5</v>
      </c>
      <c r="B15" s="3">
        <v>25.45</v>
      </c>
      <c r="C15" s="2">
        <v>1.75</v>
      </c>
      <c r="D15" s="3">
        <f t="shared" si="0"/>
        <v>38.174999999999997</v>
      </c>
      <c r="E15" s="3">
        <f t="shared" si="1"/>
        <v>613.98124999999993</v>
      </c>
      <c r="F15" s="3"/>
      <c r="G15" s="3"/>
      <c r="H15" s="3">
        <v>613.98</v>
      </c>
      <c r="I15" s="3"/>
      <c r="J15" s="19"/>
      <c r="K15" s="19"/>
      <c r="L15" s="19"/>
      <c r="M15" s="19"/>
      <c r="N15" s="19"/>
      <c r="O15" s="19"/>
      <c r="P15" s="19"/>
      <c r="Q15" s="3">
        <f>SUM(F15:P15)</f>
        <v>613.98</v>
      </c>
    </row>
    <row r="16" spans="1:17" s="36" customFormat="1" ht="15" x14ac:dyDescent="0.25">
      <c r="A16" s="14"/>
      <c r="B16" s="24"/>
      <c r="C16" s="14"/>
      <c r="D16" s="24"/>
      <c r="E16" s="24"/>
      <c r="F16" s="24"/>
      <c r="G16" s="24"/>
      <c r="H16" s="24"/>
      <c r="I16" s="24"/>
      <c r="J16" s="25"/>
      <c r="K16" s="25"/>
      <c r="L16" s="25"/>
      <c r="M16" s="25"/>
      <c r="N16" s="25"/>
      <c r="O16" s="25"/>
      <c r="P16" s="25"/>
      <c r="Q16" s="24"/>
    </row>
    <row r="17" spans="1:17" s="36" customFormat="1" ht="11.25" customHeight="1" x14ac:dyDescent="0.25">
      <c r="A17" s="14"/>
      <c r="B17" s="24"/>
      <c r="C17" s="14"/>
      <c r="D17" s="24"/>
      <c r="E17" s="24"/>
      <c r="F17" s="24"/>
      <c r="G17" s="24"/>
      <c r="H17" s="24"/>
      <c r="I17" s="24"/>
      <c r="J17" s="25"/>
      <c r="K17" s="25"/>
      <c r="L17" s="25"/>
      <c r="M17" s="25"/>
      <c r="N17" s="25"/>
      <c r="O17" s="25"/>
      <c r="P17" s="25"/>
      <c r="Q17" s="14"/>
    </row>
    <row r="18" spans="1:17" s="36" customFormat="1" ht="15" x14ac:dyDescent="0.25">
      <c r="A18" s="14"/>
      <c r="B18" s="24"/>
      <c r="C18" s="14"/>
      <c r="D18" s="24"/>
      <c r="E18" s="24">
        <f>SUM(E9:E17)</f>
        <v>1331.45625</v>
      </c>
      <c r="F18" s="24">
        <f>SUM(F9:F15)</f>
        <v>450.63</v>
      </c>
      <c r="G18" s="24"/>
      <c r="H18" s="24">
        <f>SUM(H9:H17)</f>
        <v>695.18000000000006</v>
      </c>
      <c r="I18" s="24">
        <f>SUM(I9:I15)</f>
        <v>53.56</v>
      </c>
      <c r="J18" s="24">
        <f>SUM(J9:J15)</f>
        <v>0</v>
      </c>
      <c r="K18" s="24">
        <f>SUM(K9:K15)</f>
        <v>0</v>
      </c>
      <c r="L18" s="24">
        <f>SUM(L8:L15)</f>
        <v>0</v>
      </c>
      <c r="M18" s="24">
        <f>SUM(M9:M15)</f>
        <v>79.260000000000005</v>
      </c>
      <c r="N18" s="24">
        <f>SUM(N9:N15)</f>
        <v>0</v>
      </c>
      <c r="O18" s="24">
        <f>SUM(O9:O15)</f>
        <v>26.42</v>
      </c>
      <c r="P18" s="24">
        <f>SUM(P8:P15)</f>
        <v>0</v>
      </c>
      <c r="Q18" s="24">
        <f>SUM(Q9:Q15)</f>
        <v>1331.47</v>
      </c>
    </row>
    <row r="20" spans="1:17" x14ac:dyDescent="0.2">
      <c r="E20" s="22"/>
      <c r="F20" s="22"/>
      <c r="G20" s="22"/>
      <c r="H20" s="22"/>
      <c r="I20" s="22"/>
      <c r="J20" s="23"/>
      <c r="K20" s="23"/>
      <c r="L20" s="23"/>
      <c r="M20" s="23"/>
      <c r="N20" s="23"/>
      <c r="O20" s="23"/>
      <c r="P20" s="23"/>
      <c r="Q20" s="12"/>
    </row>
    <row r="21" spans="1:17" x14ac:dyDescent="0.2">
      <c r="E21" s="22"/>
      <c r="F21" s="22"/>
      <c r="G21" s="22"/>
      <c r="H21" s="22"/>
      <c r="I21" s="22"/>
      <c r="J21" s="23"/>
      <c r="K21" s="23"/>
      <c r="L21" s="23"/>
      <c r="M21" s="23"/>
      <c r="N21" s="23"/>
      <c r="O21" s="23"/>
      <c r="P21" s="23"/>
      <c r="Q21" s="13"/>
    </row>
    <row r="22" spans="1:17" x14ac:dyDescent="0.2">
      <c r="E22" s="22"/>
      <c r="F22" s="22"/>
      <c r="G22" s="22"/>
      <c r="H22" s="22"/>
      <c r="I22" s="22"/>
      <c r="J22" s="23"/>
      <c r="K22" s="23"/>
      <c r="L22" s="23"/>
      <c r="M22" s="23"/>
      <c r="N22" s="23"/>
      <c r="O22" s="23"/>
      <c r="P22" s="23"/>
    </row>
    <row r="23" spans="1:17" x14ac:dyDescent="0.2">
      <c r="E23" s="22"/>
      <c r="F23" s="22"/>
      <c r="G23" s="22"/>
      <c r="H23" s="22"/>
      <c r="I23" s="22"/>
      <c r="J23" s="23"/>
      <c r="K23" s="23"/>
      <c r="L23" s="23"/>
      <c r="M23" s="23"/>
      <c r="N23" s="23"/>
      <c r="O23" s="23"/>
      <c r="P23" s="23"/>
    </row>
  </sheetData>
  <sortState ref="A3:Q31">
    <sortCondition ref="A3:A31"/>
  </sortState>
  <pageMargins left="0.75" right="0.75" top="1" bottom="1" header="0.5" footer="0.5"/>
  <pageSetup scale="5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9" width="11.28515625" style="10" customWidth="1"/>
    <col min="10" max="12" width="10.140625" style="11" customWidth="1"/>
    <col min="13" max="13" width="12" style="11" customWidth="1"/>
    <col min="14" max="14" width="10.140625" style="11" customWidth="1"/>
    <col min="15" max="15" width="11.85546875" style="11" customWidth="1"/>
    <col min="16" max="16" width="11.5703125" style="11" customWidth="1"/>
    <col min="17" max="17" width="11.28515625" customWidth="1"/>
  </cols>
  <sheetData>
    <row r="1" spans="1:17" s="40" customFormat="1" x14ac:dyDescent="0.2">
      <c r="A1" s="40" t="s">
        <v>71</v>
      </c>
      <c r="N1" s="40" t="s">
        <v>72</v>
      </c>
    </row>
    <row r="2" spans="1:17" s="40" customFormat="1" x14ac:dyDescent="0.2">
      <c r="A2" s="40" t="s">
        <v>73</v>
      </c>
      <c r="N2" s="40" t="s">
        <v>74</v>
      </c>
    </row>
    <row r="3" spans="1:17" s="40" customFormat="1" x14ac:dyDescent="0.2">
      <c r="A3" s="40" t="s">
        <v>75</v>
      </c>
      <c r="N3" s="40" t="s">
        <v>76</v>
      </c>
    </row>
    <row r="4" spans="1:17" s="40" customFormat="1" x14ac:dyDescent="0.2">
      <c r="N4" s="40" t="s">
        <v>77</v>
      </c>
    </row>
    <row r="5" spans="1:17" s="40" customFormat="1" x14ac:dyDescent="0.2">
      <c r="A5" s="42" t="s">
        <v>45</v>
      </c>
    </row>
    <row r="6" spans="1:17" s="40" customFormat="1" x14ac:dyDescent="0.2"/>
    <row r="7" spans="1:17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3</v>
      </c>
      <c r="G7" s="16" t="s">
        <v>52</v>
      </c>
      <c r="H7" s="16" t="s">
        <v>53</v>
      </c>
      <c r="I7" s="16" t="s">
        <v>32</v>
      </c>
      <c r="J7" s="17" t="s">
        <v>51</v>
      </c>
      <c r="K7" s="21" t="s">
        <v>54</v>
      </c>
      <c r="L7" s="21" t="s">
        <v>5</v>
      </c>
      <c r="M7" s="17" t="s">
        <v>29</v>
      </c>
      <c r="N7" s="17" t="s">
        <v>33</v>
      </c>
      <c r="O7" s="17" t="s">
        <v>18</v>
      </c>
      <c r="P7" s="17" t="s">
        <v>21</v>
      </c>
      <c r="Q7" s="18" t="s">
        <v>12</v>
      </c>
    </row>
    <row r="8" spans="1:17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6"/>
      <c r="J8" s="17"/>
      <c r="K8" s="17"/>
      <c r="L8" s="17"/>
      <c r="M8" s="17"/>
      <c r="N8" s="17"/>
      <c r="O8" s="17"/>
      <c r="P8" s="17"/>
      <c r="Q8" s="2"/>
    </row>
    <row r="9" spans="1:17" ht="14.25" x14ac:dyDescent="0.2">
      <c r="A9" s="2">
        <v>1</v>
      </c>
      <c r="B9" s="3">
        <v>25.75</v>
      </c>
      <c r="C9" s="2"/>
      <c r="D9" s="3">
        <f t="shared" ref="D9:D16" si="0">SUM(B9*1.5)</f>
        <v>38.625</v>
      </c>
      <c r="E9" s="3">
        <f t="shared" ref="E9:E16" si="1">SUM(A9*B9)+(C9*D9)</f>
        <v>25.75</v>
      </c>
      <c r="F9" s="3"/>
      <c r="G9" s="3"/>
      <c r="H9" s="3"/>
      <c r="I9" s="3"/>
      <c r="J9" s="19"/>
      <c r="K9" s="19"/>
      <c r="L9" s="19">
        <v>25.75</v>
      </c>
      <c r="M9" s="19"/>
      <c r="N9" s="19"/>
      <c r="O9" s="19"/>
      <c r="P9" s="19"/>
      <c r="Q9" s="3">
        <f>SUM(H9:P9)</f>
        <v>25.75</v>
      </c>
    </row>
    <row r="10" spans="1:17" ht="14.25" x14ac:dyDescent="0.2">
      <c r="A10" s="2">
        <v>1</v>
      </c>
      <c r="B10" s="3">
        <v>17.850000000000001</v>
      </c>
      <c r="C10" s="2"/>
      <c r="D10" s="3">
        <f t="shared" si="0"/>
        <v>26.775000000000002</v>
      </c>
      <c r="E10" s="3">
        <f t="shared" si="1"/>
        <v>17.850000000000001</v>
      </c>
      <c r="F10" s="3"/>
      <c r="G10" s="3"/>
      <c r="H10" s="3"/>
      <c r="I10" s="3">
        <v>17.850000000000001</v>
      </c>
      <c r="J10" s="19"/>
      <c r="K10" s="19"/>
      <c r="L10" s="19"/>
      <c r="M10" s="19"/>
      <c r="N10" s="19"/>
      <c r="O10" s="19"/>
      <c r="P10" s="19"/>
      <c r="Q10" s="3">
        <f>SUM(H10:P10)</f>
        <v>17.850000000000001</v>
      </c>
    </row>
    <row r="11" spans="1:17" ht="14.25" x14ac:dyDescent="0.2">
      <c r="A11" s="2">
        <v>2</v>
      </c>
      <c r="B11" s="3">
        <v>25.75</v>
      </c>
      <c r="C11" s="2"/>
      <c r="D11" s="3">
        <f t="shared" si="0"/>
        <v>38.625</v>
      </c>
      <c r="E11" s="3">
        <f t="shared" si="1"/>
        <v>51.5</v>
      </c>
      <c r="F11" s="3"/>
      <c r="G11" s="3"/>
      <c r="H11" s="3"/>
      <c r="I11" s="3"/>
      <c r="J11" s="19"/>
      <c r="K11" s="19">
        <v>51.5</v>
      </c>
      <c r="L11" s="19"/>
      <c r="M11" s="19"/>
      <c r="N11" s="19"/>
      <c r="O11" s="19"/>
      <c r="P11" s="19"/>
      <c r="Q11" s="3">
        <f>SUM(F11:P11)</f>
        <v>51.5</v>
      </c>
    </row>
    <row r="12" spans="1:17" ht="14.25" x14ac:dyDescent="0.2">
      <c r="A12" s="2">
        <v>3</v>
      </c>
      <c r="B12" s="3">
        <v>26.42</v>
      </c>
      <c r="C12" s="2"/>
      <c r="D12" s="3">
        <f t="shared" si="0"/>
        <v>39.630000000000003</v>
      </c>
      <c r="E12" s="3">
        <f t="shared" si="1"/>
        <v>79.260000000000005</v>
      </c>
      <c r="F12" s="3"/>
      <c r="G12" s="3"/>
      <c r="H12" s="3"/>
      <c r="I12" s="3"/>
      <c r="J12" s="19"/>
      <c r="K12" s="19"/>
      <c r="L12" s="19"/>
      <c r="M12" s="19"/>
      <c r="N12" s="19">
        <v>79.260000000000005</v>
      </c>
      <c r="O12" s="19"/>
      <c r="P12" s="19"/>
      <c r="Q12" s="3">
        <f>SUM(F12:P12)</f>
        <v>79.260000000000005</v>
      </c>
    </row>
    <row r="13" spans="1:17" ht="14.25" x14ac:dyDescent="0.2">
      <c r="A13" s="2">
        <v>3</v>
      </c>
      <c r="B13" s="3">
        <v>26.42</v>
      </c>
      <c r="C13" s="2"/>
      <c r="D13" s="3">
        <f t="shared" si="0"/>
        <v>39.630000000000003</v>
      </c>
      <c r="E13" s="3">
        <f t="shared" si="1"/>
        <v>79.260000000000005</v>
      </c>
      <c r="F13" s="3"/>
      <c r="G13" s="3"/>
      <c r="H13" s="3"/>
      <c r="I13" s="3"/>
      <c r="J13" s="19"/>
      <c r="K13" s="19"/>
      <c r="L13" s="19"/>
      <c r="M13" s="19">
        <v>79.260000000000005</v>
      </c>
      <c r="N13" s="19"/>
      <c r="O13" s="19"/>
      <c r="P13" s="19"/>
      <c r="Q13" s="3">
        <f>SUM(F13:P13)</f>
        <v>79.260000000000005</v>
      </c>
    </row>
    <row r="14" spans="1:17" ht="14.25" x14ac:dyDescent="0.2">
      <c r="A14" s="2">
        <v>7</v>
      </c>
      <c r="B14" s="3">
        <v>25.75</v>
      </c>
      <c r="C14" s="2"/>
      <c r="D14" s="3">
        <f t="shared" si="0"/>
        <v>38.625</v>
      </c>
      <c r="E14" s="3">
        <f t="shared" si="1"/>
        <v>180.25</v>
      </c>
      <c r="F14" s="3">
        <v>180.25</v>
      </c>
      <c r="G14" s="3"/>
      <c r="H14" s="3"/>
      <c r="I14" s="3"/>
      <c r="J14" s="19"/>
      <c r="K14" s="19"/>
      <c r="L14" s="19"/>
      <c r="M14" s="19"/>
      <c r="N14" s="19"/>
      <c r="O14" s="19"/>
      <c r="P14" s="19"/>
      <c r="Q14" s="3">
        <f>SUM(F14:P14)</f>
        <v>180.25</v>
      </c>
    </row>
    <row r="15" spans="1:17" ht="14.25" x14ac:dyDescent="0.2">
      <c r="A15" s="2">
        <v>9</v>
      </c>
      <c r="B15" s="3">
        <v>17.850000000000001</v>
      </c>
      <c r="C15" s="2"/>
      <c r="D15" s="3">
        <f t="shared" si="0"/>
        <v>26.775000000000002</v>
      </c>
      <c r="E15" s="3">
        <f t="shared" si="1"/>
        <v>160.65</v>
      </c>
      <c r="F15" s="3"/>
      <c r="G15" s="3"/>
      <c r="H15" s="3">
        <v>160.65</v>
      </c>
      <c r="I15" s="3"/>
      <c r="J15" s="19"/>
      <c r="K15" s="19"/>
      <c r="L15" s="19"/>
      <c r="M15" s="19"/>
      <c r="N15" s="19"/>
      <c r="O15" s="19"/>
      <c r="P15" s="19"/>
      <c r="Q15" s="3">
        <f>SUM(H15:P15)</f>
        <v>160.65</v>
      </c>
    </row>
    <row r="16" spans="1:17" ht="14.25" x14ac:dyDescent="0.2">
      <c r="A16" s="2">
        <v>20</v>
      </c>
      <c r="B16" s="3">
        <v>20.3</v>
      </c>
      <c r="C16" s="2"/>
      <c r="D16" s="3">
        <f t="shared" si="0"/>
        <v>30.450000000000003</v>
      </c>
      <c r="E16" s="3">
        <f t="shared" si="1"/>
        <v>406</v>
      </c>
      <c r="F16" s="3"/>
      <c r="G16" s="3"/>
      <c r="H16" s="3"/>
      <c r="I16" s="3"/>
      <c r="J16" s="19"/>
      <c r="K16" s="19"/>
      <c r="L16" s="19"/>
      <c r="M16" s="19"/>
      <c r="N16" s="19"/>
      <c r="O16" s="19"/>
      <c r="P16" s="19">
        <v>406</v>
      </c>
      <c r="Q16" s="3">
        <f>SUM(H16:P16)</f>
        <v>406</v>
      </c>
    </row>
    <row r="17" spans="1:17" s="36" customFormat="1" ht="15" x14ac:dyDescent="0.25">
      <c r="A17" s="14"/>
      <c r="B17" s="24"/>
      <c r="C17" s="14"/>
      <c r="D17" s="24"/>
      <c r="E17" s="24"/>
      <c r="F17" s="24"/>
      <c r="G17" s="24"/>
      <c r="H17" s="24"/>
      <c r="I17" s="24"/>
      <c r="J17" s="25"/>
      <c r="K17" s="25"/>
      <c r="L17" s="25"/>
      <c r="M17" s="25"/>
      <c r="N17" s="25"/>
      <c r="O17" s="25"/>
      <c r="P17" s="25"/>
      <c r="Q17" s="24"/>
    </row>
    <row r="18" spans="1:17" s="36" customFormat="1" ht="11.25" customHeight="1" x14ac:dyDescent="0.25">
      <c r="A18" s="14"/>
      <c r="B18" s="24"/>
      <c r="C18" s="14"/>
      <c r="D18" s="24"/>
      <c r="E18" s="24"/>
      <c r="F18" s="24"/>
      <c r="G18" s="24"/>
      <c r="H18" s="24"/>
      <c r="I18" s="24"/>
      <c r="J18" s="25"/>
      <c r="K18" s="25"/>
      <c r="L18" s="25"/>
      <c r="M18" s="25"/>
      <c r="N18" s="25"/>
      <c r="O18" s="25"/>
      <c r="P18" s="25"/>
      <c r="Q18" s="14"/>
    </row>
    <row r="19" spans="1:17" s="36" customFormat="1" ht="15" x14ac:dyDescent="0.25">
      <c r="A19" s="14"/>
      <c r="B19" s="24"/>
      <c r="C19" s="14"/>
      <c r="D19" s="24"/>
      <c r="E19" s="24">
        <f>SUM(E9:E18)</f>
        <v>1000.52</v>
      </c>
      <c r="F19" s="24">
        <f>SUM(F9:F16)</f>
        <v>180.25</v>
      </c>
      <c r="G19" s="24"/>
      <c r="H19" s="24">
        <f>SUM(H9:H18)</f>
        <v>160.65</v>
      </c>
      <c r="I19" s="24">
        <f>SUM(I9:I16)</f>
        <v>17.850000000000001</v>
      </c>
      <c r="J19" s="24">
        <f>SUM(J9:J16)</f>
        <v>0</v>
      </c>
      <c r="K19" s="24">
        <f>SUM(K9:K16)</f>
        <v>51.5</v>
      </c>
      <c r="L19" s="24">
        <f>SUM(L8:L16)</f>
        <v>25.75</v>
      </c>
      <c r="M19" s="24">
        <f>SUM(M9:M16)</f>
        <v>79.260000000000005</v>
      </c>
      <c r="N19" s="24">
        <f>SUM(N9:N16)</f>
        <v>79.260000000000005</v>
      </c>
      <c r="O19" s="24">
        <f>SUM(O9:O16)</f>
        <v>0</v>
      </c>
      <c r="P19" s="24">
        <f>SUM(P8:P16)</f>
        <v>406</v>
      </c>
      <c r="Q19" s="24">
        <f>SUM(Q9:Q16)</f>
        <v>1000.52</v>
      </c>
    </row>
    <row r="20" spans="1:17" s="36" customFormat="1" x14ac:dyDescent="0.2">
      <c r="B20" s="37"/>
      <c r="D20" s="37"/>
      <c r="E20" s="37"/>
      <c r="F20" s="37"/>
      <c r="G20" s="37"/>
      <c r="H20" s="37"/>
      <c r="I20" s="37"/>
      <c r="J20" s="38"/>
      <c r="K20" s="38"/>
      <c r="L20" s="38"/>
      <c r="M20" s="38"/>
      <c r="N20" s="38"/>
      <c r="O20" s="38"/>
      <c r="P20" s="38"/>
    </row>
    <row r="21" spans="1:17" x14ac:dyDescent="0.2">
      <c r="E21" s="22"/>
      <c r="F21" s="22"/>
      <c r="G21" s="22"/>
      <c r="H21" s="22"/>
      <c r="I21" s="22"/>
      <c r="J21" s="23"/>
      <c r="K21" s="23"/>
      <c r="L21" s="23"/>
      <c r="M21" s="23"/>
      <c r="N21" s="23"/>
      <c r="O21" s="23"/>
      <c r="P21" s="23"/>
      <c r="Q21" s="12"/>
    </row>
    <row r="22" spans="1:17" x14ac:dyDescent="0.2">
      <c r="E22" s="22"/>
      <c r="F22" s="22"/>
      <c r="G22" s="22"/>
      <c r="H22" s="22"/>
      <c r="I22" s="22"/>
      <c r="J22" s="23"/>
      <c r="K22" s="23"/>
      <c r="L22" s="23"/>
      <c r="M22" s="23"/>
      <c r="N22" s="23"/>
      <c r="O22" s="23"/>
      <c r="P22" s="23"/>
      <c r="Q22" s="13"/>
    </row>
    <row r="23" spans="1:17" x14ac:dyDescent="0.2">
      <c r="E23" s="22"/>
      <c r="F23" s="22"/>
      <c r="G23" s="22"/>
      <c r="H23" s="22"/>
      <c r="I23" s="22"/>
      <c r="J23" s="23"/>
      <c r="K23" s="23"/>
      <c r="L23" s="23"/>
      <c r="M23" s="23"/>
      <c r="N23" s="23"/>
      <c r="O23" s="23"/>
      <c r="P23" s="23"/>
    </row>
    <row r="24" spans="1:17" x14ac:dyDescent="0.2">
      <c r="E24" s="22"/>
      <c r="F24" s="22"/>
      <c r="G24" s="22"/>
      <c r="H24" s="22"/>
      <c r="I24" s="22"/>
      <c r="J24" s="23"/>
      <c r="K24" s="23"/>
      <c r="L24" s="23"/>
      <c r="M24" s="23"/>
      <c r="N24" s="23"/>
      <c r="O24" s="23"/>
      <c r="P24" s="23"/>
    </row>
  </sheetData>
  <sortState ref="A3:Q31">
    <sortCondition ref="A3:A31"/>
  </sortState>
  <pageMargins left="0.75" right="0.75" top="1" bottom="1" header="0.5" footer="0.5"/>
  <pageSetup scale="59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9" width="11.28515625" style="10" customWidth="1"/>
    <col min="10" max="12" width="10.140625" style="11" customWidth="1"/>
    <col min="13" max="13" width="12" style="11" customWidth="1"/>
    <col min="14" max="14" width="10.140625" style="11" customWidth="1"/>
    <col min="15" max="15" width="11.85546875" style="11" customWidth="1"/>
    <col min="16" max="16" width="11.5703125" style="11" customWidth="1"/>
    <col min="17" max="17" width="11.28515625" customWidth="1"/>
  </cols>
  <sheetData>
    <row r="1" spans="1:17" s="40" customFormat="1" x14ac:dyDescent="0.2">
      <c r="A1" s="40" t="s">
        <v>71</v>
      </c>
      <c r="N1" s="40" t="s">
        <v>72</v>
      </c>
    </row>
    <row r="2" spans="1:17" s="40" customFormat="1" x14ac:dyDescent="0.2">
      <c r="A2" s="40" t="s">
        <v>73</v>
      </c>
      <c r="N2" s="40" t="s">
        <v>74</v>
      </c>
    </row>
    <row r="3" spans="1:17" s="40" customFormat="1" x14ac:dyDescent="0.2">
      <c r="A3" s="40" t="s">
        <v>75</v>
      </c>
      <c r="N3" s="40" t="s">
        <v>76</v>
      </c>
    </row>
    <row r="4" spans="1:17" s="40" customFormat="1" x14ac:dyDescent="0.2">
      <c r="N4" s="40" t="s">
        <v>77</v>
      </c>
    </row>
    <row r="5" spans="1:17" s="40" customFormat="1" x14ac:dyDescent="0.2">
      <c r="A5" s="42" t="s">
        <v>46</v>
      </c>
    </row>
    <row r="6" spans="1:17" s="40" customFormat="1" x14ac:dyDescent="0.2"/>
    <row r="7" spans="1:17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55</v>
      </c>
      <c r="G7" s="16" t="s">
        <v>24</v>
      </c>
      <c r="H7" s="16" t="s">
        <v>53</v>
      </c>
      <c r="I7" s="16" t="s">
        <v>32</v>
      </c>
      <c r="J7" s="17" t="s">
        <v>51</v>
      </c>
      <c r="K7" s="21" t="s">
        <v>54</v>
      </c>
      <c r="L7" s="21" t="s">
        <v>5</v>
      </c>
      <c r="M7" s="17" t="s">
        <v>29</v>
      </c>
      <c r="N7" s="17" t="s">
        <v>33</v>
      </c>
      <c r="O7" s="17" t="s">
        <v>18</v>
      </c>
      <c r="P7" s="17" t="s">
        <v>21</v>
      </c>
      <c r="Q7" s="18" t="s">
        <v>12</v>
      </c>
    </row>
    <row r="8" spans="1:17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6"/>
      <c r="J8" s="17"/>
      <c r="K8" s="17"/>
      <c r="L8" s="17"/>
      <c r="M8" s="17"/>
      <c r="N8" s="17"/>
      <c r="O8" s="17"/>
      <c r="P8" s="17"/>
      <c r="Q8" s="2"/>
    </row>
    <row r="9" spans="1:17" ht="14.25" x14ac:dyDescent="0.2">
      <c r="A9" s="2">
        <v>2</v>
      </c>
      <c r="B9" s="3">
        <v>17.850000000000001</v>
      </c>
      <c r="C9" s="2"/>
      <c r="D9" s="3">
        <f t="shared" ref="D9:D14" si="0">SUM(B9*1.5)</f>
        <v>26.775000000000002</v>
      </c>
      <c r="E9" s="3">
        <f t="shared" ref="E9:E14" si="1">SUM(A9*B9)+(C9*D9)</f>
        <v>35.700000000000003</v>
      </c>
      <c r="F9" s="3"/>
      <c r="G9" s="3"/>
      <c r="H9" s="3"/>
      <c r="I9" s="3">
        <v>35.700000000000003</v>
      </c>
      <c r="J9" s="19"/>
      <c r="K9" s="19"/>
      <c r="L9" s="19"/>
      <c r="M9" s="19"/>
      <c r="N9" s="19"/>
      <c r="O9" s="19"/>
      <c r="P9" s="19"/>
      <c r="Q9" s="3">
        <f>SUM(H9:P9)</f>
        <v>35.700000000000003</v>
      </c>
    </row>
    <row r="10" spans="1:17" ht="14.25" x14ac:dyDescent="0.2">
      <c r="A10" s="2">
        <v>3</v>
      </c>
      <c r="B10" s="3">
        <v>25.75</v>
      </c>
      <c r="C10" s="2">
        <v>0.75</v>
      </c>
      <c r="D10" s="3">
        <f t="shared" si="0"/>
        <v>38.625</v>
      </c>
      <c r="E10" s="3">
        <f t="shared" si="1"/>
        <v>106.21875</v>
      </c>
      <c r="F10" s="3"/>
      <c r="G10" s="3"/>
      <c r="H10" s="3"/>
      <c r="I10" s="3"/>
      <c r="J10" s="19"/>
      <c r="K10" s="19">
        <v>106.22</v>
      </c>
      <c r="L10" s="19"/>
      <c r="M10" s="19"/>
      <c r="N10" s="19"/>
      <c r="O10" s="19"/>
      <c r="P10" s="19"/>
      <c r="Q10" s="3">
        <f>SUM(F10:P10)</f>
        <v>106.22</v>
      </c>
    </row>
    <row r="11" spans="1:17" ht="14.25" x14ac:dyDescent="0.2">
      <c r="A11" s="2">
        <v>4</v>
      </c>
      <c r="B11" s="3">
        <v>26.42</v>
      </c>
      <c r="C11" s="2"/>
      <c r="D11" s="3">
        <f t="shared" si="0"/>
        <v>39.630000000000003</v>
      </c>
      <c r="E11" s="3">
        <f t="shared" si="1"/>
        <v>105.68</v>
      </c>
      <c r="F11" s="3"/>
      <c r="G11" s="3"/>
      <c r="H11" s="3"/>
      <c r="I11" s="3"/>
      <c r="J11" s="19"/>
      <c r="K11" s="19"/>
      <c r="L11" s="19"/>
      <c r="M11" s="19">
        <v>105.68</v>
      </c>
      <c r="N11" s="19"/>
      <c r="O11" s="19"/>
      <c r="P11" s="19"/>
      <c r="Q11" s="3">
        <f>SUM(F11:P11)</f>
        <v>105.68</v>
      </c>
    </row>
    <row r="12" spans="1:17" ht="14.25" x14ac:dyDescent="0.2">
      <c r="A12" s="2">
        <v>4</v>
      </c>
      <c r="B12" s="3">
        <v>26.42</v>
      </c>
      <c r="C12" s="2"/>
      <c r="D12" s="3">
        <f t="shared" si="0"/>
        <v>39.630000000000003</v>
      </c>
      <c r="E12" s="3">
        <f t="shared" si="1"/>
        <v>105.68</v>
      </c>
      <c r="F12" s="3">
        <v>105.68</v>
      </c>
      <c r="G12" s="3"/>
      <c r="H12" s="3"/>
      <c r="I12" s="3"/>
      <c r="J12" s="19"/>
      <c r="K12" s="19"/>
      <c r="L12" s="19"/>
      <c r="M12" s="19"/>
      <c r="N12" s="19"/>
      <c r="O12" s="19"/>
      <c r="P12" s="19"/>
      <c r="Q12" s="3">
        <f>SUM(F12:P12)</f>
        <v>105.68</v>
      </c>
    </row>
    <row r="13" spans="1:17" ht="14.25" x14ac:dyDescent="0.2">
      <c r="A13" s="2">
        <v>11</v>
      </c>
      <c r="B13" s="3">
        <v>25.45</v>
      </c>
      <c r="C13" s="2"/>
      <c r="D13" s="3">
        <f t="shared" si="0"/>
        <v>38.174999999999997</v>
      </c>
      <c r="E13" s="3">
        <f t="shared" si="1"/>
        <v>279.95</v>
      </c>
      <c r="F13" s="3"/>
      <c r="G13" s="3"/>
      <c r="H13" s="3">
        <v>279.95</v>
      </c>
      <c r="I13" s="3"/>
      <c r="J13" s="19"/>
      <c r="K13" s="19"/>
      <c r="L13" s="19"/>
      <c r="M13" s="19"/>
      <c r="N13" s="19"/>
      <c r="O13" s="19"/>
      <c r="P13" s="19"/>
      <c r="Q13" s="3">
        <f>SUM(F13:P13)</f>
        <v>279.95</v>
      </c>
    </row>
    <row r="14" spans="1:17" ht="14.25" x14ac:dyDescent="0.2">
      <c r="A14" s="2">
        <v>40</v>
      </c>
      <c r="B14" s="3">
        <v>20.3</v>
      </c>
      <c r="C14" s="2"/>
      <c r="D14" s="3">
        <f t="shared" si="0"/>
        <v>30.450000000000003</v>
      </c>
      <c r="E14" s="3">
        <f t="shared" si="1"/>
        <v>812</v>
      </c>
      <c r="F14" s="3"/>
      <c r="G14" s="3">
        <v>812</v>
      </c>
      <c r="H14" s="3"/>
      <c r="I14" s="3"/>
      <c r="J14" s="19"/>
      <c r="K14" s="19"/>
      <c r="L14" s="19"/>
      <c r="M14" s="19"/>
      <c r="N14" s="19"/>
      <c r="O14" s="19"/>
      <c r="P14" s="19"/>
      <c r="Q14" s="3">
        <f>SUM(F14:P14)</f>
        <v>812</v>
      </c>
    </row>
    <row r="15" spans="1:17" s="36" customFormat="1" ht="11.25" customHeight="1" x14ac:dyDescent="0.25">
      <c r="A15" s="14"/>
      <c r="B15" s="24"/>
      <c r="C15" s="14"/>
      <c r="D15" s="24"/>
      <c r="E15" s="24"/>
      <c r="F15" s="24"/>
      <c r="G15" s="24"/>
      <c r="H15" s="24"/>
      <c r="I15" s="24"/>
      <c r="J15" s="25"/>
      <c r="K15" s="25"/>
      <c r="L15" s="25"/>
      <c r="M15" s="25"/>
      <c r="N15" s="25"/>
      <c r="O15" s="25"/>
      <c r="P15" s="25"/>
      <c r="Q15" s="14"/>
    </row>
    <row r="16" spans="1:17" s="36" customFormat="1" ht="15" x14ac:dyDescent="0.25">
      <c r="A16" s="14"/>
      <c r="B16" s="24"/>
      <c r="C16" s="14"/>
      <c r="D16" s="24"/>
      <c r="E16" s="24">
        <f>SUM(E9:E15)</f>
        <v>1445.22875</v>
      </c>
      <c r="F16" s="24">
        <f>SUM(F9:F14)</f>
        <v>105.68</v>
      </c>
      <c r="G16" s="24">
        <f>SUM(G9:G14)</f>
        <v>812</v>
      </c>
      <c r="H16" s="24">
        <f>SUM(H9:H15)</f>
        <v>279.95</v>
      </c>
      <c r="I16" s="24">
        <f>SUM(I9:I14)</f>
        <v>35.700000000000003</v>
      </c>
      <c r="J16" s="24">
        <f>SUM(J9:J14)</f>
        <v>0</v>
      </c>
      <c r="K16" s="24">
        <f>SUM(K9:K14)</f>
        <v>106.22</v>
      </c>
      <c r="L16" s="24">
        <f>SUM(L8:L14)</f>
        <v>0</v>
      </c>
      <c r="M16" s="24">
        <f>SUM(M9:M14)</f>
        <v>105.68</v>
      </c>
      <c r="N16" s="24">
        <f>SUM(N9:N14)</f>
        <v>0</v>
      </c>
      <c r="O16" s="24">
        <f>SUM(O9:O14)</f>
        <v>0</v>
      </c>
      <c r="P16" s="24">
        <f>SUM(P8:P14)</f>
        <v>0</v>
      </c>
      <c r="Q16" s="24">
        <f>SUM(Q9:Q14)</f>
        <v>1445.23</v>
      </c>
    </row>
    <row r="18" spans="5:17" x14ac:dyDescent="0.2">
      <c r="E18" s="22"/>
      <c r="F18" s="22"/>
      <c r="G18" s="22"/>
      <c r="H18" s="22"/>
      <c r="I18" s="22"/>
      <c r="J18" s="23"/>
      <c r="K18" s="23"/>
      <c r="L18" s="23"/>
      <c r="M18" s="23"/>
      <c r="N18" s="23"/>
      <c r="O18" s="23"/>
      <c r="P18" s="23"/>
      <c r="Q18" s="12"/>
    </row>
    <row r="19" spans="5:17" x14ac:dyDescent="0.2">
      <c r="E19" s="22"/>
      <c r="F19" s="22"/>
      <c r="G19" s="22"/>
      <c r="H19" s="22"/>
      <c r="I19" s="22"/>
      <c r="J19" s="23"/>
      <c r="K19" s="23"/>
      <c r="L19" s="23"/>
      <c r="M19" s="23"/>
      <c r="N19" s="23"/>
      <c r="O19" s="23"/>
      <c r="P19" s="23"/>
      <c r="Q19" s="13"/>
    </row>
    <row r="20" spans="5:17" x14ac:dyDescent="0.2">
      <c r="E20" s="22"/>
      <c r="F20" s="22"/>
      <c r="G20" s="22"/>
      <c r="H20" s="22"/>
      <c r="I20" s="22"/>
      <c r="J20" s="23"/>
      <c r="K20" s="23"/>
      <c r="L20" s="23"/>
      <c r="M20" s="23"/>
      <c r="N20" s="23"/>
      <c r="O20" s="23"/>
      <c r="P20" s="23"/>
    </row>
    <row r="21" spans="5:17" x14ac:dyDescent="0.2">
      <c r="E21" s="22"/>
      <c r="F21" s="22"/>
      <c r="G21" s="22"/>
      <c r="H21" s="22"/>
      <c r="I21" s="22"/>
      <c r="J21" s="23"/>
      <c r="K21" s="23"/>
      <c r="L21" s="23"/>
      <c r="M21" s="23"/>
      <c r="N21" s="23"/>
      <c r="O21" s="23"/>
      <c r="P21" s="23"/>
    </row>
  </sheetData>
  <sortState ref="A3:Q32">
    <sortCondition ref="A3:A32"/>
  </sortState>
  <pageMargins left="0.75" right="0.75" top="1" bottom="1" header="0.5" footer="0.5"/>
  <pageSetup scale="59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9" width="11.28515625" style="10" customWidth="1"/>
    <col min="10" max="12" width="10.140625" style="11" customWidth="1"/>
    <col min="13" max="13" width="12" style="11" customWidth="1"/>
    <col min="14" max="14" width="10.140625" style="11" customWidth="1"/>
    <col min="15" max="15" width="11.85546875" style="11" customWidth="1"/>
    <col min="16" max="16" width="11.5703125" style="11" customWidth="1"/>
    <col min="17" max="17" width="11.28515625" customWidth="1"/>
  </cols>
  <sheetData>
    <row r="1" spans="1:17" s="40" customFormat="1" x14ac:dyDescent="0.2">
      <c r="A1" s="40" t="s">
        <v>71</v>
      </c>
      <c r="N1" s="40" t="s">
        <v>72</v>
      </c>
    </row>
    <row r="2" spans="1:17" s="40" customFormat="1" x14ac:dyDescent="0.2">
      <c r="A2" s="40" t="s">
        <v>73</v>
      </c>
      <c r="N2" s="40" t="s">
        <v>74</v>
      </c>
    </row>
    <row r="3" spans="1:17" s="40" customFormat="1" x14ac:dyDescent="0.2">
      <c r="A3" s="40" t="s">
        <v>75</v>
      </c>
      <c r="N3" s="40" t="s">
        <v>76</v>
      </c>
    </row>
    <row r="4" spans="1:17" s="40" customFormat="1" x14ac:dyDescent="0.2">
      <c r="N4" s="40" t="s">
        <v>77</v>
      </c>
    </row>
    <row r="5" spans="1:17" s="40" customFormat="1" x14ac:dyDescent="0.2">
      <c r="A5" s="42" t="s">
        <v>46</v>
      </c>
    </row>
    <row r="6" spans="1:17" s="40" customFormat="1" x14ac:dyDescent="0.2"/>
    <row r="7" spans="1:17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28</v>
      </c>
      <c r="G7" s="16" t="s">
        <v>33</v>
      </c>
      <c r="H7" s="16" t="s">
        <v>20</v>
      </c>
      <c r="I7" s="16" t="s">
        <v>18</v>
      </c>
      <c r="J7" s="17" t="s">
        <v>51</v>
      </c>
      <c r="K7" s="21" t="s">
        <v>56</v>
      </c>
      <c r="L7" s="21" t="s">
        <v>3</v>
      </c>
      <c r="M7" s="17" t="s">
        <v>29</v>
      </c>
      <c r="N7" s="17" t="s">
        <v>53</v>
      </c>
      <c r="O7" s="17" t="s">
        <v>56</v>
      </c>
      <c r="P7" s="17" t="s">
        <v>21</v>
      </c>
      <c r="Q7" s="18" t="s">
        <v>12</v>
      </c>
    </row>
    <row r="8" spans="1:17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6"/>
      <c r="J8" s="17"/>
      <c r="K8" s="17"/>
      <c r="L8" s="17"/>
      <c r="M8" s="17"/>
      <c r="N8" s="17"/>
      <c r="O8" s="17"/>
      <c r="P8" s="17"/>
      <c r="Q8" s="2"/>
    </row>
    <row r="9" spans="1:17" ht="14.25" x14ac:dyDescent="0.2">
      <c r="A9" s="2">
        <v>1</v>
      </c>
      <c r="B9" s="3">
        <v>26.42</v>
      </c>
      <c r="C9" s="2"/>
      <c r="D9" s="3">
        <f t="shared" ref="D9:D20" si="0">SUM(B9*1.5)</f>
        <v>39.630000000000003</v>
      </c>
      <c r="E9" s="3">
        <f t="shared" ref="E9:E20" si="1">SUM(A9*B9)+(C9*D9)</f>
        <v>26.42</v>
      </c>
      <c r="F9" s="3"/>
      <c r="G9" s="3">
        <v>26.42</v>
      </c>
      <c r="H9" s="3"/>
      <c r="I9" s="3"/>
      <c r="J9" s="19"/>
      <c r="K9" s="19"/>
      <c r="L9" s="19"/>
      <c r="M9" s="19"/>
      <c r="N9" s="19"/>
      <c r="O9" s="19"/>
      <c r="P9" s="19"/>
      <c r="Q9" s="3">
        <f t="shared" ref="Q9:Q17" si="2">SUM(F9:P9)</f>
        <v>26.42</v>
      </c>
    </row>
    <row r="10" spans="1:17" ht="14.25" x14ac:dyDescent="0.2">
      <c r="A10" s="2">
        <v>1</v>
      </c>
      <c r="B10" s="3">
        <v>26.42</v>
      </c>
      <c r="C10" s="2"/>
      <c r="D10" s="3">
        <f t="shared" si="0"/>
        <v>39.630000000000003</v>
      </c>
      <c r="E10" s="3">
        <f t="shared" si="1"/>
        <v>26.42</v>
      </c>
      <c r="F10" s="3"/>
      <c r="G10" s="3"/>
      <c r="H10" s="3">
        <v>26.42</v>
      </c>
      <c r="I10" s="3"/>
      <c r="J10" s="19"/>
      <c r="K10" s="19"/>
      <c r="L10" s="19"/>
      <c r="M10" s="19"/>
      <c r="N10" s="19"/>
      <c r="O10" s="19"/>
      <c r="P10" s="19"/>
      <c r="Q10" s="3">
        <f t="shared" si="2"/>
        <v>26.42</v>
      </c>
    </row>
    <row r="11" spans="1:17" ht="14.25" x14ac:dyDescent="0.2">
      <c r="A11" s="2">
        <v>1</v>
      </c>
      <c r="B11" s="3">
        <v>26.42</v>
      </c>
      <c r="C11" s="2"/>
      <c r="D11" s="3">
        <f t="shared" si="0"/>
        <v>39.630000000000003</v>
      </c>
      <c r="E11" s="3">
        <f t="shared" si="1"/>
        <v>26.42</v>
      </c>
      <c r="F11" s="3"/>
      <c r="G11" s="3"/>
      <c r="H11" s="3"/>
      <c r="I11" s="3"/>
      <c r="J11" s="19"/>
      <c r="K11" s="19"/>
      <c r="L11" s="19"/>
      <c r="M11" s="19">
        <v>26.42</v>
      </c>
      <c r="N11" s="19"/>
      <c r="O11" s="19"/>
      <c r="P11" s="19"/>
      <c r="Q11" s="3">
        <f t="shared" si="2"/>
        <v>26.42</v>
      </c>
    </row>
    <row r="12" spans="1:17" ht="14.25" x14ac:dyDescent="0.2">
      <c r="A12" s="2">
        <v>1</v>
      </c>
      <c r="B12" s="3">
        <v>25.75</v>
      </c>
      <c r="C12" s="2"/>
      <c r="D12" s="3">
        <f t="shared" si="0"/>
        <v>38.625</v>
      </c>
      <c r="E12" s="3">
        <f t="shared" si="1"/>
        <v>25.75</v>
      </c>
      <c r="F12" s="3"/>
      <c r="G12" s="3"/>
      <c r="H12" s="3"/>
      <c r="I12" s="3"/>
      <c r="J12" s="19"/>
      <c r="K12" s="19"/>
      <c r="L12" s="19">
        <v>25.75</v>
      </c>
      <c r="M12" s="19"/>
      <c r="N12" s="19"/>
      <c r="O12" s="19"/>
      <c r="P12" s="19"/>
      <c r="Q12" s="3">
        <f t="shared" si="2"/>
        <v>25.75</v>
      </c>
    </row>
    <row r="13" spans="1:17" ht="14.25" x14ac:dyDescent="0.2">
      <c r="A13" s="2">
        <v>2</v>
      </c>
      <c r="B13" s="3">
        <v>25.08</v>
      </c>
      <c r="C13" s="2">
        <v>2.75</v>
      </c>
      <c r="D13" s="3">
        <f t="shared" si="0"/>
        <v>37.619999999999997</v>
      </c>
      <c r="E13" s="3">
        <f t="shared" si="1"/>
        <v>153.61500000000001</v>
      </c>
      <c r="F13" s="3"/>
      <c r="G13" s="3"/>
      <c r="H13" s="3"/>
      <c r="I13" s="3"/>
      <c r="J13" s="19"/>
      <c r="K13" s="19"/>
      <c r="L13" s="19"/>
      <c r="M13" s="19"/>
      <c r="N13" s="19"/>
      <c r="O13" s="19">
        <v>153.62</v>
      </c>
      <c r="P13" s="19"/>
      <c r="Q13" s="3">
        <f t="shared" si="2"/>
        <v>153.62</v>
      </c>
    </row>
    <row r="14" spans="1:17" ht="14.25" x14ac:dyDescent="0.2">
      <c r="A14" s="2">
        <v>3</v>
      </c>
      <c r="B14" s="3">
        <v>26.42</v>
      </c>
      <c r="C14" s="2"/>
      <c r="D14" s="3">
        <f t="shared" si="0"/>
        <v>39.630000000000003</v>
      </c>
      <c r="E14" s="3">
        <f t="shared" si="1"/>
        <v>79.260000000000005</v>
      </c>
      <c r="F14" s="3"/>
      <c r="G14" s="3"/>
      <c r="H14" s="3"/>
      <c r="I14" s="3">
        <v>79.260000000000005</v>
      </c>
      <c r="J14" s="19"/>
      <c r="K14" s="19"/>
      <c r="L14" s="19"/>
      <c r="M14" s="19"/>
      <c r="N14" s="19"/>
      <c r="O14" s="19"/>
      <c r="P14" s="19"/>
      <c r="Q14" s="3">
        <f t="shared" si="2"/>
        <v>79.260000000000005</v>
      </c>
    </row>
    <row r="15" spans="1:17" ht="14.25" x14ac:dyDescent="0.2">
      <c r="A15" s="2">
        <v>3</v>
      </c>
      <c r="B15" s="3">
        <v>25.75</v>
      </c>
      <c r="C15" s="2"/>
      <c r="D15" s="3">
        <f t="shared" si="0"/>
        <v>38.625</v>
      </c>
      <c r="E15" s="3">
        <f t="shared" si="1"/>
        <v>77.25</v>
      </c>
      <c r="F15" s="3"/>
      <c r="G15" s="3"/>
      <c r="H15" s="3"/>
      <c r="I15" s="3"/>
      <c r="J15" s="19"/>
      <c r="K15" s="19">
        <v>77.25</v>
      </c>
      <c r="L15" s="19"/>
      <c r="M15" s="19"/>
      <c r="N15" s="19"/>
      <c r="O15" s="19"/>
      <c r="P15" s="19"/>
      <c r="Q15" s="3">
        <f t="shared" si="2"/>
        <v>77.25</v>
      </c>
    </row>
    <row r="16" spans="1:17" ht="14.25" x14ac:dyDescent="0.2">
      <c r="A16" s="2">
        <v>4</v>
      </c>
      <c r="B16" s="3">
        <v>26.42</v>
      </c>
      <c r="C16" s="2"/>
      <c r="D16" s="3">
        <f t="shared" si="0"/>
        <v>39.630000000000003</v>
      </c>
      <c r="E16" s="3">
        <f t="shared" si="1"/>
        <v>105.68</v>
      </c>
      <c r="F16" s="3">
        <v>105.68</v>
      </c>
      <c r="G16" s="3"/>
      <c r="H16" s="3"/>
      <c r="I16" s="3"/>
      <c r="J16" s="19"/>
      <c r="K16" s="19"/>
      <c r="L16" s="19"/>
      <c r="M16" s="19"/>
      <c r="N16" s="19"/>
      <c r="O16" s="19"/>
      <c r="P16" s="19"/>
      <c r="Q16" s="3">
        <f t="shared" si="2"/>
        <v>105.68</v>
      </c>
    </row>
    <row r="17" spans="1:17" ht="14.25" x14ac:dyDescent="0.2">
      <c r="A17" s="2">
        <v>4</v>
      </c>
      <c r="B17" s="3">
        <v>25.08</v>
      </c>
      <c r="C17" s="2"/>
      <c r="D17" s="3">
        <f t="shared" si="0"/>
        <v>37.619999999999997</v>
      </c>
      <c r="E17" s="3">
        <f t="shared" si="1"/>
        <v>100.32</v>
      </c>
      <c r="F17" s="3"/>
      <c r="G17" s="3"/>
      <c r="H17" s="3"/>
      <c r="I17" s="3"/>
      <c r="J17" s="19"/>
      <c r="K17" s="19"/>
      <c r="L17" s="19"/>
      <c r="M17" s="19"/>
      <c r="N17" s="19">
        <v>100.32</v>
      </c>
      <c r="O17" s="19"/>
      <c r="P17" s="19"/>
      <c r="Q17" s="3">
        <f t="shared" si="2"/>
        <v>100.32</v>
      </c>
    </row>
    <row r="18" spans="1:17" ht="14.25" x14ac:dyDescent="0.2">
      <c r="A18" s="2">
        <v>11</v>
      </c>
      <c r="B18" s="3">
        <v>25.45</v>
      </c>
      <c r="C18" s="2"/>
      <c r="D18" s="3">
        <f t="shared" si="0"/>
        <v>38.174999999999997</v>
      </c>
      <c r="E18" s="3">
        <f t="shared" si="1"/>
        <v>279.95</v>
      </c>
      <c r="F18" s="3"/>
      <c r="G18" s="3"/>
      <c r="H18" s="3"/>
      <c r="I18" s="3"/>
      <c r="J18" s="19"/>
      <c r="K18" s="19">
        <v>279.95</v>
      </c>
      <c r="L18" s="19"/>
      <c r="M18" s="19"/>
      <c r="N18" s="19"/>
      <c r="O18" s="19"/>
      <c r="P18" s="20"/>
      <c r="Q18" s="3">
        <f>SUM(H18:P18)</f>
        <v>279.95</v>
      </c>
    </row>
    <row r="19" spans="1:17" ht="14.25" x14ac:dyDescent="0.2">
      <c r="A19" s="2">
        <v>14</v>
      </c>
      <c r="B19" s="3">
        <v>25.45</v>
      </c>
      <c r="C19" s="2">
        <v>4</v>
      </c>
      <c r="D19" s="3">
        <f t="shared" si="0"/>
        <v>38.174999999999997</v>
      </c>
      <c r="E19" s="3">
        <f t="shared" si="1"/>
        <v>509</v>
      </c>
      <c r="F19" s="3"/>
      <c r="G19" s="3"/>
      <c r="H19" s="3"/>
      <c r="I19" s="3"/>
      <c r="J19" s="19"/>
      <c r="K19" s="19"/>
      <c r="L19" s="19"/>
      <c r="M19" s="19"/>
      <c r="N19" s="19">
        <v>509</v>
      </c>
      <c r="O19" s="19"/>
      <c r="P19" s="19"/>
      <c r="Q19" s="3">
        <f>SUM(F19:P19)</f>
        <v>509</v>
      </c>
    </row>
    <row r="20" spans="1:17" ht="14.25" x14ac:dyDescent="0.2">
      <c r="A20" s="2">
        <v>16</v>
      </c>
      <c r="B20" s="3">
        <v>26.42</v>
      </c>
      <c r="C20" s="2"/>
      <c r="D20" s="3">
        <f t="shared" si="0"/>
        <v>39.630000000000003</v>
      </c>
      <c r="E20" s="3">
        <f t="shared" si="1"/>
        <v>422.72</v>
      </c>
      <c r="F20" s="3"/>
      <c r="G20" s="3"/>
      <c r="H20" s="3"/>
      <c r="I20" s="3"/>
      <c r="J20" s="19">
        <v>422.72</v>
      </c>
      <c r="K20" s="19"/>
      <c r="L20" s="19"/>
      <c r="M20" s="19"/>
      <c r="N20" s="19"/>
      <c r="O20" s="19"/>
      <c r="P20" s="19"/>
      <c r="Q20" s="3">
        <f>SUM(F20:P20)</f>
        <v>422.72</v>
      </c>
    </row>
    <row r="21" spans="1:17" ht="14.25" x14ac:dyDescent="0.2">
      <c r="A21" s="6"/>
      <c r="B21" s="7"/>
      <c r="C21" s="6"/>
      <c r="D21" s="7"/>
      <c r="E21" s="7"/>
      <c r="F21" s="7"/>
      <c r="G21" s="7"/>
      <c r="H21" s="7"/>
      <c r="I21" s="7"/>
      <c r="J21" s="4"/>
      <c r="K21" s="4"/>
      <c r="L21" s="4"/>
      <c r="M21" s="4"/>
      <c r="N21" s="4"/>
      <c r="O21" s="4"/>
      <c r="P21" s="4"/>
      <c r="Q21" s="5"/>
    </row>
    <row r="22" spans="1:17" ht="11.25" customHeight="1" x14ac:dyDescent="0.25">
      <c r="A22" s="6"/>
      <c r="B22" s="7"/>
      <c r="C22" s="6"/>
      <c r="D22" s="7"/>
      <c r="E22" s="24"/>
      <c r="F22" s="24"/>
      <c r="G22" s="24"/>
      <c r="H22" s="24"/>
      <c r="I22" s="24"/>
      <c r="J22" s="25"/>
      <c r="K22" s="25"/>
      <c r="L22" s="25"/>
      <c r="M22" s="25"/>
      <c r="N22" s="25"/>
      <c r="O22" s="25"/>
      <c r="P22" s="25"/>
      <c r="Q22" s="1"/>
    </row>
    <row r="23" spans="1:17" ht="15" x14ac:dyDescent="0.25">
      <c r="A23" s="1"/>
      <c r="B23" s="5"/>
      <c r="C23" s="1"/>
      <c r="D23" s="5"/>
      <c r="E23" s="9">
        <f>SUM(E9:E22)</f>
        <v>1832.8050000000001</v>
      </c>
      <c r="F23" s="9">
        <f>SUM(F9:F20)</f>
        <v>105.68</v>
      </c>
      <c r="G23" s="9">
        <f>SUM(G9:G20)</f>
        <v>26.42</v>
      </c>
      <c r="H23" s="9">
        <f>SUM(H9:H22)</f>
        <v>26.42</v>
      </c>
      <c r="I23" s="9">
        <f>SUM(I9:I20)</f>
        <v>79.260000000000005</v>
      </c>
      <c r="J23" s="9">
        <f>SUM(J9:J20)</f>
        <v>422.72</v>
      </c>
      <c r="K23" s="9">
        <f>SUM(K9:K20)</f>
        <v>357.2</v>
      </c>
      <c r="L23" s="9">
        <f>SUM(L8:L20)</f>
        <v>25.75</v>
      </c>
      <c r="M23" s="9">
        <f>SUM(M9:M20)</f>
        <v>26.42</v>
      </c>
      <c r="N23" s="9">
        <f>SUM(N9:N20)</f>
        <v>609.31999999999994</v>
      </c>
      <c r="O23" s="9">
        <f>SUM(O8:O20)</f>
        <v>153.62</v>
      </c>
      <c r="P23" s="9">
        <f>SUM(P8:P20)</f>
        <v>0</v>
      </c>
      <c r="Q23" s="9">
        <f>SUM(Q9:Q20)</f>
        <v>1832.81</v>
      </c>
    </row>
    <row r="24" spans="1:17" x14ac:dyDescent="0.2">
      <c r="E24" s="22"/>
      <c r="F24" s="22"/>
      <c r="G24" s="22"/>
      <c r="H24" s="22"/>
      <c r="I24" s="22"/>
      <c r="J24" s="23"/>
      <c r="K24" s="23"/>
      <c r="L24" s="23"/>
      <c r="M24" s="23"/>
      <c r="N24" s="23"/>
      <c r="O24" s="23"/>
      <c r="P24" s="23"/>
    </row>
    <row r="25" spans="1:17" x14ac:dyDescent="0.2">
      <c r="E25" s="22"/>
      <c r="F25" s="22"/>
      <c r="G25" s="22"/>
      <c r="H25" s="22"/>
      <c r="I25" s="22"/>
      <c r="J25" s="23"/>
      <c r="K25" s="23"/>
      <c r="L25" s="23"/>
      <c r="M25" s="23"/>
      <c r="N25" s="23"/>
      <c r="O25" s="23"/>
      <c r="P25" s="23"/>
      <c r="Q25" s="12"/>
    </row>
    <row r="26" spans="1:17" x14ac:dyDescent="0.2">
      <c r="Q26" s="13"/>
    </row>
  </sheetData>
  <sortState ref="A3:Q34">
    <sortCondition ref="A3:A34"/>
  </sortState>
  <pageMargins left="0.75" right="0.75" top="1" bottom="1" header="0.5" footer="0.5"/>
  <pageSetup scale="59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9" width="11.28515625" style="10" customWidth="1"/>
    <col min="10" max="12" width="10.140625" style="11" customWidth="1"/>
    <col min="13" max="13" width="12" style="11" customWidth="1"/>
    <col min="14" max="14" width="10.140625" style="11" customWidth="1"/>
    <col min="15" max="15" width="11.85546875" style="11" customWidth="1"/>
    <col min="16" max="16" width="11.5703125" style="11" customWidth="1"/>
    <col min="17" max="17" width="11.28515625" customWidth="1"/>
  </cols>
  <sheetData>
    <row r="1" spans="1:17" s="40" customFormat="1" x14ac:dyDescent="0.2">
      <c r="A1" s="40" t="s">
        <v>71</v>
      </c>
      <c r="N1" s="40" t="s">
        <v>72</v>
      </c>
    </row>
    <row r="2" spans="1:17" s="40" customFormat="1" x14ac:dyDescent="0.2">
      <c r="A2" s="40" t="s">
        <v>73</v>
      </c>
      <c r="N2" s="40" t="s">
        <v>74</v>
      </c>
    </row>
    <row r="3" spans="1:17" s="40" customFormat="1" x14ac:dyDescent="0.2">
      <c r="A3" s="40" t="s">
        <v>75</v>
      </c>
      <c r="N3" s="40" t="s">
        <v>76</v>
      </c>
    </row>
    <row r="4" spans="1:17" s="40" customFormat="1" x14ac:dyDescent="0.2">
      <c r="N4" s="40" t="s">
        <v>77</v>
      </c>
    </row>
    <row r="5" spans="1:17" s="40" customFormat="1" x14ac:dyDescent="0.2">
      <c r="A5" s="42" t="s">
        <v>46</v>
      </c>
    </row>
    <row r="6" spans="1:17" s="40" customFormat="1" x14ac:dyDescent="0.2"/>
    <row r="7" spans="1:17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28</v>
      </c>
      <c r="G7" s="16" t="s">
        <v>54</v>
      </c>
      <c r="H7" s="16" t="s">
        <v>57</v>
      </c>
      <c r="I7" s="16" t="s">
        <v>18</v>
      </c>
      <c r="J7" s="17" t="s">
        <v>51</v>
      </c>
      <c r="K7" s="21" t="s">
        <v>56</v>
      </c>
      <c r="L7" s="21" t="s">
        <v>3</v>
      </c>
      <c r="M7" s="17" t="s">
        <v>58</v>
      </c>
      <c r="N7" s="17" t="s">
        <v>53</v>
      </c>
      <c r="O7" s="17" t="s">
        <v>56</v>
      </c>
      <c r="P7" s="17" t="s">
        <v>21</v>
      </c>
      <c r="Q7" s="18" t="s">
        <v>12</v>
      </c>
    </row>
    <row r="8" spans="1:17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6"/>
      <c r="J8" s="17"/>
      <c r="K8" s="17"/>
      <c r="L8" s="17"/>
      <c r="M8" s="17"/>
      <c r="N8" s="17"/>
      <c r="O8" s="17"/>
      <c r="P8" s="17"/>
      <c r="Q8" s="2"/>
    </row>
    <row r="9" spans="1:17" ht="14.25" x14ac:dyDescent="0.2">
      <c r="A9" s="2">
        <v>1</v>
      </c>
      <c r="B9" s="3">
        <v>26.42</v>
      </c>
      <c r="C9" s="2"/>
      <c r="D9" s="3">
        <f t="shared" ref="D9:D20" si="0">SUM(B9*1.5)</f>
        <v>39.630000000000003</v>
      </c>
      <c r="E9" s="3">
        <f t="shared" ref="E9:E20" si="1">SUM(A9*B9)+(C9*D9)</f>
        <v>26.42</v>
      </c>
      <c r="F9" s="3"/>
      <c r="G9" s="3"/>
      <c r="H9" s="3"/>
      <c r="I9" s="3"/>
      <c r="J9" s="19"/>
      <c r="K9" s="19"/>
      <c r="L9" s="19"/>
      <c r="M9" s="19">
        <v>26.42</v>
      </c>
      <c r="N9" s="19"/>
      <c r="O9" s="19"/>
      <c r="P9" s="19"/>
      <c r="Q9" s="3">
        <f>SUM(F9:P9)</f>
        <v>26.42</v>
      </c>
    </row>
    <row r="10" spans="1:17" ht="14.25" x14ac:dyDescent="0.2">
      <c r="A10" s="2">
        <v>2</v>
      </c>
      <c r="B10" s="3">
        <v>17.850000000000001</v>
      </c>
      <c r="C10" s="2"/>
      <c r="D10" s="3">
        <f t="shared" si="0"/>
        <v>26.775000000000002</v>
      </c>
      <c r="E10" s="3">
        <f t="shared" si="1"/>
        <v>35.700000000000003</v>
      </c>
      <c r="F10" s="3"/>
      <c r="G10" s="3"/>
      <c r="H10" s="3">
        <v>35.700000000000003</v>
      </c>
      <c r="I10" s="3"/>
      <c r="J10" s="19"/>
      <c r="K10" s="19"/>
      <c r="L10" s="19"/>
      <c r="M10" s="19"/>
      <c r="N10" s="19"/>
      <c r="O10" s="19"/>
      <c r="P10" s="19"/>
      <c r="Q10" s="3">
        <f>SUM(H10:P10)</f>
        <v>35.700000000000003</v>
      </c>
    </row>
    <row r="11" spans="1:17" ht="14.25" x14ac:dyDescent="0.2">
      <c r="A11" s="2">
        <v>2</v>
      </c>
      <c r="B11" s="3">
        <v>25.08</v>
      </c>
      <c r="C11" s="2"/>
      <c r="D11" s="3">
        <f t="shared" si="0"/>
        <v>37.619999999999997</v>
      </c>
      <c r="E11" s="3">
        <f t="shared" si="1"/>
        <v>50.16</v>
      </c>
      <c r="F11" s="3"/>
      <c r="G11" s="3"/>
      <c r="H11" s="3"/>
      <c r="I11" s="3"/>
      <c r="J11" s="19"/>
      <c r="K11" s="19">
        <v>50.16</v>
      </c>
      <c r="L11" s="19"/>
      <c r="M11" s="19"/>
      <c r="N11" s="19"/>
      <c r="O11" s="19"/>
      <c r="P11" s="19"/>
      <c r="Q11" s="3">
        <f>SUM(F11:P11)</f>
        <v>50.16</v>
      </c>
    </row>
    <row r="12" spans="1:17" ht="14.25" x14ac:dyDescent="0.2">
      <c r="A12" s="2">
        <v>3</v>
      </c>
      <c r="B12" s="3">
        <v>25.45</v>
      </c>
      <c r="C12" s="2"/>
      <c r="D12" s="3">
        <f t="shared" si="0"/>
        <v>38.174999999999997</v>
      </c>
      <c r="E12" s="3">
        <f t="shared" si="1"/>
        <v>76.349999999999994</v>
      </c>
      <c r="F12" s="3"/>
      <c r="G12" s="3"/>
      <c r="H12" s="3"/>
      <c r="I12" s="3"/>
      <c r="J12" s="19"/>
      <c r="K12" s="19"/>
      <c r="L12" s="19"/>
      <c r="M12" s="19"/>
      <c r="N12" s="19">
        <v>76.349999999999994</v>
      </c>
      <c r="O12" s="19"/>
      <c r="P12" s="20"/>
      <c r="Q12" s="3">
        <f>SUM(H12:P12)</f>
        <v>76.349999999999994</v>
      </c>
    </row>
    <row r="13" spans="1:17" ht="14.25" x14ac:dyDescent="0.2">
      <c r="A13" s="2">
        <v>4</v>
      </c>
      <c r="B13" s="3">
        <v>26.42</v>
      </c>
      <c r="C13" s="2"/>
      <c r="D13" s="3">
        <f t="shared" si="0"/>
        <v>39.630000000000003</v>
      </c>
      <c r="E13" s="3">
        <f t="shared" si="1"/>
        <v>105.68</v>
      </c>
      <c r="F13" s="3"/>
      <c r="G13" s="3"/>
      <c r="H13" s="3"/>
      <c r="I13" s="3"/>
      <c r="J13" s="19">
        <v>105.68</v>
      </c>
      <c r="K13" s="19"/>
      <c r="L13" s="19"/>
      <c r="M13" s="19"/>
      <c r="N13" s="19"/>
      <c r="O13" s="19"/>
      <c r="P13" s="19"/>
      <c r="Q13" s="3">
        <f t="shared" ref="Q13:Q20" si="2">SUM(F13:P13)</f>
        <v>105.68</v>
      </c>
    </row>
    <row r="14" spans="1:17" ht="14.25" x14ac:dyDescent="0.2">
      <c r="A14" s="2">
        <v>8</v>
      </c>
      <c r="B14" s="3">
        <v>20.3</v>
      </c>
      <c r="C14" s="2"/>
      <c r="D14" s="3">
        <f t="shared" si="0"/>
        <v>30.450000000000003</v>
      </c>
      <c r="E14" s="3">
        <f t="shared" si="1"/>
        <v>162.4</v>
      </c>
      <c r="F14" s="3"/>
      <c r="G14" s="3"/>
      <c r="H14" s="3"/>
      <c r="I14" s="3"/>
      <c r="J14" s="19"/>
      <c r="K14" s="19"/>
      <c r="L14" s="19"/>
      <c r="M14" s="19"/>
      <c r="N14" s="19">
        <v>162.4</v>
      </c>
      <c r="O14" s="19"/>
      <c r="P14" s="19"/>
      <c r="Q14" s="3">
        <f t="shared" si="2"/>
        <v>162.4</v>
      </c>
    </row>
    <row r="15" spans="1:17" ht="14.25" x14ac:dyDescent="0.2">
      <c r="A15" s="2">
        <v>12.5</v>
      </c>
      <c r="B15" s="3">
        <v>25.08</v>
      </c>
      <c r="C15" s="2"/>
      <c r="D15" s="3">
        <f t="shared" si="0"/>
        <v>37.619999999999997</v>
      </c>
      <c r="E15" s="3">
        <f t="shared" si="1"/>
        <v>313.5</v>
      </c>
      <c r="F15" s="3"/>
      <c r="G15" s="3">
        <v>313.5</v>
      </c>
      <c r="H15" s="3"/>
      <c r="I15" s="3"/>
      <c r="J15" s="19"/>
      <c r="K15" s="19"/>
      <c r="L15" s="19"/>
      <c r="M15" s="19"/>
      <c r="N15" s="19"/>
      <c r="O15" s="19"/>
      <c r="P15" s="19"/>
      <c r="Q15" s="3">
        <f t="shared" si="2"/>
        <v>313.5</v>
      </c>
    </row>
    <row r="16" spans="1:17" ht="14.25" x14ac:dyDescent="0.2">
      <c r="A16" s="2">
        <v>15.5</v>
      </c>
      <c r="B16" s="3">
        <v>25.75</v>
      </c>
      <c r="C16" s="2"/>
      <c r="D16" s="3">
        <f t="shared" si="0"/>
        <v>38.625</v>
      </c>
      <c r="E16" s="3">
        <f t="shared" si="1"/>
        <v>399.125</v>
      </c>
      <c r="F16" s="3"/>
      <c r="G16" s="3"/>
      <c r="H16" s="3"/>
      <c r="I16" s="3"/>
      <c r="J16" s="19"/>
      <c r="K16" s="19"/>
      <c r="L16" s="19">
        <v>399.13</v>
      </c>
      <c r="M16" s="19"/>
      <c r="N16" s="19"/>
      <c r="O16" s="19"/>
      <c r="P16" s="19"/>
      <c r="Q16" s="3">
        <f t="shared" si="2"/>
        <v>399.13</v>
      </c>
    </row>
    <row r="17" spans="1:17" ht="14.25" x14ac:dyDescent="0.2">
      <c r="A17" s="2">
        <v>16</v>
      </c>
      <c r="B17" s="3">
        <v>25.45</v>
      </c>
      <c r="C17" s="2">
        <v>3.75</v>
      </c>
      <c r="D17" s="3">
        <f t="shared" si="0"/>
        <v>38.174999999999997</v>
      </c>
      <c r="E17" s="3">
        <f t="shared" si="1"/>
        <v>550.35625000000005</v>
      </c>
      <c r="F17" s="3"/>
      <c r="G17" s="3"/>
      <c r="H17" s="3"/>
      <c r="I17" s="3"/>
      <c r="J17" s="19"/>
      <c r="K17" s="19">
        <v>550.36</v>
      </c>
      <c r="L17" s="19"/>
      <c r="M17" s="19"/>
      <c r="N17" s="19"/>
      <c r="O17" s="19"/>
      <c r="P17" s="19"/>
      <c r="Q17" s="3">
        <f t="shared" si="2"/>
        <v>550.36</v>
      </c>
    </row>
    <row r="18" spans="1:17" ht="14.25" x14ac:dyDescent="0.2">
      <c r="A18" s="2">
        <v>17</v>
      </c>
      <c r="B18" s="3">
        <v>26.42</v>
      </c>
      <c r="C18" s="2"/>
      <c r="D18" s="3">
        <f t="shared" si="0"/>
        <v>39.630000000000003</v>
      </c>
      <c r="E18" s="3">
        <f t="shared" si="1"/>
        <v>449.14000000000004</v>
      </c>
      <c r="F18" s="3"/>
      <c r="G18" s="3"/>
      <c r="H18" s="3"/>
      <c r="I18" s="3">
        <v>449.14</v>
      </c>
      <c r="J18" s="19"/>
      <c r="K18" s="19"/>
      <c r="L18" s="19"/>
      <c r="M18" s="19"/>
      <c r="N18" s="19"/>
      <c r="O18" s="19"/>
      <c r="P18" s="19"/>
      <c r="Q18" s="3">
        <f t="shared" si="2"/>
        <v>449.14</v>
      </c>
    </row>
    <row r="19" spans="1:17" ht="14.25" x14ac:dyDescent="0.2">
      <c r="A19" s="2">
        <v>17</v>
      </c>
      <c r="B19" s="3">
        <v>25.08</v>
      </c>
      <c r="C19" s="2"/>
      <c r="D19" s="3">
        <f t="shared" si="0"/>
        <v>37.619999999999997</v>
      </c>
      <c r="E19" s="3">
        <f t="shared" si="1"/>
        <v>426.35999999999996</v>
      </c>
      <c r="F19" s="3"/>
      <c r="G19" s="3"/>
      <c r="H19" s="3"/>
      <c r="I19" s="3"/>
      <c r="J19" s="19"/>
      <c r="K19" s="19"/>
      <c r="L19" s="19">
        <v>426.36</v>
      </c>
      <c r="M19" s="19"/>
      <c r="N19" s="19"/>
      <c r="O19" s="19"/>
      <c r="P19" s="19"/>
      <c r="Q19" s="3">
        <f t="shared" si="2"/>
        <v>426.36</v>
      </c>
    </row>
    <row r="20" spans="1:17" ht="14.25" x14ac:dyDescent="0.2">
      <c r="A20" s="2">
        <v>17.5</v>
      </c>
      <c r="B20" s="3">
        <v>25.75</v>
      </c>
      <c r="C20" s="2">
        <v>1</v>
      </c>
      <c r="D20" s="3">
        <f t="shared" si="0"/>
        <v>38.625</v>
      </c>
      <c r="E20" s="3">
        <f t="shared" si="1"/>
        <v>489.25</v>
      </c>
      <c r="F20" s="3"/>
      <c r="G20" s="3">
        <v>489.25</v>
      </c>
      <c r="H20" s="3"/>
      <c r="I20" s="3"/>
      <c r="J20" s="19"/>
      <c r="K20" s="19"/>
      <c r="L20" s="19"/>
      <c r="M20" s="19"/>
      <c r="N20" s="19"/>
      <c r="O20" s="19"/>
      <c r="P20" s="19"/>
      <c r="Q20" s="3">
        <f t="shared" si="2"/>
        <v>489.25</v>
      </c>
    </row>
    <row r="21" spans="1:17" ht="15" x14ac:dyDescent="0.25">
      <c r="A21" s="6"/>
      <c r="B21" s="7"/>
      <c r="C21" s="6"/>
      <c r="D21" s="7"/>
      <c r="E21" s="24"/>
      <c r="F21" s="24"/>
      <c r="G21" s="24"/>
      <c r="H21" s="24"/>
      <c r="I21" s="24"/>
      <c r="J21" s="25"/>
      <c r="K21" s="25"/>
      <c r="L21" s="25"/>
      <c r="M21" s="25"/>
      <c r="N21" s="25"/>
      <c r="O21" s="25"/>
      <c r="P21" s="25"/>
      <c r="Q21" s="5"/>
    </row>
    <row r="22" spans="1:17" ht="11.25" customHeight="1" x14ac:dyDescent="0.25">
      <c r="A22" s="6"/>
      <c r="B22" s="7"/>
      <c r="C22" s="6"/>
      <c r="D22" s="7"/>
      <c r="E22" s="24"/>
      <c r="F22" s="24"/>
      <c r="G22" s="24"/>
      <c r="H22" s="24"/>
      <c r="I22" s="24"/>
      <c r="J22" s="25"/>
      <c r="K22" s="25"/>
      <c r="L22" s="25"/>
      <c r="M22" s="25"/>
      <c r="N22" s="25"/>
      <c r="O22" s="25"/>
      <c r="P22" s="25"/>
      <c r="Q22" s="1"/>
    </row>
    <row r="23" spans="1:17" ht="15" x14ac:dyDescent="0.25">
      <c r="A23" s="1"/>
      <c r="B23" s="5"/>
      <c r="C23" s="1"/>
      <c r="D23" s="5"/>
      <c r="E23" s="9">
        <f>SUM(E9:E22)</f>
        <v>3084.4412500000003</v>
      </c>
      <c r="F23" s="9">
        <f>SUM(F9:F20)</f>
        <v>0</v>
      </c>
      <c r="G23" s="9">
        <f>SUM(G9:G20)</f>
        <v>802.75</v>
      </c>
      <c r="H23" s="9">
        <f>SUM(H9:H22)</f>
        <v>35.700000000000003</v>
      </c>
      <c r="I23" s="9">
        <f>SUM(I9:I20)</f>
        <v>449.14</v>
      </c>
      <c r="J23" s="9">
        <f>SUM(J9:J20)</f>
        <v>105.68</v>
      </c>
      <c r="K23" s="9">
        <f>SUM(K9:K20)</f>
        <v>600.52</v>
      </c>
      <c r="L23" s="9">
        <f>SUM(L8:L20)</f>
        <v>825.49</v>
      </c>
      <c r="M23" s="9">
        <f>SUM(M9:M20)</f>
        <v>26.42</v>
      </c>
      <c r="N23" s="9">
        <f>SUM(N9:N20)</f>
        <v>238.75</v>
      </c>
      <c r="O23" s="9">
        <f>SUM(O8:O20)</f>
        <v>0</v>
      </c>
      <c r="P23" s="9">
        <f>SUM(P8:P20)</f>
        <v>0</v>
      </c>
      <c r="Q23" s="9">
        <f>SUM(Q9:Q20)</f>
        <v>3084.4500000000003</v>
      </c>
    </row>
    <row r="24" spans="1:17" x14ac:dyDescent="0.2">
      <c r="E24" s="22"/>
      <c r="F24" s="22"/>
      <c r="G24" s="22"/>
      <c r="H24" s="22"/>
      <c r="I24" s="22"/>
      <c r="J24" s="23"/>
      <c r="K24" s="23"/>
      <c r="L24" s="23"/>
      <c r="M24" s="23"/>
      <c r="N24" s="23"/>
      <c r="O24" s="23"/>
      <c r="P24" s="23"/>
    </row>
    <row r="25" spans="1:17" x14ac:dyDescent="0.2">
      <c r="Q25" s="12"/>
    </row>
    <row r="26" spans="1:17" x14ac:dyDescent="0.2">
      <c r="Q26" s="13"/>
    </row>
  </sheetData>
  <sortState ref="A3:Q35">
    <sortCondition ref="A3:A35"/>
  </sortState>
  <pageMargins left="0.75" right="0.75" top="1" bottom="1" header="0.5" footer="0.5"/>
  <pageSetup scale="59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9" width="11.28515625" style="10" customWidth="1"/>
    <col min="10" max="12" width="10.140625" style="11" customWidth="1"/>
    <col min="13" max="13" width="12" style="11" customWidth="1"/>
    <col min="14" max="14" width="10.140625" style="11" customWidth="1"/>
    <col min="15" max="15" width="11.85546875" style="11" customWidth="1"/>
    <col min="16" max="16" width="11.5703125" style="11" customWidth="1"/>
    <col min="17" max="17" width="11.28515625" customWidth="1"/>
  </cols>
  <sheetData>
    <row r="1" spans="1:17" s="40" customFormat="1" x14ac:dyDescent="0.2">
      <c r="A1" s="40" t="s">
        <v>71</v>
      </c>
      <c r="N1" s="40" t="s">
        <v>72</v>
      </c>
    </row>
    <row r="2" spans="1:17" s="40" customFormat="1" x14ac:dyDescent="0.2">
      <c r="A2" s="40" t="s">
        <v>73</v>
      </c>
      <c r="N2" s="40" t="s">
        <v>74</v>
      </c>
    </row>
    <row r="3" spans="1:17" s="40" customFormat="1" x14ac:dyDescent="0.2">
      <c r="A3" s="40" t="s">
        <v>75</v>
      </c>
      <c r="N3" s="40" t="s">
        <v>76</v>
      </c>
    </row>
    <row r="4" spans="1:17" s="40" customFormat="1" x14ac:dyDescent="0.2">
      <c r="N4" s="40" t="s">
        <v>77</v>
      </c>
    </row>
    <row r="5" spans="1:17" s="40" customFormat="1" x14ac:dyDescent="0.2">
      <c r="A5" s="42" t="s">
        <v>46</v>
      </c>
    </row>
    <row r="6" spans="1:17" s="40" customFormat="1" x14ac:dyDescent="0.2"/>
    <row r="7" spans="1:17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28</v>
      </c>
      <c r="G7" s="16" t="s">
        <v>54</v>
      </c>
      <c r="H7" s="16" t="s">
        <v>57</v>
      </c>
      <c r="I7" s="16" t="s">
        <v>18</v>
      </c>
      <c r="J7" s="17" t="s">
        <v>51</v>
      </c>
      <c r="K7" s="21" t="s">
        <v>5</v>
      </c>
      <c r="L7" s="21" t="s">
        <v>3</v>
      </c>
      <c r="M7" s="17" t="s">
        <v>58</v>
      </c>
      <c r="N7" s="17" t="s">
        <v>53</v>
      </c>
      <c r="O7" s="17" t="s">
        <v>56</v>
      </c>
      <c r="P7" s="17" t="s">
        <v>21</v>
      </c>
      <c r="Q7" s="18" t="s">
        <v>12</v>
      </c>
    </row>
    <row r="8" spans="1:17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6"/>
      <c r="J8" s="17"/>
      <c r="K8" s="17"/>
      <c r="L8" s="17"/>
      <c r="M8" s="17"/>
      <c r="N8" s="17"/>
      <c r="O8" s="17"/>
      <c r="P8" s="17"/>
      <c r="Q8" s="2"/>
    </row>
    <row r="9" spans="1:17" ht="14.25" x14ac:dyDescent="0.2">
      <c r="A9" s="2">
        <v>1</v>
      </c>
      <c r="B9" s="3">
        <v>25.75</v>
      </c>
      <c r="C9" s="2"/>
      <c r="D9" s="3">
        <f t="shared" ref="D9:D17" si="0">SUM(B9*1.5)</f>
        <v>38.625</v>
      </c>
      <c r="E9" s="3">
        <f t="shared" ref="E9:E17" si="1">SUM(A9*B9)+(C9*D9)</f>
        <v>25.75</v>
      </c>
      <c r="F9" s="3"/>
      <c r="G9" s="3"/>
      <c r="H9" s="3"/>
      <c r="I9" s="3"/>
      <c r="J9" s="19"/>
      <c r="K9" s="19">
        <v>25.75</v>
      </c>
      <c r="L9" s="19"/>
      <c r="M9" s="19"/>
      <c r="N9" s="19"/>
      <c r="O9" s="19"/>
      <c r="P9" s="19"/>
      <c r="Q9" s="3">
        <f>SUM(H9:P9)</f>
        <v>25.75</v>
      </c>
    </row>
    <row r="10" spans="1:17" ht="14.25" x14ac:dyDescent="0.2">
      <c r="A10" s="2">
        <v>3</v>
      </c>
      <c r="B10" s="3">
        <v>25.75</v>
      </c>
      <c r="C10" s="2"/>
      <c r="D10" s="3">
        <f t="shared" si="0"/>
        <v>38.625</v>
      </c>
      <c r="E10" s="3">
        <f t="shared" si="1"/>
        <v>77.25</v>
      </c>
      <c r="F10" s="3"/>
      <c r="G10" s="3"/>
      <c r="H10" s="3"/>
      <c r="I10" s="3"/>
      <c r="J10" s="19"/>
      <c r="K10" s="19"/>
      <c r="L10" s="19">
        <v>77.25</v>
      </c>
      <c r="M10" s="19"/>
      <c r="N10" s="19"/>
      <c r="O10" s="19"/>
      <c r="P10" s="19"/>
      <c r="Q10" s="3">
        <f>SUM(F10:P10)</f>
        <v>77.25</v>
      </c>
    </row>
    <row r="11" spans="1:17" ht="14.25" x14ac:dyDescent="0.2">
      <c r="A11" s="2">
        <v>6</v>
      </c>
      <c r="B11" s="3">
        <v>20.3</v>
      </c>
      <c r="C11" s="2"/>
      <c r="D11" s="3">
        <f t="shared" si="0"/>
        <v>30.450000000000003</v>
      </c>
      <c r="E11" s="3">
        <f t="shared" si="1"/>
        <v>121.80000000000001</v>
      </c>
      <c r="F11" s="3"/>
      <c r="G11" s="3"/>
      <c r="H11" s="3"/>
      <c r="I11" s="3"/>
      <c r="J11" s="19"/>
      <c r="K11" s="19"/>
      <c r="L11" s="19"/>
      <c r="M11" s="19"/>
      <c r="N11" s="19">
        <v>121.8</v>
      </c>
      <c r="O11" s="19"/>
      <c r="P11" s="19"/>
      <c r="Q11" s="3">
        <f>SUM(F11:P11)</f>
        <v>121.8</v>
      </c>
    </row>
    <row r="12" spans="1:17" ht="14.25" x14ac:dyDescent="0.2">
      <c r="A12" s="2">
        <v>8</v>
      </c>
      <c r="B12" s="3">
        <v>25.08</v>
      </c>
      <c r="C12" s="2"/>
      <c r="D12" s="3">
        <f t="shared" si="0"/>
        <v>37.619999999999997</v>
      </c>
      <c r="E12" s="3">
        <f t="shared" si="1"/>
        <v>200.64</v>
      </c>
      <c r="F12" s="3"/>
      <c r="G12" s="3">
        <v>200.64</v>
      </c>
      <c r="H12" s="3"/>
      <c r="I12" s="3"/>
      <c r="J12" s="19"/>
      <c r="K12" s="19"/>
      <c r="L12" s="19"/>
      <c r="M12" s="19"/>
      <c r="N12" s="19"/>
      <c r="O12" s="19"/>
      <c r="P12" s="19"/>
      <c r="Q12" s="3">
        <f>SUM(F12:P12)</f>
        <v>200.64</v>
      </c>
    </row>
    <row r="13" spans="1:17" ht="14.25" x14ac:dyDescent="0.2">
      <c r="A13" s="2">
        <v>14</v>
      </c>
      <c r="B13" s="3">
        <v>26.42</v>
      </c>
      <c r="C13" s="2"/>
      <c r="D13" s="3">
        <f t="shared" si="0"/>
        <v>39.630000000000003</v>
      </c>
      <c r="E13" s="3">
        <f t="shared" si="1"/>
        <v>369.88</v>
      </c>
      <c r="F13" s="3"/>
      <c r="G13" s="3"/>
      <c r="H13" s="3"/>
      <c r="I13" s="3">
        <v>369.88</v>
      </c>
      <c r="J13" s="19"/>
      <c r="K13" s="19"/>
      <c r="L13" s="19"/>
      <c r="M13" s="19"/>
      <c r="N13" s="19"/>
      <c r="O13" s="19"/>
      <c r="P13" s="19"/>
      <c r="Q13" s="3">
        <f>SUM(F13:P13)</f>
        <v>369.88</v>
      </c>
    </row>
    <row r="14" spans="1:17" ht="14.25" x14ac:dyDescent="0.2">
      <c r="A14" s="2">
        <v>16</v>
      </c>
      <c r="B14" s="3">
        <v>25.45</v>
      </c>
      <c r="C14" s="2">
        <v>3</v>
      </c>
      <c r="D14" s="3">
        <f t="shared" si="0"/>
        <v>38.174999999999997</v>
      </c>
      <c r="E14" s="3">
        <f t="shared" si="1"/>
        <v>521.72500000000002</v>
      </c>
      <c r="F14" s="3"/>
      <c r="G14" s="3"/>
      <c r="H14" s="3"/>
      <c r="I14" s="3"/>
      <c r="J14" s="19"/>
      <c r="K14" s="19"/>
      <c r="L14" s="19"/>
      <c r="M14" s="19"/>
      <c r="N14" s="19"/>
      <c r="O14" s="19">
        <v>521.73</v>
      </c>
      <c r="P14" s="19"/>
      <c r="Q14" s="3">
        <f>SUM(F14:P14)</f>
        <v>521.73</v>
      </c>
    </row>
    <row r="15" spans="1:17" ht="14.25" x14ac:dyDescent="0.2">
      <c r="A15" s="2">
        <v>16</v>
      </c>
      <c r="B15" s="3">
        <v>25.45</v>
      </c>
      <c r="C15" s="2"/>
      <c r="D15" s="3">
        <f t="shared" si="0"/>
        <v>38.174999999999997</v>
      </c>
      <c r="E15" s="3">
        <f t="shared" si="1"/>
        <v>407.2</v>
      </c>
      <c r="F15" s="3"/>
      <c r="G15" s="3"/>
      <c r="H15" s="3"/>
      <c r="I15" s="3"/>
      <c r="J15" s="19"/>
      <c r="K15" s="19"/>
      <c r="L15" s="19"/>
      <c r="M15" s="19"/>
      <c r="N15" s="19">
        <v>407.2</v>
      </c>
      <c r="O15" s="19"/>
      <c r="P15" s="20"/>
      <c r="Q15" s="3">
        <f>SUM(H15:P15)</f>
        <v>407.2</v>
      </c>
    </row>
    <row r="16" spans="1:17" ht="14.25" x14ac:dyDescent="0.2">
      <c r="A16" s="2">
        <v>18</v>
      </c>
      <c r="B16" s="3">
        <v>17.850000000000001</v>
      </c>
      <c r="C16" s="2"/>
      <c r="D16" s="3">
        <f t="shared" si="0"/>
        <v>26.775000000000002</v>
      </c>
      <c r="E16" s="3">
        <f t="shared" si="1"/>
        <v>321.3</v>
      </c>
      <c r="F16" s="3"/>
      <c r="G16" s="3"/>
      <c r="H16" s="3">
        <v>321.3</v>
      </c>
      <c r="I16" s="3"/>
      <c r="J16" s="19"/>
      <c r="K16" s="19"/>
      <c r="L16" s="19"/>
      <c r="M16" s="19"/>
      <c r="N16" s="19"/>
      <c r="O16" s="19"/>
      <c r="P16" s="19"/>
      <c r="Q16" s="3">
        <f>SUM(H16:P16)</f>
        <v>321.3</v>
      </c>
    </row>
    <row r="17" spans="1:17" ht="14.25" x14ac:dyDescent="0.2">
      <c r="A17" s="2">
        <v>23.5</v>
      </c>
      <c r="B17" s="3">
        <v>25.75</v>
      </c>
      <c r="C17" s="2">
        <v>3.5</v>
      </c>
      <c r="D17" s="3">
        <f t="shared" si="0"/>
        <v>38.625</v>
      </c>
      <c r="E17" s="3">
        <f t="shared" si="1"/>
        <v>740.3125</v>
      </c>
      <c r="F17" s="3"/>
      <c r="G17" s="3">
        <v>740.31</v>
      </c>
      <c r="H17" s="3"/>
      <c r="I17" s="3"/>
      <c r="J17" s="19"/>
      <c r="K17" s="19"/>
      <c r="L17" s="19"/>
      <c r="M17" s="19"/>
      <c r="N17" s="19"/>
      <c r="O17" s="19"/>
      <c r="P17" s="19"/>
      <c r="Q17" s="3">
        <f>SUM(F17:P17)</f>
        <v>740.31</v>
      </c>
    </row>
    <row r="18" spans="1:17" ht="15" x14ac:dyDescent="0.25">
      <c r="A18" s="6"/>
      <c r="B18" s="7"/>
      <c r="C18" s="6"/>
      <c r="D18" s="7"/>
      <c r="E18" s="24"/>
      <c r="F18" s="24"/>
      <c r="G18" s="24"/>
      <c r="H18" s="24"/>
      <c r="I18" s="24"/>
      <c r="J18" s="25"/>
      <c r="K18" s="25"/>
      <c r="L18" s="25"/>
      <c r="M18" s="25"/>
      <c r="N18" s="25"/>
      <c r="O18" s="25"/>
      <c r="P18" s="25"/>
      <c r="Q18" s="5"/>
    </row>
    <row r="19" spans="1:17" ht="11.25" customHeight="1" x14ac:dyDescent="0.25">
      <c r="A19" s="6"/>
      <c r="B19" s="7"/>
      <c r="C19" s="6"/>
      <c r="D19" s="7"/>
      <c r="E19" s="24"/>
      <c r="F19" s="24"/>
      <c r="G19" s="24"/>
      <c r="H19" s="24"/>
      <c r="I19" s="24"/>
      <c r="J19" s="25"/>
      <c r="K19" s="25"/>
      <c r="L19" s="25"/>
      <c r="M19" s="25"/>
      <c r="N19" s="25"/>
      <c r="O19" s="25"/>
      <c r="P19" s="25"/>
      <c r="Q19" s="1"/>
    </row>
    <row r="20" spans="1:17" ht="15" x14ac:dyDescent="0.25">
      <c r="A20" s="1"/>
      <c r="B20" s="5"/>
      <c r="C20" s="1"/>
      <c r="D20" s="5"/>
      <c r="E20" s="9">
        <f>SUM(E9:E19)</f>
        <v>2785.8575000000001</v>
      </c>
      <c r="F20" s="9">
        <f>SUM(F9:F17)</f>
        <v>0</v>
      </c>
      <c r="G20" s="9">
        <f>SUM(G9:G17)</f>
        <v>940.94999999999993</v>
      </c>
      <c r="H20" s="9">
        <f>SUM(H9:H19)</f>
        <v>321.3</v>
      </c>
      <c r="I20" s="9">
        <f>SUM(I9:I17)</f>
        <v>369.88</v>
      </c>
      <c r="J20" s="9">
        <f>SUM(J9:J17)</f>
        <v>0</v>
      </c>
      <c r="K20" s="9">
        <f>SUM(K9:K17)</f>
        <v>25.75</v>
      </c>
      <c r="L20" s="9">
        <f>SUM(L8:L17)</f>
        <v>77.25</v>
      </c>
      <c r="M20" s="9">
        <f>SUM(M9:M17)</f>
        <v>0</v>
      </c>
      <c r="N20" s="9">
        <f>SUM(N9:N17)</f>
        <v>529</v>
      </c>
      <c r="O20" s="9">
        <f>SUM(O8:O17)</f>
        <v>521.73</v>
      </c>
      <c r="P20" s="9">
        <f>SUM(P8:P17)</f>
        <v>0</v>
      </c>
      <c r="Q20" s="9">
        <f>SUM(Q9:Q17)</f>
        <v>2785.8599999999997</v>
      </c>
    </row>
    <row r="21" spans="1:17" x14ac:dyDescent="0.2">
      <c r="E21" s="22"/>
      <c r="F21" s="22"/>
      <c r="G21" s="22"/>
      <c r="H21" s="22"/>
      <c r="I21" s="22"/>
      <c r="J21" s="23"/>
      <c r="K21" s="23"/>
      <c r="L21" s="23"/>
      <c r="M21" s="23"/>
      <c r="N21" s="23"/>
      <c r="O21" s="23"/>
      <c r="P21" s="23"/>
    </row>
    <row r="22" spans="1:17" x14ac:dyDescent="0.2">
      <c r="Q22" s="12"/>
    </row>
    <row r="23" spans="1:17" x14ac:dyDescent="0.2">
      <c r="Q23" s="13"/>
    </row>
  </sheetData>
  <sortState ref="A3:Q35">
    <sortCondition ref="A3:A35"/>
  </sortState>
  <pageMargins left="0.75" right="0.75" top="1" bottom="1" header="0.5" footer="0.5"/>
  <pageSetup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8" width="10.140625" style="11" customWidth="1"/>
    <col min="9" max="10" width="12" style="11" customWidth="1"/>
    <col min="11" max="14" width="10.140625" style="11" customWidth="1"/>
    <col min="15" max="15" width="11.28515625" customWidth="1"/>
  </cols>
  <sheetData>
    <row r="1" spans="1:15" s="40" customFormat="1" x14ac:dyDescent="0.2">
      <c r="A1" s="40" t="s">
        <v>71</v>
      </c>
      <c r="N1" s="40" t="s">
        <v>72</v>
      </c>
    </row>
    <row r="2" spans="1:15" s="40" customFormat="1" x14ac:dyDescent="0.2">
      <c r="A2" s="40" t="s">
        <v>73</v>
      </c>
      <c r="N2" s="40" t="s">
        <v>74</v>
      </c>
    </row>
    <row r="3" spans="1:15" s="40" customFormat="1" x14ac:dyDescent="0.2">
      <c r="A3" s="40" t="s">
        <v>75</v>
      </c>
      <c r="N3" s="40" t="s">
        <v>76</v>
      </c>
    </row>
    <row r="4" spans="1:15" s="40" customFormat="1" x14ac:dyDescent="0.2">
      <c r="N4" s="40" t="s">
        <v>77</v>
      </c>
    </row>
    <row r="5" spans="1:15" s="40" customFormat="1" x14ac:dyDescent="0.2">
      <c r="A5" s="41" t="s">
        <v>38</v>
      </c>
    </row>
    <row r="6" spans="1:15" s="40" customFormat="1" x14ac:dyDescent="0.2"/>
    <row r="7" spans="1:15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7" t="s">
        <v>3</v>
      </c>
      <c r="G7" s="17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18" t="s">
        <v>12</v>
      </c>
    </row>
    <row r="8" spans="1:15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7"/>
      <c r="G8" s="17"/>
      <c r="H8" s="17"/>
      <c r="I8" s="17"/>
      <c r="J8" s="17"/>
      <c r="K8" s="17"/>
      <c r="L8" s="17"/>
      <c r="M8" s="17"/>
      <c r="N8" s="17"/>
      <c r="O8" s="2"/>
    </row>
    <row r="9" spans="1:15" ht="14.25" x14ac:dyDescent="0.2">
      <c r="A9" s="2">
        <v>1</v>
      </c>
      <c r="B9" s="3">
        <v>23.81</v>
      </c>
      <c r="C9" s="2"/>
      <c r="D9" s="3">
        <f t="shared" ref="D9:D16" si="0">SUM(B9*1.5)</f>
        <v>35.714999999999996</v>
      </c>
      <c r="E9" s="3">
        <f t="shared" ref="E9:E16" si="1">SUM(A9*B9)+(C9*D9)</f>
        <v>23.81</v>
      </c>
      <c r="F9" s="19">
        <v>23.81</v>
      </c>
      <c r="G9" s="19"/>
      <c r="H9" s="19"/>
      <c r="I9" s="19"/>
      <c r="J9" s="19"/>
      <c r="K9" s="19"/>
      <c r="L9" s="19"/>
      <c r="M9" s="19"/>
      <c r="N9" s="19"/>
      <c r="O9" s="3">
        <f>SUM(F9:M9)</f>
        <v>23.81</v>
      </c>
    </row>
    <row r="10" spans="1:15" ht="14.25" x14ac:dyDescent="0.2">
      <c r="A10" s="2">
        <v>1</v>
      </c>
      <c r="B10" s="3">
        <v>24.52</v>
      </c>
      <c r="C10" s="2"/>
      <c r="D10" s="3">
        <f t="shared" si="0"/>
        <v>36.78</v>
      </c>
      <c r="E10" s="3">
        <f t="shared" si="1"/>
        <v>24.52</v>
      </c>
      <c r="F10" s="19"/>
      <c r="G10" s="19"/>
      <c r="H10" s="19"/>
      <c r="I10" s="19"/>
      <c r="J10" s="19">
        <v>24.52</v>
      </c>
      <c r="K10" s="19"/>
      <c r="L10" s="19"/>
      <c r="M10" s="19"/>
      <c r="N10" s="19"/>
      <c r="O10" s="3">
        <f>SUM(F10:M10)</f>
        <v>24.52</v>
      </c>
    </row>
    <row r="11" spans="1:15" ht="14.25" x14ac:dyDescent="0.2">
      <c r="A11" s="2">
        <v>8</v>
      </c>
      <c r="B11" s="3">
        <v>23.81</v>
      </c>
      <c r="C11" s="2"/>
      <c r="D11" s="3">
        <f t="shared" si="0"/>
        <v>35.714999999999996</v>
      </c>
      <c r="E11" s="3">
        <f t="shared" si="1"/>
        <v>190.48</v>
      </c>
      <c r="F11" s="19"/>
      <c r="G11" s="19"/>
      <c r="H11" s="19"/>
      <c r="I11" s="19">
        <v>190.48</v>
      </c>
      <c r="J11" s="19"/>
      <c r="K11" s="19"/>
      <c r="L11" s="19"/>
      <c r="M11" s="19"/>
      <c r="N11" s="19"/>
      <c r="O11" s="3">
        <f>SUM(F11:M11)</f>
        <v>190.48</v>
      </c>
    </row>
    <row r="12" spans="1:15" ht="14.25" x14ac:dyDescent="0.2">
      <c r="A12" s="2">
        <v>10</v>
      </c>
      <c r="B12" s="3">
        <v>24.52</v>
      </c>
      <c r="C12" s="2"/>
      <c r="D12" s="3">
        <f t="shared" si="0"/>
        <v>36.78</v>
      </c>
      <c r="E12" s="3">
        <f t="shared" si="1"/>
        <v>245.2</v>
      </c>
      <c r="F12" s="19"/>
      <c r="G12" s="19"/>
      <c r="H12" s="19"/>
      <c r="I12" s="19"/>
      <c r="J12" s="19"/>
      <c r="K12" s="19"/>
      <c r="L12" s="19">
        <v>245.2</v>
      </c>
      <c r="M12" s="19"/>
      <c r="N12" s="19"/>
      <c r="O12" s="3">
        <f>SUM(F12:N12)</f>
        <v>245.2</v>
      </c>
    </row>
    <row r="13" spans="1:15" ht="14.25" x14ac:dyDescent="0.2">
      <c r="A13" s="2">
        <v>13</v>
      </c>
      <c r="B13" s="3">
        <v>25.65</v>
      </c>
      <c r="C13" s="2"/>
      <c r="D13" s="3">
        <f t="shared" si="0"/>
        <v>38.474999999999994</v>
      </c>
      <c r="E13" s="3">
        <f t="shared" si="1"/>
        <v>333.45</v>
      </c>
      <c r="F13" s="19"/>
      <c r="G13" s="19"/>
      <c r="H13" s="19">
        <v>333.45</v>
      </c>
      <c r="I13" s="19"/>
      <c r="J13" s="19"/>
      <c r="K13" s="19"/>
      <c r="L13" s="19"/>
      <c r="M13" s="19"/>
      <c r="N13" s="19"/>
      <c r="O13" s="3">
        <f>SUM(F13:M13)</f>
        <v>333.45</v>
      </c>
    </row>
    <row r="14" spans="1:15" ht="14.25" x14ac:dyDescent="0.2">
      <c r="A14" s="2">
        <v>24</v>
      </c>
      <c r="B14" s="3">
        <v>18.760000000000002</v>
      </c>
      <c r="C14" s="2"/>
      <c r="D14" s="3">
        <f t="shared" si="0"/>
        <v>28.14</v>
      </c>
      <c r="E14" s="3">
        <f t="shared" si="1"/>
        <v>450.24</v>
      </c>
      <c r="F14" s="19"/>
      <c r="G14" s="19"/>
      <c r="H14" s="19"/>
      <c r="I14" s="19"/>
      <c r="J14" s="19"/>
      <c r="K14" s="19"/>
      <c r="L14" s="19">
        <v>450.24</v>
      </c>
      <c r="M14" s="19"/>
      <c r="N14" s="19"/>
      <c r="O14" s="3">
        <f>SUM(F14:N14)</f>
        <v>450.24</v>
      </c>
    </row>
    <row r="15" spans="1:15" ht="14.25" x14ac:dyDescent="0.2">
      <c r="A15" s="2">
        <v>35</v>
      </c>
      <c r="B15" s="3">
        <v>24.83</v>
      </c>
      <c r="C15" s="2"/>
      <c r="D15" s="3">
        <f t="shared" si="0"/>
        <v>37.244999999999997</v>
      </c>
      <c r="E15" s="3">
        <f t="shared" si="1"/>
        <v>869.05</v>
      </c>
      <c r="F15" s="19"/>
      <c r="G15" s="19"/>
      <c r="H15" s="19"/>
      <c r="I15" s="19"/>
      <c r="J15" s="19"/>
      <c r="K15" s="19"/>
      <c r="L15" s="19"/>
      <c r="M15" s="19"/>
      <c r="N15" s="19">
        <v>869.05</v>
      </c>
      <c r="O15" s="3">
        <f>SUM(F15:N15)</f>
        <v>869.05</v>
      </c>
    </row>
    <row r="16" spans="1:15" ht="14.25" x14ac:dyDescent="0.2">
      <c r="A16" s="2">
        <v>39</v>
      </c>
      <c r="B16" s="3">
        <v>17.41</v>
      </c>
      <c r="C16" s="2"/>
      <c r="D16" s="3">
        <f t="shared" si="0"/>
        <v>26.115000000000002</v>
      </c>
      <c r="E16" s="3">
        <f t="shared" si="1"/>
        <v>678.99</v>
      </c>
      <c r="F16" s="19"/>
      <c r="G16" s="19"/>
      <c r="H16" s="19"/>
      <c r="I16" s="19"/>
      <c r="J16" s="19"/>
      <c r="K16" s="19"/>
      <c r="L16" s="19"/>
      <c r="M16" s="19">
        <v>678.99</v>
      </c>
      <c r="N16" s="19"/>
      <c r="O16" s="3">
        <f>SUM(F16:M16)</f>
        <v>678.99</v>
      </c>
    </row>
    <row r="17" spans="1:15" ht="14.25" x14ac:dyDescent="0.2">
      <c r="A17" s="6"/>
      <c r="B17" s="7"/>
      <c r="C17" s="6"/>
      <c r="D17" s="7"/>
      <c r="E17" s="7"/>
      <c r="F17" s="4"/>
      <c r="G17" s="4"/>
      <c r="H17" s="4"/>
      <c r="I17" s="4"/>
      <c r="J17" s="4"/>
      <c r="K17" s="4"/>
      <c r="L17" s="4"/>
      <c r="M17" s="4"/>
      <c r="N17" s="4"/>
      <c r="O17" s="5"/>
    </row>
    <row r="18" spans="1:15" ht="11.25" customHeight="1" x14ac:dyDescent="0.2">
      <c r="A18" s="6"/>
      <c r="B18" s="7"/>
      <c r="C18" s="6"/>
      <c r="D18" s="7"/>
      <c r="E18" s="7"/>
      <c r="F18" s="4"/>
      <c r="G18" s="4"/>
      <c r="H18" s="4"/>
      <c r="I18" s="4"/>
      <c r="J18" s="4"/>
      <c r="K18" s="4"/>
      <c r="L18" s="4"/>
      <c r="M18" s="4"/>
      <c r="N18" s="4"/>
      <c r="O18" s="1"/>
    </row>
    <row r="19" spans="1:15" ht="15" x14ac:dyDescent="0.25">
      <c r="A19" s="1"/>
      <c r="B19" s="5"/>
      <c r="C19" s="1"/>
      <c r="D19" s="5"/>
      <c r="E19" s="9">
        <f>SUM(E9:E18)</f>
        <v>2815.74</v>
      </c>
      <c r="F19" s="9">
        <f>SUM(F9:F16)</f>
        <v>23.81</v>
      </c>
      <c r="G19" s="9">
        <f>SUM(G9:G16)</f>
        <v>0</v>
      </c>
      <c r="H19" s="9">
        <f>SUM(H9:H16)</f>
        <v>333.45</v>
      </c>
      <c r="I19" s="9">
        <f>SUM(I8:I16)</f>
        <v>190.48</v>
      </c>
      <c r="J19" s="9">
        <f t="shared" ref="J19:O19" si="2">SUM(J9:J16)</f>
        <v>24.52</v>
      </c>
      <c r="K19" s="9">
        <f t="shared" si="2"/>
        <v>0</v>
      </c>
      <c r="L19" s="9">
        <f t="shared" si="2"/>
        <v>695.44</v>
      </c>
      <c r="M19" s="9">
        <f t="shared" si="2"/>
        <v>678.99</v>
      </c>
      <c r="N19" s="9">
        <f t="shared" si="2"/>
        <v>869.05</v>
      </c>
      <c r="O19" s="9">
        <f t="shared" si="2"/>
        <v>2815.74</v>
      </c>
    </row>
    <row r="21" spans="1:15" x14ac:dyDescent="0.2">
      <c r="O21" s="12"/>
    </row>
    <row r="22" spans="1:15" x14ac:dyDescent="0.2">
      <c r="O22" s="13"/>
    </row>
  </sheetData>
  <sortState ref="A3:O38">
    <sortCondition ref="A3:A38"/>
  </sortState>
  <pageMargins left="0.75" right="0.75" top="1" bottom="1" header="0.5" footer="0.5"/>
  <pageSetup scale="64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9" width="11.28515625" style="10" customWidth="1"/>
    <col min="10" max="12" width="10.140625" style="11" customWidth="1"/>
    <col min="13" max="13" width="12" style="11" customWidth="1"/>
    <col min="14" max="14" width="10.140625" style="11" customWidth="1"/>
    <col min="15" max="15" width="11.85546875" style="11" customWidth="1"/>
    <col min="16" max="16" width="11.5703125" style="11" customWidth="1"/>
    <col min="17" max="17" width="11.28515625" customWidth="1"/>
  </cols>
  <sheetData>
    <row r="1" spans="1:17" s="40" customFormat="1" x14ac:dyDescent="0.2">
      <c r="A1" s="40" t="s">
        <v>71</v>
      </c>
      <c r="N1" s="40" t="s">
        <v>72</v>
      </c>
    </row>
    <row r="2" spans="1:17" s="40" customFormat="1" x14ac:dyDescent="0.2">
      <c r="A2" s="40" t="s">
        <v>73</v>
      </c>
      <c r="N2" s="40" t="s">
        <v>74</v>
      </c>
    </row>
    <row r="3" spans="1:17" s="40" customFormat="1" x14ac:dyDescent="0.2">
      <c r="A3" s="40" t="s">
        <v>75</v>
      </c>
      <c r="N3" s="40" t="s">
        <v>76</v>
      </c>
    </row>
    <row r="4" spans="1:17" s="40" customFormat="1" x14ac:dyDescent="0.2">
      <c r="N4" s="40" t="s">
        <v>77</v>
      </c>
    </row>
    <row r="5" spans="1:17" s="40" customFormat="1" x14ac:dyDescent="0.2">
      <c r="A5" s="42" t="s">
        <v>46</v>
      </c>
    </row>
    <row r="6" spans="1:17" s="40" customFormat="1" x14ac:dyDescent="0.2"/>
    <row r="7" spans="1:17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28</v>
      </c>
      <c r="G7" s="16" t="s">
        <v>20</v>
      </c>
      <c r="H7" s="16" t="s">
        <v>54</v>
      </c>
      <c r="I7" s="16" t="s">
        <v>3</v>
      </c>
      <c r="J7" s="17" t="s">
        <v>51</v>
      </c>
      <c r="K7" s="21" t="s">
        <v>57</v>
      </c>
      <c r="L7" s="21" t="s">
        <v>59</v>
      </c>
      <c r="M7" s="17" t="s">
        <v>58</v>
      </c>
      <c r="N7" s="17" t="s">
        <v>53</v>
      </c>
      <c r="O7" s="17" t="s">
        <v>56</v>
      </c>
      <c r="P7" s="17" t="s">
        <v>21</v>
      </c>
      <c r="Q7" s="18" t="s">
        <v>12</v>
      </c>
    </row>
    <row r="8" spans="1:17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6"/>
      <c r="J8" s="17"/>
      <c r="K8" s="17"/>
      <c r="L8" s="17"/>
      <c r="M8" s="17"/>
      <c r="N8" s="17"/>
      <c r="O8" s="17"/>
      <c r="P8" s="17"/>
      <c r="Q8" s="2"/>
    </row>
    <row r="9" spans="1:17" ht="14.25" x14ac:dyDescent="0.2">
      <c r="A9" s="2">
        <v>2</v>
      </c>
      <c r="B9" s="3">
        <v>26.42</v>
      </c>
      <c r="C9" s="2"/>
      <c r="D9" s="3">
        <f t="shared" ref="D9:D18" si="0">SUM(B9*1.5)</f>
        <v>39.630000000000003</v>
      </c>
      <c r="E9" s="3">
        <f t="shared" ref="E9:E18" si="1">SUM(A9*B9)+(C9*D9)</f>
        <v>52.84</v>
      </c>
      <c r="F9" s="3"/>
      <c r="G9" s="3">
        <v>52.84</v>
      </c>
      <c r="H9" s="3"/>
      <c r="I9" s="3"/>
      <c r="J9" s="19"/>
      <c r="K9" s="19"/>
      <c r="L9" s="19"/>
      <c r="M9" s="19"/>
      <c r="N9" s="19"/>
      <c r="O9" s="19"/>
      <c r="P9" s="19"/>
      <c r="Q9" s="3">
        <f>SUM(F9:P9)</f>
        <v>52.84</v>
      </c>
    </row>
    <row r="10" spans="1:17" ht="14.25" x14ac:dyDescent="0.2">
      <c r="A10" s="2">
        <v>2</v>
      </c>
      <c r="B10" s="3">
        <v>25.75</v>
      </c>
      <c r="C10" s="2"/>
      <c r="D10" s="3">
        <f t="shared" si="0"/>
        <v>38.625</v>
      </c>
      <c r="E10" s="3">
        <f t="shared" si="1"/>
        <v>51.5</v>
      </c>
      <c r="F10" s="3"/>
      <c r="G10" s="3"/>
      <c r="H10" s="3"/>
      <c r="I10" s="3">
        <v>51.5</v>
      </c>
      <c r="J10" s="19"/>
      <c r="K10" s="19"/>
      <c r="L10" s="19"/>
      <c r="M10" s="19"/>
      <c r="N10" s="19"/>
      <c r="O10" s="19"/>
      <c r="P10" s="19"/>
      <c r="Q10" s="3">
        <f>SUM(F10:P10)</f>
        <v>51.5</v>
      </c>
    </row>
    <row r="11" spans="1:17" ht="14.25" x14ac:dyDescent="0.2">
      <c r="A11" s="2">
        <v>3</v>
      </c>
      <c r="B11" s="3">
        <v>26.42</v>
      </c>
      <c r="C11" s="2"/>
      <c r="D11" s="3">
        <f t="shared" si="0"/>
        <v>39.630000000000003</v>
      </c>
      <c r="E11" s="3">
        <f t="shared" si="1"/>
        <v>79.260000000000005</v>
      </c>
      <c r="F11" s="3"/>
      <c r="G11" s="3"/>
      <c r="H11" s="3"/>
      <c r="I11" s="3"/>
      <c r="J11" s="19">
        <v>79.260000000000005</v>
      </c>
      <c r="K11" s="19"/>
      <c r="L11" s="19"/>
      <c r="M11" s="19"/>
      <c r="N11" s="19"/>
      <c r="O11" s="19"/>
      <c r="P11" s="19"/>
      <c r="Q11" s="3">
        <f>SUM(F11:P11)</f>
        <v>79.260000000000005</v>
      </c>
    </row>
    <row r="12" spans="1:17" ht="14.25" x14ac:dyDescent="0.2">
      <c r="A12" s="2">
        <v>5</v>
      </c>
      <c r="B12" s="3">
        <v>17.850000000000001</v>
      </c>
      <c r="C12" s="2"/>
      <c r="D12" s="3">
        <f t="shared" si="0"/>
        <v>26.775000000000002</v>
      </c>
      <c r="E12" s="3">
        <f t="shared" si="1"/>
        <v>89.25</v>
      </c>
      <c r="F12" s="3"/>
      <c r="G12" s="3"/>
      <c r="H12" s="3"/>
      <c r="I12" s="3"/>
      <c r="J12" s="19"/>
      <c r="K12" s="19"/>
      <c r="L12" s="19">
        <v>89.25</v>
      </c>
      <c r="M12" s="19"/>
      <c r="N12" s="19"/>
      <c r="O12" s="19"/>
      <c r="P12" s="19"/>
      <c r="Q12" s="3">
        <f>SUM(H12:P12)</f>
        <v>89.25</v>
      </c>
    </row>
    <row r="13" spans="1:17" ht="14.25" x14ac:dyDescent="0.2">
      <c r="A13" s="2">
        <v>8</v>
      </c>
      <c r="B13" s="3">
        <v>26.42</v>
      </c>
      <c r="C13" s="2"/>
      <c r="D13" s="3">
        <f t="shared" si="0"/>
        <v>39.630000000000003</v>
      </c>
      <c r="E13" s="3">
        <f t="shared" si="1"/>
        <v>211.36</v>
      </c>
      <c r="F13" s="3">
        <v>211.36</v>
      </c>
      <c r="G13" s="3"/>
      <c r="H13" s="3"/>
      <c r="I13" s="3"/>
      <c r="J13" s="19"/>
      <c r="K13" s="19"/>
      <c r="L13" s="19"/>
      <c r="M13" s="19"/>
      <c r="N13" s="19"/>
      <c r="O13" s="19"/>
      <c r="P13" s="19"/>
      <c r="Q13" s="3">
        <f>SUM(F13:P13)</f>
        <v>211.36</v>
      </c>
    </row>
    <row r="14" spans="1:17" ht="14.25" x14ac:dyDescent="0.2">
      <c r="A14" s="2">
        <v>8</v>
      </c>
      <c r="B14" s="3">
        <v>20.3</v>
      </c>
      <c r="C14" s="2"/>
      <c r="D14" s="3">
        <f t="shared" si="0"/>
        <v>30.450000000000003</v>
      </c>
      <c r="E14" s="3">
        <f t="shared" si="1"/>
        <v>162.4</v>
      </c>
      <c r="F14" s="3"/>
      <c r="G14" s="3"/>
      <c r="H14" s="3"/>
      <c r="I14" s="3"/>
      <c r="J14" s="19"/>
      <c r="K14" s="19"/>
      <c r="L14" s="19"/>
      <c r="M14" s="19"/>
      <c r="N14" s="19"/>
      <c r="O14" s="19"/>
      <c r="P14" s="19">
        <v>162.4</v>
      </c>
      <c r="Q14" s="3">
        <f>SUM(F14:P14)</f>
        <v>162.4</v>
      </c>
    </row>
    <row r="15" spans="1:17" ht="14.25" x14ac:dyDescent="0.2">
      <c r="A15" s="2">
        <v>8</v>
      </c>
      <c r="B15" s="3">
        <v>25.08</v>
      </c>
      <c r="C15" s="2"/>
      <c r="D15" s="3">
        <f t="shared" si="0"/>
        <v>37.619999999999997</v>
      </c>
      <c r="E15" s="3">
        <f t="shared" si="1"/>
        <v>200.64</v>
      </c>
      <c r="F15" s="3"/>
      <c r="G15" s="3"/>
      <c r="H15" s="3">
        <v>200.64</v>
      </c>
      <c r="I15" s="3"/>
      <c r="J15" s="19"/>
      <c r="K15" s="19"/>
      <c r="L15" s="19"/>
      <c r="M15" s="19"/>
      <c r="N15" s="19"/>
      <c r="O15" s="19"/>
      <c r="P15" s="19"/>
      <c r="Q15" s="3">
        <f>SUM(F15:P15)</f>
        <v>200.64</v>
      </c>
    </row>
    <row r="16" spans="1:17" ht="14.25" x14ac:dyDescent="0.2">
      <c r="A16" s="2">
        <v>15</v>
      </c>
      <c r="B16" s="3">
        <v>25.45</v>
      </c>
      <c r="C16" s="2"/>
      <c r="D16" s="3">
        <f t="shared" si="0"/>
        <v>38.174999999999997</v>
      </c>
      <c r="E16" s="3">
        <f t="shared" si="1"/>
        <v>381.75</v>
      </c>
      <c r="F16" s="3"/>
      <c r="G16" s="3"/>
      <c r="H16" s="3"/>
      <c r="I16" s="3"/>
      <c r="J16" s="19"/>
      <c r="K16" s="19"/>
      <c r="L16" s="19"/>
      <c r="M16" s="19"/>
      <c r="N16" s="19">
        <v>381.75</v>
      </c>
      <c r="O16" s="19"/>
      <c r="P16" s="19"/>
      <c r="Q16" s="3">
        <f>SUM(F16:P16)</f>
        <v>381.75</v>
      </c>
    </row>
    <row r="17" spans="1:17" ht="14.25" x14ac:dyDescent="0.2">
      <c r="A17" s="2">
        <v>16</v>
      </c>
      <c r="B17" s="3">
        <v>25.75</v>
      </c>
      <c r="C17" s="2">
        <v>0.5</v>
      </c>
      <c r="D17" s="3">
        <f t="shared" si="0"/>
        <v>38.625</v>
      </c>
      <c r="E17" s="3">
        <f t="shared" si="1"/>
        <v>431.3125</v>
      </c>
      <c r="F17" s="3"/>
      <c r="G17" s="3"/>
      <c r="H17" s="3">
        <v>431.31</v>
      </c>
      <c r="I17" s="3"/>
      <c r="J17" s="19"/>
      <c r="K17" s="19"/>
      <c r="L17" s="19"/>
      <c r="M17" s="19"/>
      <c r="N17" s="19"/>
      <c r="O17" s="19"/>
      <c r="P17" s="19"/>
      <c r="Q17" s="3">
        <f>SUM(F17:P17)</f>
        <v>431.31</v>
      </c>
    </row>
    <row r="18" spans="1:17" ht="14.25" x14ac:dyDescent="0.2">
      <c r="A18" s="2">
        <v>21</v>
      </c>
      <c r="B18" s="3">
        <v>17.850000000000001</v>
      </c>
      <c r="C18" s="2"/>
      <c r="D18" s="3">
        <f t="shared" si="0"/>
        <v>26.775000000000002</v>
      </c>
      <c r="E18" s="3">
        <f t="shared" si="1"/>
        <v>374.85</v>
      </c>
      <c r="F18" s="3"/>
      <c r="G18" s="3"/>
      <c r="H18" s="3"/>
      <c r="I18" s="3"/>
      <c r="J18" s="19"/>
      <c r="K18" s="19">
        <v>374.85</v>
      </c>
      <c r="L18" s="19"/>
      <c r="M18" s="19"/>
      <c r="N18" s="19"/>
      <c r="O18" s="19"/>
      <c r="P18" s="19"/>
      <c r="Q18" s="3">
        <f>SUM(H18:P18)</f>
        <v>374.85</v>
      </c>
    </row>
    <row r="19" spans="1:17" ht="15" x14ac:dyDescent="0.25">
      <c r="A19" s="6"/>
      <c r="B19" s="7"/>
      <c r="C19" s="6"/>
      <c r="D19" s="7"/>
      <c r="E19" s="24"/>
      <c r="F19" s="24"/>
      <c r="G19" s="24"/>
      <c r="H19" s="24"/>
      <c r="I19" s="24"/>
      <c r="J19" s="25"/>
      <c r="K19" s="25"/>
      <c r="L19" s="25"/>
      <c r="M19" s="25"/>
      <c r="N19" s="25"/>
      <c r="O19" s="25"/>
      <c r="P19" s="25"/>
      <c r="Q19" s="5"/>
    </row>
    <row r="20" spans="1:17" ht="11.25" customHeight="1" x14ac:dyDescent="0.25">
      <c r="A20" s="6"/>
      <c r="B20" s="7"/>
      <c r="C20" s="6"/>
      <c r="D20" s="7"/>
      <c r="E20" s="24"/>
      <c r="F20" s="24"/>
      <c r="G20" s="24"/>
      <c r="H20" s="24"/>
      <c r="I20" s="24"/>
      <c r="J20" s="25"/>
      <c r="K20" s="25"/>
      <c r="L20" s="25"/>
      <c r="M20" s="25"/>
      <c r="N20" s="25"/>
      <c r="O20" s="25"/>
      <c r="P20" s="25"/>
      <c r="Q20" s="1"/>
    </row>
    <row r="21" spans="1:17" ht="15" x14ac:dyDescent="0.25">
      <c r="A21" s="1"/>
      <c r="B21" s="5"/>
      <c r="C21" s="1"/>
      <c r="D21" s="5"/>
      <c r="E21" s="9">
        <f>SUM(E9:E20)</f>
        <v>2035.1624999999999</v>
      </c>
      <c r="F21" s="9">
        <f>SUM(F9:F18)</f>
        <v>211.36</v>
      </c>
      <c r="G21" s="9">
        <f>SUM(G9:G18)</f>
        <v>52.84</v>
      </c>
      <c r="H21" s="9">
        <f>SUM(H9:H20)</f>
        <v>631.95000000000005</v>
      </c>
      <c r="I21" s="9">
        <f>SUM(I9:I18)</f>
        <v>51.5</v>
      </c>
      <c r="J21" s="9">
        <f>SUM(J9:J18)</f>
        <v>79.260000000000005</v>
      </c>
      <c r="K21" s="9">
        <f>SUM(K9:K18)</f>
        <v>374.85</v>
      </c>
      <c r="L21" s="9">
        <f>SUM(L8:L18)</f>
        <v>89.25</v>
      </c>
      <c r="M21" s="9">
        <f>SUM(M9:M18)</f>
        <v>0</v>
      </c>
      <c r="N21" s="9">
        <f>SUM(N9:N18)</f>
        <v>381.75</v>
      </c>
      <c r="O21" s="9">
        <f>SUM(O8:O18)</f>
        <v>0</v>
      </c>
      <c r="P21" s="9">
        <f>SUM(P8:P18)</f>
        <v>162.4</v>
      </c>
      <c r="Q21" s="9">
        <f>SUM(Q9:Q18)</f>
        <v>2035.1599999999999</v>
      </c>
    </row>
    <row r="22" spans="1:17" x14ac:dyDescent="0.2">
      <c r="E22" s="22"/>
      <c r="F22" s="22"/>
      <c r="G22" s="22"/>
      <c r="H22" s="22"/>
      <c r="I22" s="22"/>
      <c r="J22" s="23"/>
      <c r="K22" s="23"/>
      <c r="L22" s="23"/>
      <c r="M22" s="23"/>
      <c r="N22" s="23"/>
      <c r="O22" s="23"/>
      <c r="P22" s="23"/>
    </row>
    <row r="23" spans="1:17" x14ac:dyDescent="0.2">
      <c r="Q23" s="12"/>
    </row>
    <row r="24" spans="1:17" x14ac:dyDescent="0.2">
      <c r="Q24" s="13"/>
    </row>
  </sheetData>
  <sortState ref="A3:Q35">
    <sortCondition ref="A3:A35"/>
  </sortState>
  <pageMargins left="0.75" right="0.75" top="1" bottom="1" header="0.5" footer="0.5"/>
  <pageSetup scale="59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9" width="11.28515625" style="10" customWidth="1"/>
    <col min="10" max="12" width="10.140625" style="11" customWidth="1"/>
    <col min="13" max="13" width="12" style="11" customWidth="1"/>
    <col min="14" max="14" width="10.140625" style="11" customWidth="1"/>
    <col min="15" max="15" width="11.85546875" style="11" customWidth="1"/>
    <col min="16" max="16" width="11.5703125" style="11" customWidth="1"/>
    <col min="17" max="17" width="11.28515625" customWidth="1"/>
  </cols>
  <sheetData>
    <row r="1" spans="1:17" s="40" customFormat="1" x14ac:dyDescent="0.2">
      <c r="A1" s="40" t="s">
        <v>71</v>
      </c>
      <c r="N1" s="40" t="s">
        <v>72</v>
      </c>
    </row>
    <row r="2" spans="1:17" s="40" customFormat="1" x14ac:dyDescent="0.2">
      <c r="A2" s="40" t="s">
        <v>73</v>
      </c>
      <c r="N2" s="40" t="s">
        <v>74</v>
      </c>
    </row>
    <row r="3" spans="1:17" s="40" customFormat="1" x14ac:dyDescent="0.2">
      <c r="A3" s="40" t="s">
        <v>75</v>
      </c>
      <c r="N3" s="40" t="s">
        <v>76</v>
      </c>
    </row>
    <row r="4" spans="1:17" s="40" customFormat="1" x14ac:dyDescent="0.2">
      <c r="N4" s="40" t="s">
        <v>77</v>
      </c>
    </row>
    <row r="5" spans="1:17" s="40" customFormat="1" x14ac:dyDescent="0.2">
      <c r="A5" s="42" t="s">
        <v>47</v>
      </c>
    </row>
    <row r="6" spans="1:17" s="40" customFormat="1" x14ac:dyDescent="0.2"/>
    <row r="7" spans="1:17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18</v>
      </c>
      <c r="G7" s="16" t="s">
        <v>20</v>
      </c>
      <c r="H7" s="16" t="s">
        <v>54</v>
      </c>
      <c r="I7" s="16" t="s">
        <v>28</v>
      </c>
      <c r="J7" s="17" t="s">
        <v>3</v>
      </c>
      <c r="K7" s="21" t="s">
        <v>57</v>
      </c>
      <c r="L7" s="21" t="s">
        <v>59</v>
      </c>
      <c r="M7" s="17" t="s">
        <v>58</v>
      </c>
      <c r="N7" s="17" t="s">
        <v>53</v>
      </c>
      <c r="O7" s="17" t="s">
        <v>56</v>
      </c>
      <c r="P7" s="17" t="s">
        <v>21</v>
      </c>
      <c r="Q7" s="18" t="s">
        <v>12</v>
      </c>
    </row>
    <row r="8" spans="1:17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6"/>
      <c r="J8" s="17"/>
      <c r="K8" s="17"/>
      <c r="L8" s="17"/>
      <c r="M8" s="17"/>
      <c r="N8" s="17"/>
      <c r="O8" s="17"/>
      <c r="P8" s="17"/>
      <c r="Q8" s="2"/>
    </row>
    <row r="9" spans="1:17" ht="14.25" x14ac:dyDescent="0.2">
      <c r="A9" s="2">
        <v>2</v>
      </c>
      <c r="B9" s="3">
        <v>25.75</v>
      </c>
      <c r="C9" s="2"/>
      <c r="D9" s="3">
        <f t="shared" ref="D9:D18" si="0">SUM(B9*1.5)</f>
        <v>38.625</v>
      </c>
      <c r="E9" s="3">
        <f t="shared" ref="E9:E18" si="1">SUM(A9*B9)+(C9*D9)</f>
        <v>51.5</v>
      </c>
      <c r="F9" s="3"/>
      <c r="G9" s="3"/>
      <c r="H9" s="3"/>
      <c r="I9" s="3"/>
      <c r="J9" s="19">
        <v>51.5</v>
      </c>
      <c r="K9" s="19"/>
      <c r="L9" s="19"/>
      <c r="M9" s="19"/>
      <c r="N9" s="19"/>
      <c r="O9" s="19"/>
      <c r="P9" s="19"/>
      <c r="Q9" s="3">
        <f>SUM(F9:P9)</f>
        <v>51.5</v>
      </c>
    </row>
    <row r="10" spans="1:17" ht="14.25" x14ac:dyDescent="0.2">
      <c r="A10" s="2">
        <v>2</v>
      </c>
      <c r="B10" s="3">
        <v>25.45</v>
      </c>
      <c r="C10" s="2"/>
      <c r="D10" s="3">
        <f t="shared" si="0"/>
        <v>38.174999999999997</v>
      </c>
      <c r="E10" s="3">
        <f t="shared" si="1"/>
        <v>50.9</v>
      </c>
      <c r="F10" s="3"/>
      <c r="G10" s="3"/>
      <c r="H10" s="3"/>
      <c r="I10" s="3"/>
      <c r="J10" s="19"/>
      <c r="K10" s="19"/>
      <c r="L10" s="19"/>
      <c r="M10" s="19"/>
      <c r="N10" s="19"/>
      <c r="O10" s="19"/>
      <c r="P10" s="20">
        <v>50.9</v>
      </c>
      <c r="Q10" s="3">
        <f>SUM(H10:P10)</f>
        <v>50.9</v>
      </c>
    </row>
    <row r="11" spans="1:17" ht="14.25" x14ac:dyDescent="0.2">
      <c r="A11" s="2">
        <v>4</v>
      </c>
      <c r="B11" s="3">
        <v>26.42</v>
      </c>
      <c r="C11" s="2"/>
      <c r="D11" s="3">
        <f t="shared" si="0"/>
        <v>39.630000000000003</v>
      </c>
      <c r="E11" s="3">
        <f t="shared" si="1"/>
        <v>105.68</v>
      </c>
      <c r="F11" s="3"/>
      <c r="G11" s="3">
        <v>105.68</v>
      </c>
      <c r="H11" s="3"/>
      <c r="I11" s="3"/>
      <c r="J11" s="19"/>
      <c r="K11" s="19"/>
      <c r="L11" s="19"/>
      <c r="M11" s="19"/>
      <c r="N11" s="19"/>
      <c r="O11" s="19"/>
      <c r="P11" s="19"/>
      <c r="Q11" s="3">
        <f>SUM(F11:P11)</f>
        <v>105.68</v>
      </c>
    </row>
    <row r="12" spans="1:17" ht="14.25" x14ac:dyDescent="0.2">
      <c r="A12" s="2">
        <v>4</v>
      </c>
      <c r="B12" s="3">
        <v>26.42</v>
      </c>
      <c r="C12" s="2"/>
      <c r="D12" s="3">
        <f t="shared" si="0"/>
        <v>39.630000000000003</v>
      </c>
      <c r="E12" s="3">
        <f t="shared" si="1"/>
        <v>105.68</v>
      </c>
      <c r="F12" s="3"/>
      <c r="G12" s="3"/>
      <c r="H12" s="3"/>
      <c r="I12" s="3">
        <v>105.68</v>
      </c>
      <c r="J12" s="19"/>
      <c r="K12" s="19"/>
      <c r="L12" s="19"/>
      <c r="M12" s="19"/>
      <c r="N12" s="19"/>
      <c r="O12" s="19"/>
      <c r="P12" s="19"/>
      <c r="Q12" s="3">
        <f>SUM(F12:P12)</f>
        <v>105.68</v>
      </c>
    </row>
    <row r="13" spans="1:17" ht="14.25" x14ac:dyDescent="0.2">
      <c r="A13" s="2">
        <v>5</v>
      </c>
      <c r="B13" s="3">
        <v>26.42</v>
      </c>
      <c r="C13" s="2"/>
      <c r="D13" s="3">
        <f t="shared" si="0"/>
        <v>39.630000000000003</v>
      </c>
      <c r="E13" s="3">
        <f t="shared" si="1"/>
        <v>132.10000000000002</v>
      </c>
      <c r="F13" s="3">
        <v>132.1</v>
      </c>
      <c r="G13" s="3"/>
      <c r="H13" s="3"/>
      <c r="I13" s="3"/>
      <c r="J13" s="19"/>
      <c r="K13" s="19"/>
      <c r="L13" s="19"/>
      <c r="M13" s="19"/>
      <c r="N13" s="19"/>
      <c r="O13" s="19"/>
      <c r="P13" s="19"/>
      <c r="Q13" s="3">
        <f>SUM(F13:P13)</f>
        <v>132.1</v>
      </c>
    </row>
    <row r="14" spans="1:17" ht="14.25" x14ac:dyDescent="0.2">
      <c r="A14" s="2">
        <v>7</v>
      </c>
      <c r="B14" s="3">
        <v>17.850000000000001</v>
      </c>
      <c r="C14" s="2"/>
      <c r="D14" s="3">
        <f t="shared" si="0"/>
        <v>26.775000000000002</v>
      </c>
      <c r="E14" s="3">
        <f t="shared" si="1"/>
        <v>124.95000000000002</v>
      </c>
      <c r="F14" s="3"/>
      <c r="G14" s="3"/>
      <c r="H14" s="3"/>
      <c r="I14" s="3"/>
      <c r="J14" s="19"/>
      <c r="K14" s="19"/>
      <c r="L14" s="19">
        <v>124.95</v>
      </c>
      <c r="M14" s="19"/>
      <c r="N14" s="19"/>
      <c r="O14" s="19"/>
      <c r="P14" s="19"/>
      <c r="Q14" s="3">
        <f>SUM(H14:P14)</f>
        <v>124.95</v>
      </c>
    </row>
    <row r="15" spans="1:17" ht="14.25" x14ac:dyDescent="0.2">
      <c r="A15" s="2">
        <v>12</v>
      </c>
      <c r="B15" s="3">
        <v>25.75</v>
      </c>
      <c r="C15" s="2">
        <v>4.5</v>
      </c>
      <c r="D15" s="3">
        <f t="shared" si="0"/>
        <v>38.625</v>
      </c>
      <c r="E15" s="3">
        <f t="shared" si="1"/>
        <v>482.8125</v>
      </c>
      <c r="F15" s="3"/>
      <c r="G15" s="3"/>
      <c r="H15" s="3">
        <v>482.81</v>
      </c>
      <c r="I15" s="3"/>
      <c r="J15" s="19"/>
      <c r="K15" s="19"/>
      <c r="L15" s="19"/>
      <c r="M15" s="19"/>
      <c r="N15" s="19"/>
      <c r="O15" s="19"/>
      <c r="P15" s="19"/>
      <c r="Q15" s="3">
        <f>SUM(F15:P15)</f>
        <v>482.81</v>
      </c>
    </row>
    <row r="16" spans="1:17" ht="14.25" x14ac:dyDescent="0.2">
      <c r="A16" s="2">
        <v>13</v>
      </c>
      <c r="B16" s="3">
        <v>25.45</v>
      </c>
      <c r="C16" s="2">
        <v>0.75</v>
      </c>
      <c r="D16" s="3">
        <f t="shared" si="0"/>
        <v>38.174999999999997</v>
      </c>
      <c r="E16" s="3">
        <f t="shared" si="1"/>
        <v>359.48124999999999</v>
      </c>
      <c r="F16" s="3"/>
      <c r="G16" s="3"/>
      <c r="H16" s="3"/>
      <c r="I16" s="3"/>
      <c r="J16" s="19"/>
      <c r="K16" s="19"/>
      <c r="L16" s="19"/>
      <c r="M16" s="19"/>
      <c r="N16" s="19">
        <v>359.48</v>
      </c>
      <c r="O16" s="19"/>
      <c r="P16" s="19"/>
      <c r="Q16" s="3">
        <f>SUM(F16:P16)</f>
        <v>359.48</v>
      </c>
    </row>
    <row r="17" spans="1:17" ht="14.25" x14ac:dyDescent="0.2">
      <c r="A17" s="2">
        <v>13</v>
      </c>
      <c r="B17" s="3">
        <v>17.850000000000001</v>
      </c>
      <c r="C17" s="2"/>
      <c r="D17" s="3">
        <f t="shared" si="0"/>
        <v>26.775000000000002</v>
      </c>
      <c r="E17" s="3">
        <f t="shared" si="1"/>
        <v>232.05</v>
      </c>
      <c r="F17" s="3"/>
      <c r="G17" s="3"/>
      <c r="H17" s="3"/>
      <c r="I17" s="3"/>
      <c r="J17" s="19"/>
      <c r="K17" s="19">
        <v>232.05</v>
      </c>
      <c r="L17" s="19"/>
      <c r="M17" s="19"/>
      <c r="N17" s="19"/>
      <c r="O17" s="19"/>
      <c r="P17" s="19"/>
      <c r="Q17" s="3">
        <f>SUM(H17:P17)</f>
        <v>232.05</v>
      </c>
    </row>
    <row r="18" spans="1:17" ht="14.25" x14ac:dyDescent="0.2">
      <c r="A18" s="2">
        <v>24</v>
      </c>
      <c r="B18" s="3">
        <v>20.3</v>
      </c>
      <c r="C18" s="2"/>
      <c r="D18" s="3">
        <f t="shared" si="0"/>
        <v>30.450000000000003</v>
      </c>
      <c r="E18" s="3">
        <f t="shared" si="1"/>
        <v>487.20000000000005</v>
      </c>
      <c r="F18" s="3"/>
      <c r="G18" s="3"/>
      <c r="H18" s="3"/>
      <c r="I18" s="3"/>
      <c r="J18" s="19"/>
      <c r="K18" s="19"/>
      <c r="L18" s="19"/>
      <c r="M18" s="19"/>
      <c r="N18" s="19"/>
      <c r="O18" s="19"/>
      <c r="P18" s="19">
        <v>487.2</v>
      </c>
      <c r="Q18" s="3">
        <f>SUM(H18:P18)</f>
        <v>487.2</v>
      </c>
    </row>
    <row r="19" spans="1:17" ht="15" x14ac:dyDescent="0.25">
      <c r="A19" s="6"/>
      <c r="B19" s="7"/>
      <c r="C19" s="6"/>
      <c r="D19" s="7"/>
      <c r="E19" s="24"/>
      <c r="F19" s="24"/>
      <c r="G19" s="24"/>
      <c r="H19" s="24"/>
      <c r="I19" s="24"/>
      <c r="J19" s="25"/>
      <c r="K19" s="25"/>
      <c r="L19" s="25"/>
      <c r="M19" s="25"/>
      <c r="N19" s="25"/>
      <c r="O19" s="25"/>
      <c r="P19" s="25"/>
      <c r="Q19" s="5"/>
    </row>
    <row r="20" spans="1:17" ht="11.25" customHeight="1" x14ac:dyDescent="0.25">
      <c r="A20" s="6"/>
      <c r="B20" s="7"/>
      <c r="C20" s="6"/>
      <c r="D20" s="7"/>
      <c r="E20" s="24"/>
      <c r="F20" s="24"/>
      <c r="G20" s="24"/>
      <c r="H20" s="24"/>
      <c r="I20" s="24"/>
      <c r="J20" s="25"/>
      <c r="K20" s="25"/>
      <c r="L20" s="25"/>
      <c r="M20" s="25"/>
      <c r="N20" s="25"/>
      <c r="O20" s="25"/>
      <c r="P20" s="25"/>
      <c r="Q20" s="1"/>
    </row>
    <row r="21" spans="1:17" ht="15" x14ac:dyDescent="0.25">
      <c r="A21" s="1"/>
      <c r="B21" s="5"/>
      <c r="C21" s="1"/>
      <c r="D21" s="5"/>
      <c r="E21" s="9">
        <f>SUM(E9:E20)</f>
        <v>2132.3537500000002</v>
      </c>
      <c r="F21" s="9">
        <f>SUM(F9:F18)</f>
        <v>132.1</v>
      </c>
      <c r="G21" s="9">
        <f>SUM(G9:G18)</f>
        <v>105.68</v>
      </c>
      <c r="H21" s="9">
        <f>SUM(H9:H20)</f>
        <v>482.81</v>
      </c>
      <c r="I21" s="9">
        <f>SUM(I9:I18)</f>
        <v>105.68</v>
      </c>
      <c r="J21" s="9">
        <f>SUM(J9:J18)</f>
        <v>51.5</v>
      </c>
      <c r="K21" s="9">
        <f>SUM(K9:K18)</f>
        <v>232.05</v>
      </c>
      <c r="L21" s="9">
        <f>SUM(L8:L18)</f>
        <v>124.95</v>
      </c>
      <c r="M21" s="9">
        <f>SUM(M9:M18)</f>
        <v>0</v>
      </c>
      <c r="N21" s="9">
        <f>SUM(N9:N18)</f>
        <v>359.48</v>
      </c>
      <c r="O21" s="9">
        <f>SUM(O8:O18)</f>
        <v>0</v>
      </c>
      <c r="P21" s="9">
        <f>SUM(P8:P18)</f>
        <v>538.1</v>
      </c>
      <c r="Q21" s="9">
        <f>SUM(Q9:Q18)</f>
        <v>2132.35</v>
      </c>
    </row>
    <row r="22" spans="1:17" x14ac:dyDescent="0.2">
      <c r="E22" s="22"/>
      <c r="F22" s="22"/>
      <c r="G22" s="22"/>
      <c r="H22" s="22"/>
      <c r="I22" s="22"/>
      <c r="J22" s="23"/>
      <c r="K22" s="23"/>
      <c r="L22" s="23"/>
      <c r="M22" s="23"/>
      <c r="N22" s="23"/>
      <c r="O22" s="23"/>
      <c r="P22" s="23"/>
    </row>
    <row r="23" spans="1:17" x14ac:dyDescent="0.2">
      <c r="Q23" s="12"/>
    </row>
    <row r="24" spans="1:17" x14ac:dyDescent="0.2">
      <c r="Q24" s="13"/>
    </row>
  </sheetData>
  <sortState ref="A3:Q35">
    <sortCondition ref="A3:A35"/>
  </sortState>
  <pageMargins left="0.75" right="0.75" top="1" bottom="1" header="0.5" footer="0.5"/>
  <pageSetup scale="59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9" width="11.28515625" style="10" customWidth="1"/>
    <col min="10" max="12" width="10.140625" style="11" customWidth="1"/>
    <col min="13" max="13" width="12" style="11" customWidth="1"/>
    <col min="14" max="14" width="10.140625" style="11" customWidth="1"/>
    <col min="15" max="15" width="11.85546875" style="11" customWidth="1"/>
    <col min="16" max="17" width="11.5703125" style="11" customWidth="1"/>
  </cols>
  <sheetData>
    <row r="1" spans="1:17" s="40" customFormat="1" x14ac:dyDescent="0.2">
      <c r="A1" s="40" t="s">
        <v>71</v>
      </c>
      <c r="N1" s="40" t="s">
        <v>72</v>
      </c>
    </row>
    <row r="2" spans="1:17" s="40" customFormat="1" x14ac:dyDescent="0.2">
      <c r="A2" s="40" t="s">
        <v>73</v>
      </c>
      <c r="N2" s="40" t="s">
        <v>74</v>
      </c>
    </row>
    <row r="3" spans="1:17" s="40" customFormat="1" x14ac:dyDescent="0.2">
      <c r="A3" s="40" t="s">
        <v>75</v>
      </c>
      <c r="N3" s="40" t="s">
        <v>76</v>
      </c>
    </row>
    <row r="4" spans="1:17" s="40" customFormat="1" x14ac:dyDescent="0.2">
      <c r="N4" s="40" t="s">
        <v>77</v>
      </c>
    </row>
    <row r="5" spans="1:17" s="40" customFormat="1" x14ac:dyDescent="0.2">
      <c r="A5" s="42" t="s">
        <v>47</v>
      </c>
    </row>
    <row r="6" spans="1:17" s="40" customFormat="1" x14ac:dyDescent="0.2"/>
    <row r="7" spans="1:17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18</v>
      </c>
      <c r="G7" s="16" t="s">
        <v>20</v>
      </c>
      <c r="H7" s="16" t="s">
        <v>54</v>
      </c>
      <c r="I7" s="16" t="s">
        <v>28</v>
      </c>
      <c r="J7" s="17" t="s">
        <v>3</v>
      </c>
      <c r="K7" s="21" t="s">
        <v>57</v>
      </c>
      <c r="L7" s="21" t="s">
        <v>59</v>
      </c>
      <c r="M7" s="17" t="s">
        <v>58</v>
      </c>
      <c r="N7" s="17" t="s">
        <v>53</v>
      </c>
      <c r="O7" s="17" t="s">
        <v>56</v>
      </c>
      <c r="P7" s="17" t="s">
        <v>21</v>
      </c>
      <c r="Q7" s="17" t="s">
        <v>12</v>
      </c>
    </row>
    <row r="8" spans="1:17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6"/>
      <c r="J8" s="17"/>
      <c r="K8" s="17"/>
      <c r="L8" s="17"/>
      <c r="M8" s="17"/>
      <c r="N8" s="17"/>
      <c r="O8" s="17"/>
      <c r="P8" s="17"/>
      <c r="Q8" s="17"/>
    </row>
    <row r="9" spans="1:17" ht="14.25" x14ac:dyDescent="0.2">
      <c r="A9" s="2">
        <v>6</v>
      </c>
      <c r="B9" s="3">
        <v>26.42</v>
      </c>
      <c r="C9" s="2"/>
      <c r="D9" s="3">
        <f t="shared" ref="D9:D15" si="0">SUM(B9*1.5)</f>
        <v>39.630000000000003</v>
      </c>
      <c r="E9" s="3">
        <f t="shared" ref="E9:E15" si="1">SUM(A9*B9)+(C9*D9)</f>
        <v>158.52000000000001</v>
      </c>
      <c r="F9" s="3"/>
      <c r="G9" s="3">
        <v>158.52000000000001</v>
      </c>
      <c r="H9" s="3"/>
      <c r="I9" s="3"/>
      <c r="J9" s="19"/>
      <c r="K9" s="19"/>
      <c r="L9" s="19"/>
      <c r="M9" s="19"/>
      <c r="N9" s="19"/>
      <c r="O9" s="19"/>
      <c r="P9" s="19"/>
      <c r="Q9" s="19">
        <f>SUM(F9:P9)</f>
        <v>158.52000000000001</v>
      </c>
    </row>
    <row r="10" spans="1:17" ht="14.25" x14ac:dyDescent="0.2">
      <c r="A10" s="2">
        <v>7</v>
      </c>
      <c r="B10" s="3">
        <v>25.75</v>
      </c>
      <c r="C10" s="2">
        <v>1.5</v>
      </c>
      <c r="D10" s="3">
        <f t="shared" si="0"/>
        <v>38.625</v>
      </c>
      <c r="E10" s="3">
        <f t="shared" si="1"/>
        <v>238.1875</v>
      </c>
      <c r="F10" s="3"/>
      <c r="G10" s="3"/>
      <c r="H10" s="3"/>
      <c r="I10" s="3"/>
      <c r="J10" s="19">
        <v>238.19</v>
      </c>
      <c r="K10" s="19"/>
      <c r="L10" s="19"/>
      <c r="M10" s="19"/>
      <c r="N10" s="19"/>
      <c r="O10" s="19"/>
      <c r="P10" s="19"/>
      <c r="Q10" s="19">
        <f>SUM(F10:P10)</f>
        <v>238.19</v>
      </c>
    </row>
    <row r="11" spans="1:17" ht="14.25" x14ac:dyDescent="0.2">
      <c r="A11" s="2">
        <v>10</v>
      </c>
      <c r="B11" s="3">
        <v>17.850000000000001</v>
      </c>
      <c r="C11" s="2"/>
      <c r="D11" s="3">
        <f t="shared" si="0"/>
        <v>26.775000000000002</v>
      </c>
      <c r="E11" s="3">
        <f t="shared" si="1"/>
        <v>178.5</v>
      </c>
      <c r="F11" s="3"/>
      <c r="G11" s="3"/>
      <c r="H11" s="3"/>
      <c r="I11" s="3"/>
      <c r="J11" s="19"/>
      <c r="K11" s="19"/>
      <c r="L11" s="19">
        <v>178.5</v>
      </c>
      <c r="M11" s="19"/>
      <c r="N11" s="19"/>
      <c r="O11" s="19"/>
      <c r="P11" s="19"/>
      <c r="Q11" s="19">
        <f>SUM(H11:P11)</f>
        <v>178.5</v>
      </c>
    </row>
    <row r="12" spans="1:17" ht="14.25" x14ac:dyDescent="0.2">
      <c r="A12" s="2">
        <v>13</v>
      </c>
      <c r="B12" s="3">
        <v>17.850000000000001</v>
      </c>
      <c r="C12" s="2"/>
      <c r="D12" s="3">
        <f t="shared" si="0"/>
        <v>26.775000000000002</v>
      </c>
      <c r="E12" s="3">
        <f t="shared" si="1"/>
        <v>232.05</v>
      </c>
      <c r="F12" s="3"/>
      <c r="G12" s="3"/>
      <c r="H12" s="3"/>
      <c r="I12" s="3"/>
      <c r="J12" s="19"/>
      <c r="K12" s="19">
        <v>232.05</v>
      </c>
      <c r="L12" s="19"/>
      <c r="M12" s="19"/>
      <c r="N12" s="19"/>
      <c r="O12" s="19"/>
      <c r="P12" s="19"/>
      <c r="Q12" s="19">
        <f>SUM(H12:P12)</f>
        <v>232.05</v>
      </c>
    </row>
    <row r="13" spans="1:17" ht="14.25" x14ac:dyDescent="0.2">
      <c r="A13" s="2">
        <v>17</v>
      </c>
      <c r="B13" s="3">
        <v>25.75</v>
      </c>
      <c r="C13" s="2">
        <v>0.5</v>
      </c>
      <c r="D13" s="3">
        <f t="shared" si="0"/>
        <v>38.625</v>
      </c>
      <c r="E13" s="3">
        <f t="shared" si="1"/>
        <v>457.0625</v>
      </c>
      <c r="F13" s="3"/>
      <c r="G13" s="3"/>
      <c r="H13" s="3">
        <v>457.06</v>
      </c>
      <c r="I13" s="3"/>
      <c r="J13" s="19"/>
      <c r="K13" s="19"/>
      <c r="L13" s="19"/>
      <c r="M13" s="19"/>
      <c r="N13" s="19"/>
      <c r="O13" s="19"/>
      <c r="P13" s="19"/>
      <c r="Q13" s="19">
        <f>SUM(F13:P13)</f>
        <v>457.06</v>
      </c>
    </row>
    <row r="14" spans="1:17" ht="14.25" x14ac:dyDescent="0.2">
      <c r="A14" s="2">
        <v>20</v>
      </c>
      <c r="B14" s="3">
        <v>25.45</v>
      </c>
      <c r="C14" s="2">
        <v>0.5</v>
      </c>
      <c r="D14" s="3">
        <f t="shared" si="0"/>
        <v>38.174999999999997</v>
      </c>
      <c r="E14" s="3">
        <f t="shared" si="1"/>
        <v>528.08749999999998</v>
      </c>
      <c r="F14" s="3"/>
      <c r="G14" s="3"/>
      <c r="H14" s="3"/>
      <c r="I14" s="3"/>
      <c r="J14" s="19"/>
      <c r="K14" s="19"/>
      <c r="L14" s="19"/>
      <c r="M14" s="19"/>
      <c r="N14" s="19">
        <v>528.09</v>
      </c>
      <c r="O14" s="19"/>
      <c r="P14" s="19"/>
      <c r="Q14" s="19">
        <f>SUM(F14:P14)</f>
        <v>528.09</v>
      </c>
    </row>
    <row r="15" spans="1:17" ht="14.25" x14ac:dyDescent="0.2">
      <c r="A15" s="2">
        <v>32</v>
      </c>
      <c r="B15" s="3">
        <v>20.3</v>
      </c>
      <c r="C15" s="2"/>
      <c r="D15" s="3">
        <f t="shared" si="0"/>
        <v>30.450000000000003</v>
      </c>
      <c r="E15" s="3">
        <f t="shared" si="1"/>
        <v>649.6</v>
      </c>
      <c r="F15" s="3"/>
      <c r="G15" s="3"/>
      <c r="H15" s="3"/>
      <c r="I15" s="3"/>
      <c r="J15" s="19"/>
      <c r="K15" s="19"/>
      <c r="L15" s="19"/>
      <c r="M15" s="19"/>
      <c r="N15" s="19"/>
      <c r="O15" s="19"/>
      <c r="P15" s="19">
        <v>649.6</v>
      </c>
      <c r="Q15" s="19">
        <f>SUM(F15:P15)</f>
        <v>649.6</v>
      </c>
    </row>
    <row r="16" spans="1:17" ht="15" x14ac:dyDescent="0.25">
      <c r="A16" s="6"/>
      <c r="B16" s="7"/>
      <c r="C16" s="6"/>
      <c r="D16" s="7"/>
      <c r="E16" s="24"/>
      <c r="F16" s="24"/>
      <c r="G16" s="24"/>
      <c r="H16" s="24"/>
      <c r="I16" s="24"/>
      <c r="J16" s="25"/>
      <c r="K16" s="25"/>
      <c r="L16" s="25"/>
      <c r="M16" s="25"/>
      <c r="N16" s="25"/>
      <c r="O16" s="25"/>
      <c r="P16" s="25"/>
      <c r="Q16" s="25"/>
    </row>
    <row r="17" spans="1:17" ht="11.25" customHeight="1" x14ac:dyDescent="0.25">
      <c r="A17" s="6"/>
      <c r="B17" s="7"/>
      <c r="C17" s="6"/>
      <c r="D17" s="7"/>
      <c r="E17" s="24"/>
      <c r="F17" s="24"/>
      <c r="G17" s="24"/>
      <c r="H17" s="24"/>
      <c r="I17" s="24"/>
      <c r="J17" s="25"/>
      <c r="K17" s="25"/>
      <c r="L17" s="25"/>
      <c r="M17" s="25"/>
      <c r="N17" s="25"/>
      <c r="O17" s="25"/>
      <c r="P17" s="25"/>
      <c r="Q17" s="25"/>
    </row>
    <row r="18" spans="1:17" ht="15" x14ac:dyDescent="0.25">
      <c r="A18" s="1"/>
      <c r="B18" s="5"/>
      <c r="C18" s="1"/>
      <c r="D18" s="5"/>
      <c r="E18" s="9">
        <f>SUM(E9:E17)</f>
        <v>2442.0074999999997</v>
      </c>
      <c r="F18" s="9">
        <f>SUM(F9:F15)</f>
        <v>0</v>
      </c>
      <c r="G18" s="9">
        <f>SUM(G9:G15)</f>
        <v>158.52000000000001</v>
      </c>
      <c r="H18" s="9">
        <f>SUM(H9:H17)</f>
        <v>457.06</v>
      </c>
      <c r="I18" s="9">
        <f>SUM(I9:I15)</f>
        <v>0</v>
      </c>
      <c r="J18" s="9">
        <f>SUM(J9:J15)</f>
        <v>238.19</v>
      </c>
      <c r="K18" s="9">
        <f>SUM(K9:K15)</f>
        <v>232.05</v>
      </c>
      <c r="L18" s="9">
        <f>SUM(L8:L15)</f>
        <v>178.5</v>
      </c>
      <c r="M18" s="9">
        <f>SUM(M9:M15)</f>
        <v>0</v>
      </c>
      <c r="N18" s="9">
        <f>SUM(N9:N15)</f>
        <v>528.09</v>
      </c>
      <c r="O18" s="9">
        <f>SUM(O8:O15)</f>
        <v>0</v>
      </c>
      <c r="P18" s="9">
        <f>SUM(P8:P15)</f>
        <v>649.6</v>
      </c>
      <c r="Q18" s="9">
        <f>SUM(Q9:Q15)</f>
        <v>2442.0099999999998</v>
      </c>
    </row>
    <row r="19" spans="1:17" x14ac:dyDescent="0.2">
      <c r="E19" s="22"/>
      <c r="F19" s="22"/>
      <c r="G19" s="22"/>
      <c r="H19" s="22"/>
      <c r="I19" s="22"/>
      <c r="J19" s="23"/>
      <c r="K19" s="23"/>
      <c r="L19" s="23"/>
      <c r="M19" s="23"/>
      <c r="N19" s="23"/>
      <c r="O19" s="23"/>
      <c r="P19" s="23"/>
      <c r="Q19" s="23"/>
    </row>
  </sheetData>
  <sortState ref="A3:Q35">
    <sortCondition ref="A3:A35"/>
  </sortState>
  <pageMargins left="0.75" right="0.75" top="1" bottom="1" header="0.5" footer="0.5"/>
  <pageSetup scale="59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9" width="11.28515625" style="10" customWidth="1"/>
    <col min="10" max="12" width="10.140625" style="11" customWidth="1"/>
    <col min="13" max="13" width="12" style="11" customWidth="1"/>
    <col min="14" max="14" width="10.140625" style="11" customWidth="1"/>
    <col min="15" max="15" width="11.85546875" style="11" customWidth="1"/>
    <col min="16" max="17" width="11.5703125" style="11" customWidth="1"/>
  </cols>
  <sheetData>
    <row r="1" spans="1:17" s="40" customFormat="1" x14ac:dyDescent="0.2">
      <c r="A1" s="40" t="s">
        <v>71</v>
      </c>
      <c r="N1" s="40" t="s">
        <v>72</v>
      </c>
    </row>
    <row r="2" spans="1:17" s="40" customFormat="1" x14ac:dyDescent="0.2">
      <c r="A2" s="40" t="s">
        <v>73</v>
      </c>
      <c r="N2" s="40" t="s">
        <v>74</v>
      </c>
    </row>
    <row r="3" spans="1:17" s="40" customFormat="1" x14ac:dyDescent="0.2">
      <c r="A3" s="40" t="s">
        <v>75</v>
      </c>
      <c r="N3" s="40" t="s">
        <v>76</v>
      </c>
    </row>
    <row r="4" spans="1:17" s="40" customFormat="1" x14ac:dyDescent="0.2">
      <c r="N4" s="40" t="s">
        <v>77</v>
      </c>
    </row>
    <row r="5" spans="1:17" s="40" customFormat="1" x14ac:dyDescent="0.2">
      <c r="A5" s="42" t="s">
        <v>47</v>
      </c>
    </row>
    <row r="6" spans="1:17" s="40" customFormat="1" x14ac:dyDescent="0.2"/>
    <row r="7" spans="1:17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29</v>
      </c>
      <c r="G7" s="16" t="s">
        <v>20</v>
      </c>
      <c r="H7" s="16" t="s">
        <v>54</v>
      </c>
      <c r="I7" s="16" t="s">
        <v>28</v>
      </c>
      <c r="J7" s="17" t="s">
        <v>3</v>
      </c>
      <c r="K7" s="21" t="s">
        <v>57</v>
      </c>
      <c r="L7" s="21" t="s">
        <v>59</v>
      </c>
      <c r="M7" s="17" t="s">
        <v>58</v>
      </c>
      <c r="N7" s="17" t="s">
        <v>53</v>
      </c>
      <c r="O7" s="17" t="s">
        <v>60</v>
      </c>
      <c r="P7" s="17" t="s">
        <v>21</v>
      </c>
      <c r="Q7" s="17" t="s">
        <v>12</v>
      </c>
    </row>
    <row r="8" spans="1:17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6"/>
      <c r="J8" s="17"/>
      <c r="K8" s="17"/>
      <c r="L8" s="17"/>
      <c r="M8" s="17"/>
      <c r="N8" s="17"/>
      <c r="O8" s="17"/>
      <c r="P8" s="17"/>
      <c r="Q8" s="17"/>
    </row>
    <row r="9" spans="1:17" ht="14.25" x14ac:dyDescent="0.2">
      <c r="A9" s="2">
        <v>1</v>
      </c>
      <c r="B9" s="3">
        <v>17.850000000000001</v>
      </c>
      <c r="C9" s="2"/>
      <c r="D9" s="3">
        <f t="shared" ref="D9:D19" si="0">SUM(B9*1.5)</f>
        <v>26.775000000000002</v>
      </c>
      <c r="E9" s="3">
        <f t="shared" ref="E9:E19" si="1">SUM(A9*B9)+(C9*D9)</f>
        <v>17.850000000000001</v>
      </c>
      <c r="F9" s="3"/>
      <c r="G9" s="3"/>
      <c r="H9" s="3"/>
      <c r="I9" s="3"/>
      <c r="J9" s="19"/>
      <c r="K9" s="19"/>
      <c r="L9" s="19"/>
      <c r="M9" s="19"/>
      <c r="N9" s="19"/>
      <c r="O9" s="19">
        <v>17.850000000000001</v>
      </c>
      <c r="P9" s="19"/>
      <c r="Q9" s="19">
        <f>SUM(H9:P9)</f>
        <v>17.850000000000001</v>
      </c>
    </row>
    <row r="10" spans="1:17" ht="14.25" x14ac:dyDescent="0.2">
      <c r="A10" s="2">
        <v>2</v>
      </c>
      <c r="B10" s="3">
        <v>26.42</v>
      </c>
      <c r="C10" s="2"/>
      <c r="D10" s="3">
        <f t="shared" si="0"/>
        <v>39.630000000000003</v>
      </c>
      <c r="E10" s="3">
        <f t="shared" si="1"/>
        <v>52.84</v>
      </c>
      <c r="F10" s="3"/>
      <c r="G10" s="3">
        <v>52.84</v>
      </c>
      <c r="H10" s="3"/>
      <c r="I10" s="3"/>
      <c r="J10" s="19"/>
      <c r="K10" s="19"/>
      <c r="L10" s="19"/>
      <c r="M10" s="19"/>
      <c r="N10" s="19"/>
      <c r="O10" s="19"/>
      <c r="P10" s="19"/>
      <c r="Q10" s="19">
        <f t="shared" ref="Q10:Q15" si="2">SUM(F10:P10)</f>
        <v>52.84</v>
      </c>
    </row>
    <row r="11" spans="1:17" ht="14.25" x14ac:dyDescent="0.2">
      <c r="A11" s="2">
        <v>2</v>
      </c>
      <c r="B11" s="3">
        <v>26.42</v>
      </c>
      <c r="C11" s="2"/>
      <c r="D11" s="3">
        <f t="shared" si="0"/>
        <v>39.630000000000003</v>
      </c>
      <c r="E11" s="3">
        <f t="shared" si="1"/>
        <v>52.84</v>
      </c>
      <c r="F11" s="3">
        <v>52.84</v>
      </c>
      <c r="G11" s="3"/>
      <c r="H11" s="3"/>
      <c r="I11" s="3"/>
      <c r="J11" s="19"/>
      <c r="K11" s="19"/>
      <c r="L11" s="19"/>
      <c r="M11" s="19"/>
      <c r="N11" s="19"/>
      <c r="O11" s="19"/>
      <c r="P11" s="19"/>
      <c r="Q11" s="19">
        <f t="shared" si="2"/>
        <v>52.84</v>
      </c>
    </row>
    <row r="12" spans="1:17" ht="14.25" x14ac:dyDescent="0.2">
      <c r="A12" s="2">
        <v>3</v>
      </c>
      <c r="B12" s="3">
        <v>26.42</v>
      </c>
      <c r="C12" s="2"/>
      <c r="D12" s="3">
        <f t="shared" si="0"/>
        <v>39.630000000000003</v>
      </c>
      <c r="E12" s="3">
        <f t="shared" si="1"/>
        <v>79.260000000000005</v>
      </c>
      <c r="F12" s="3"/>
      <c r="G12" s="3"/>
      <c r="H12" s="3"/>
      <c r="I12" s="3">
        <v>79.260000000000005</v>
      </c>
      <c r="J12" s="19"/>
      <c r="K12" s="19"/>
      <c r="L12" s="19"/>
      <c r="M12" s="19"/>
      <c r="N12" s="19"/>
      <c r="O12" s="19"/>
      <c r="P12" s="19"/>
      <c r="Q12" s="19">
        <f t="shared" si="2"/>
        <v>79.260000000000005</v>
      </c>
    </row>
    <row r="13" spans="1:17" ht="14.25" x14ac:dyDescent="0.2">
      <c r="A13" s="2">
        <v>3.5</v>
      </c>
      <c r="B13" s="3">
        <v>25.75</v>
      </c>
      <c r="C13" s="2"/>
      <c r="D13" s="3">
        <f t="shared" si="0"/>
        <v>38.625</v>
      </c>
      <c r="E13" s="3">
        <f t="shared" si="1"/>
        <v>90.125</v>
      </c>
      <c r="F13" s="3"/>
      <c r="G13" s="3"/>
      <c r="H13" s="3">
        <v>90.13</v>
      </c>
      <c r="I13" s="3"/>
      <c r="J13" s="19"/>
      <c r="K13" s="19"/>
      <c r="L13" s="19"/>
      <c r="M13" s="19"/>
      <c r="N13" s="19"/>
      <c r="O13" s="19"/>
      <c r="P13" s="19"/>
      <c r="Q13" s="19">
        <f t="shared" si="2"/>
        <v>90.13</v>
      </c>
    </row>
    <row r="14" spans="1:17" ht="14.25" x14ac:dyDescent="0.2">
      <c r="A14" s="2">
        <v>4</v>
      </c>
      <c r="B14" s="3">
        <v>26.42</v>
      </c>
      <c r="C14" s="2"/>
      <c r="D14" s="3">
        <f t="shared" si="0"/>
        <v>39.630000000000003</v>
      </c>
      <c r="E14" s="3">
        <f t="shared" si="1"/>
        <v>105.68</v>
      </c>
      <c r="F14" s="3"/>
      <c r="G14" s="3"/>
      <c r="H14" s="3"/>
      <c r="I14" s="3"/>
      <c r="J14" s="19"/>
      <c r="K14" s="19"/>
      <c r="L14" s="19"/>
      <c r="M14" s="19">
        <v>105.68</v>
      </c>
      <c r="N14" s="19"/>
      <c r="O14" s="19"/>
      <c r="P14" s="19"/>
      <c r="Q14" s="19">
        <f t="shared" si="2"/>
        <v>105.68</v>
      </c>
    </row>
    <row r="15" spans="1:17" ht="14.25" x14ac:dyDescent="0.2">
      <c r="A15" s="2">
        <v>9</v>
      </c>
      <c r="B15" s="3">
        <v>20.3</v>
      </c>
      <c r="C15" s="2"/>
      <c r="D15" s="3">
        <f t="shared" si="0"/>
        <v>30.450000000000003</v>
      </c>
      <c r="E15" s="3">
        <f t="shared" si="1"/>
        <v>182.70000000000002</v>
      </c>
      <c r="F15" s="3"/>
      <c r="G15" s="3"/>
      <c r="H15" s="3"/>
      <c r="I15" s="3"/>
      <c r="J15" s="19"/>
      <c r="K15" s="19"/>
      <c r="L15" s="19"/>
      <c r="M15" s="19"/>
      <c r="N15" s="19"/>
      <c r="O15" s="19">
        <v>182.7</v>
      </c>
      <c r="P15" s="19"/>
      <c r="Q15" s="19">
        <f t="shared" si="2"/>
        <v>182.7</v>
      </c>
    </row>
    <row r="16" spans="1:17" ht="14.25" x14ac:dyDescent="0.2">
      <c r="A16" s="2">
        <v>10</v>
      </c>
      <c r="B16" s="3">
        <v>20.3</v>
      </c>
      <c r="C16" s="2"/>
      <c r="D16" s="3">
        <f t="shared" si="0"/>
        <v>30.450000000000003</v>
      </c>
      <c r="E16" s="3">
        <f t="shared" si="1"/>
        <v>203</v>
      </c>
      <c r="F16" s="3"/>
      <c r="G16" s="3"/>
      <c r="H16" s="3"/>
      <c r="I16" s="3"/>
      <c r="J16" s="19"/>
      <c r="K16" s="19"/>
      <c r="L16" s="19"/>
      <c r="M16" s="19"/>
      <c r="N16" s="19"/>
      <c r="O16" s="19"/>
      <c r="P16" s="19">
        <v>203</v>
      </c>
      <c r="Q16" s="19">
        <f>SUM(H16:P16)</f>
        <v>203</v>
      </c>
    </row>
    <row r="17" spans="1:17" ht="14.25" x14ac:dyDescent="0.2">
      <c r="A17" s="2">
        <v>12</v>
      </c>
      <c r="B17" s="3">
        <v>17.850000000000001</v>
      </c>
      <c r="C17" s="2"/>
      <c r="D17" s="3">
        <f t="shared" si="0"/>
        <v>26.775000000000002</v>
      </c>
      <c r="E17" s="3">
        <f t="shared" si="1"/>
        <v>214.20000000000002</v>
      </c>
      <c r="F17" s="3"/>
      <c r="G17" s="3"/>
      <c r="H17" s="3"/>
      <c r="I17" s="3"/>
      <c r="J17" s="19"/>
      <c r="K17" s="19"/>
      <c r="L17" s="19">
        <v>214.2</v>
      </c>
      <c r="M17" s="19"/>
      <c r="N17" s="19"/>
      <c r="O17" s="19"/>
      <c r="P17" s="19"/>
      <c r="Q17" s="19">
        <f>SUM(F17:P17)</f>
        <v>214.2</v>
      </c>
    </row>
    <row r="18" spans="1:17" ht="14.25" x14ac:dyDescent="0.2">
      <c r="A18" s="2">
        <v>16</v>
      </c>
      <c r="B18" s="3">
        <v>17.850000000000001</v>
      </c>
      <c r="C18" s="2">
        <v>0.5</v>
      </c>
      <c r="D18" s="3">
        <f t="shared" si="0"/>
        <v>26.775000000000002</v>
      </c>
      <c r="E18" s="3">
        <f t="shared" si="1"/>
        <v>298.98750000000001</v>
      </c>
      <c r="F18" s="3"/>
      <c r="G18" s="3"/>
      <c r="H18" s="3"/>
      <c r="I18" s="3"/>
      <c r="J18" s="19"/>
      <c r="K18" s="19">
        <v>298.99</v>
      </c>
      <c r="L18" s="19"/>
      <c r="M18" s="19"/>
      <c r="N18" s="19"/>
      <c r="O18" s="19"/>
      <c r="P18" s="19"/>
      <c r="Q18" s="19">
        <f>SUM(H18:P18)</f>
        <v>298.99</v>
      </c>
    </row>
    <row r="19" spans="1:17" ht="14.25" x14ac:dyDescent="0.2">
      <c r="A19" s="2">
        <v>16.75</v>
      </c>
      <c r="B19" s="3">
        <v>25.08</v>
      </c>
      <c r="C19" s="2">
        <v>1</v>
      </c>
      <c r="D19" s="3">
        <f t="shared" si="0"/>
        <v>37.619999999999997</v>
      </c>
      <c r="E19" s="3">
        <f t="shared" si="1"/>
        <v>457.71</v>
      </c>
      <c r="F19" s="3"/>
      <c r="G19" s="3"/>
      <c r="H19" s="3"/>
      <c r="I19" s="3"/>
      <c r="J19" s="19"/>
      <c r="K19" s="19"/>
      <c r="L19" s="19"/>
      <c r="M19" s="19"/>
      <c r="N19" s="19">
        <v>457.71</v>
      </c>
      <c r="O19" s="19"/>
      <c r="P19" s="19"/>
      <c r="Q19" s="19">
        <f>SUM(F19:P19)</f>
        <v>457.71</v>
      </c>
    </row>
    <row r="20" spans="1:17" ht="14.25" x14ac:dyDescent="0.2">
      <c r="A20" s="2">
        <f>N20/B20</f>
        <v>9</v>
      </c>
      <c r="B20" s="3">
        <v>25.45</v>
      </c>
      <c r="C20" s="2"/>
      <c r="D20" s="3">
        <f t="shared" ref="D20" si="3">SUM(B20*1.5)</f>
        <v>38.174999999999997</v>
      </c>
      <c r="E20" s="3">
        <f t="shared" ref="E20" si="4">SUM(A20*B20)+(C20*D20)</f>
        <v>229.04999999999998</v>
      </c>
      <c r="F20" s="3"/>
      <c r="G20" s="3"/>
      <c r="H20" s="3"/>
      <c r="I20" s="3"/>
      <c r="J20" s="19"/>
      <c r="K20" s="19"/>
      <c r="L20" s="19"/>
      <c r="M20" s="19"/>
      <c r="N20" s="19">
        <v>229.05</v>
      </c>
      <c r="O20" s="19"/>
      <c r="P20" s="19"/>
      <c r="Q20" s="19">
        <f>SUM(F20:P20)</f>
        <v>229.05</v>
      </c>
    </row>
    <row r="21" spans="1:17" ht="14.25" x14ac:dyDescent="0.2">
      <c r="A21" s="6"/>
      <c r="B21" s="7"/>
      <c r="C21" s="6"/>
      <c r="D21" s="7"/>
      <c r="E21" s="7"/>
      <c r="F21" s="7"/>
      <c r="G21" s="7"/>
      <c r="H21" s="7"/>
      <c r="I21" s="7"/>
      <c r="J21" s="4"/>
      <c r="K21" s="4"/>
      <c r="L21" s="4"/>
      <c r="M21" s="4"/>
      <c r="N21" s="4"/>
      <c r="O21" s="4"/>
      <c r="P21" s="4"/>
      <c r="Q21" s="4"/>
    </row>
    <row r="22" spans="1:17" ht="14.25" x14ac:dyDescent="0.2">
      <c r="A22" s="6"/>
      <c r="B22" s="7"/>
      <c r="C22" s="6"/>
      <c r="D22" s="7"/>
      <c r="E22" s="7"/>
      <c r="F22" s="7"/>
      <c r="G22" s="7"/>
      <c r="H22" s="7"/>
      <c r="I22" s="7"/>
      <c r="J22" s="4"/>
      <c r="K22" s="4"/>
      <c r="L22" s="4"/>
      <c r="M22" s="4"/>
      <c r="N22" s="4"/>
      <c r="O22" s="4"/>
      <c r="P22" s="4"/>
      <c r="Q22" s="4"/>
    </row>
    <row r="23" spans="1:17" ht="11.25" customHeight="1" x14ac:dyDescent="0.25">
      <c r="A23" s="6"/>
      <c r="B23" s="7"/>
      <c r="C23" s="6"/>
      <c r="D23" s="7"/>
      <c r="E23" s="24"/>
      <c r="F23" s="24"/>
      <c r="G23" s="24"/>
      <c r="H23" s="24"/>
      <c r="I23" s="24"/>
      <c r="J23" s="25"/>
      <c r="K23" s="25"/>
      <c r="L23" s="25"/>
      <c r="M23" s="25"/>
      <c r="N23" s="25"/>
      <c r="O23" s="25"/>
      <c r="P23" s="25"/>
      <c r="Q23" s="25"/>
    </row>
    <row r="24" spans="1:17" ht="15" x14ac:dyDescent="0.25">
      <c r="A24" s="1"/>
      <c r="B24" s="5"/>
      <c r="C24" s="1"/>
      <c r="D24" s="5"/>
      <c r="E24" s="9">
        <f>SUM(E9:E23)</f>
        <v>1984.2425000000001</v>
      </c>
      <c r="F24" s="9">
        <f t="shared" ref="F24:Q24" si="5">SUM(F9:F23)</f>
        <v>52.84</v>
      </c>
      <c r="G24" s="9">
        <f t="shared" si="5"/>
        <v>52.84</v>
      </c>
      <c r="H24" s="9">
        <f t="shared" si="5"/>
        <v>90.13</v>
      </c>
      <c r="I24" s="9">
        <f t="shared" si="5"/>
        <v>79.260000000000005</v>
      </c>
      <c r="J24" s="9">
        <f t="shared" si="5"/>
        <v>0</v>
      </c>
      <c r="K24" s="9">
        <f t="shared" si="5"/>
        <v>298.99</v>
      </c>
      <c r="L24" s="9">
        <f t="shared" si="5"/>
        <v>214.2</v>
      </c>
      <c r="M24" s="9">
        <f t="shared" si="5"/>
        <v>105.68</v>
      </c>
      <c r="N24" s="9">
        <f t="shared" si="5"/>
        <v>686.76</v>
      </c>
      <c r="O24" s="9">
        <f t="shared" si="5"/>
        <v>200.54999999999998</v>
      </c>
      <c r="P24" s="9">
        <f t="shared" si="5"/>
        <v>203</v>
      </c>
      <c r="Q24" s="9">
        <f t="shared" si="5"/>
        <v>1984.25</v>
      </c>
    </row>
    <row r="25" spans="1:17" x14ac:dyDescent="0.2">
      <c r="E25" s="22"/>
      <c r="F25" s="22"/>
      <c r="G25" s="22"/>
      <c r="H25" s="22"/>
      <c r="I25" s="22"/>
      <c r="J25" s="23"/>
      <c r="K25" s="23"/>
      <c r="L25" s="23"/>
      <c r="M25" s="23"/>
      <c r="N25" s="23"/>
      <c r="O25" s="23"/>
      <c r="P25" s="23"/>
      <c r="Q25" s="23"/>
    </row>
    <row r="26" spans="1:17" x14ac:dyDescent="0.2">
      <c r="E26" s="22"/>
      <c r="F26" s="22"/>
      <c r="G26" s="22"/>
      <c r="H26" s="22"/>
      <c r="I26" s="22"/>
      <c r="J26" s="23"/>
      <c r="K26" s="23"/>
      <c r="L26" s="23"/>
      <c r="M26" s="23"/>
      <c r="N26" s="23"/>
      <c r="O26" s="23"/>
      <c r="P26" s="23"/>
      <c r="Q26" s="23"/>
    </row>
  </sheetData>
  <sortState ref="A3:Q35">
    <sortCondition ref="A3:A35"/>
  </sortState>
  <pageMargins left="0.75" right="0.75" top="1" bottom="1" header="0.5" footer="0.5"/>
  <pageSetup scale="59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9" width="11.28515625" style="10" customWidth="1"/>
    <col min="10" max="12" width="10.140625" style="11" customWidth="1"/>
    <col min="13" max="13" width="12" style="11" customWidth="1"/>
    <col min="14" max="14" width="10.140625" style="11" customWidth="1"/>
    <col min="15" max="18" width="11.85546875" style="11" customWidth="1"/>
  </cols>
  <sheetData>
    <row r="1" spans="1:18" s="40" customFormat="1" x14ac:dyDescent="0.2">
      <c r="A1" s="40" t="s">
        <v>71</v>
      </c>
      <c r="N1" s="40" t="s">
        <v>72</v>
      </c>
    </row>
    <row r="2" spans="1:18" s="40" customFormat="1" x14ac:dyDescent="0.2">
      <c r="A2" s="40" t="s">
        <v>73</v>
      </c>
      <c r="N2" s="40" t="s">
        <v>74</v>
      </c>
    </row>
    <row r="3" spans="1:18" s="40" customFormat="1" x14ac:dyDescent="0.2">
      <c r="A3" s="40" t="s">
        <v>75</v>
      </c>
      <c r="N3" s="40" t="s">
        <v>76</v>
      </c>
    </row>
    <row r="4" spans="1:18" s="40" customFormat="1" x14ac:dyDescent="0.2">
      <c r="N4" s="40" t="s">
        <v>77</v>
      </c>
    </row>
    <row r="5" spans="1:18" s="40" customFormat="1" x14ac:dyDescent="0.2">
      <c r="A5" s="42" t="s">
        <v>47</v>
      </c>
    </row>
    <row r="6" spans="1:18" s="40" customFormat="1" x14ac:dyDescent="0.2"/>
    <row r="7" spans="1:18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57</v>
      </c>
      <c r="G7" s="16" t="s">
        <v>29</v>
      </c>
      <c r="H7" s="16" t="s">
        <v>54</v>
      </c>
      <c r="I7" s="16" t="s">
        <v>61</v>
      </c>
      <c r="J7" s="17" t="s">
        <v>62</v>
      </c>
      <c r="K7" s="21" t="s">
        <v>5</v>
      </c>
      <c r="L7" s="21" t="s">
        <v>59</v>
      </c>
      <c r="M7" s="17" t="s">
        <v>18</v>
      </c>
      <c r="N7" s="17" t="s">
        <v>53</v>
      </c>
      <c r="O7" s="17" t="s">
        <v>60</v>
      </c>
      <c r="P7" s="17" t="s">
        <v>51</v>
      </c>
      <c r="Q7" s="17" t="s">
        <v>21</v>
      </c>
      <c r="R7" s="17" t="s">
        <v>12</v>
      </c>
    </row>
    <row r="8" spans="1:18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6"/>
      <c r="J8" s="17"/>
      <c r="K8" s="17"/>
      <c r="L8" s="17"/>
      <c r="M8" s="17"/>
      <c r="N8" s="17"/>
      <c r="O8" s="17"/>
      <c r="P8" s="17"/>
      <c r="Q8" s="17"/>
      <c r="R8" s="17"/>
    </row>
    <row r="9" spans="1:18" ht="14.25" x14ac:dyDescent="0.2">
      <c r="A9" s="2">
        <v>1</v>
      </c>
      <c r="B9" s="3">
        <v>26.42</v>
      </c>
      <c r="C9" s="2"/>
      <c r="D9" s="3">
        <f t="shared" ref="D9:D25" si="0">SUM(B9*1.5)</f>
        <v>39.630000000000003</v>
      </c>
      <c r="E9" s="3">
        <f t="shared" ref="E9:E25" si="1">SUM(A9*B9)+(C9*D9)</f>
        <v>26.42</v>
      </c>
      <c r="F9" s="3"/>
      <c r="G9" s="3"/>
      <c r="H9" s="3"/>
      <c r="I9" s="3"/>
      <c r="J9" s="19"/>
      <c r="K9" s="19"/>
      <c r="L9" s="19"/>
      <c r="M9" s="19"/>
      <c r="N9" s="19"/>
      <c r="O9" s="19"/>
      <c r="P9" s="19">
        <v>26.42</v>
      </c>
      <c r="Q9" s="19"/>
      <c r="R9" s="19">
        <f>SUM(F9:Q9)</f>
        <v>26.42</v>
      </c>
    </row>
    <row r="10" spans="1:18" ht="14.25" x14ac:dyDescent="0.2">
      <c r="A10" s="2">
        <v>1</v>
      </c>
      <c r="B10" s="3">
        <v>25.75</v>
      </c>
      <c r="C10" s="2"/>
      <c r="D10" s="3">
        <f t="shared" si="0"/>
        <v>38.625</v>
      </c>
      <c r="E10" s="3">
        <f t="shared" si="1"/>
        <v>25.75</v>
      </c>
      <c r="F10" s="3"/>
      <c r="G10" s="3"/>
      <c r="H10" s="3"/>
      <c r="I10" s="3"/>
      <c r="J10" s="19"/>
      <c r="K10" s="19">
        <v>25.75</v>
      </c>
      <c r="L10" s="19"/>
      <c r="M10" s="19"/>
      <c r="N10" s="19"/>
      <c r="O10" s="19"/>
      <c r="P10" s="19"/>
      <c r="Q10" s="19"/>
      <c r="R10" s="19">
        <f>SUM(F10:Q10)</f>
        <v>25.75</v>
      </c>
    </row>
    <row r="11" spans="1:18" ht="14.25" x14ac:dyDescent="0.2">
      <c r="A11" s="2">
        <v>2</v>
      </c>
      <c r="B11" s="3">
        <v>26.42</v>
      </c>
      <c r="C11" s="2"/>
      <c r="D11" s="3">
        <f t="shared" si="0"/>
        <v>39.630000000000003</v>
      </c>
      <c r="E11" s="3">
        <f t="shared" si="1"/>
        <v>52.84</v>
      </c>
      <c r="F11" s="3"/>
      <c r="G11" s="3">
        <v>52.84</v>
      </c>
      <c r="H11" s="3"/>
      <c r="I11" s="3"/>
      <c r="J11" s="19"/>
      <c r="K11" s="19"/>
      <c r="L11" s="19"/>
      <c r="M11" s="19"/>
      <c r="N11" s="19"/>
      <c r="O11" s="19"/>
      <c r="P11" s="19"/>
      <c r="Q11" s="19"/>
      <c r="R11" s="19">
        <f>SUM(F11:Q11)</f>
        <v>52.84</v>
      </c>
    </row>
    <row r="12" spans="1:18" ht="14.25" x14ac:dyDescent="0.2">
      <c r="A12" s="2">
        <v>2</v>
      </c>
      <c r="B12" s="3">
        <v>26.42</v>
      </c>
      <c r="C12" s="2"/>
      <c r="D12" s="3">
        <f t="shared" si="0"/>
        <v>39.630000000000003</v>
      </c>
      <c r="E12" s="3">
        <f t="shared" si="1"/>
        <v>52.84</v>
      </c>
      <c r="F12" s="3"/>
      <c r="G12" s="3"/>
      <c r="H12" s="3"/>
      <c r="I12" s="3"/>
      <c r="J12" s="19"/>
      <c r="K12" s="19"/>
      <c r="L12" s="19"/>
      <c r="M12" s="19">
        <v>52.84</v>
      </c>
      <c r="N12" s="19"/>
      <c r="O12" s="19"/>
      <c r="P12" s="19"/>
      <c r="Q12" s="19"/>
      <c r="R12" s="19">
        <f>SUM(F12:Q12)</f>
        <v>52.84</v>
      </c>
    </row>
    <row r="13" spans="1:18" ht="14.25" x14ac:dyDescent="0.2">
      <c r="A13" s="2">
        <v>2</v>
      </c>
      <c r="B13" s="3">
        <v>25.75</v>
      </c>
      <c r="C13" s="2"/>
      <c r="D13" s="3">
        <f t="shared" si="0"/>
        <v>38.625</v>
      </c>
      <c r="E13" s="3">
        <f t="shared" si="1"/>
        <v>51.5</v>
      </c>
      <c r="F13" s="3"/>
      <c r="G13" s="3"/>
      <c r="H13" s="3"/>
      <c r="I13" s="3"/>
      <c r="J13" s="19">
        <v>51.5</v>
      </c>
      <c r="K13" s="19"/>
      <c r="L13" s="19"/>
      <c r="M13" s="19"/>
      <c r="N13" s="19"/>
      <c r="O13" s="19"/>
      <c r="P13" s="19"/>
      <c r="Q13" s="19"/>
      <c r="R13" s="19">
        <f>SUM(H13:Q13)</f>
        <v>51.5</v>
      </c>
    </row>
    <row r="14" spans="1:18" ht="14.25" x14ac:dyDescent="0.2">
      <c r="A14" s="2">
        <v>3</v>
      </c>
      <c r="B14" s="3">
        <v>25.75</v>
      </c>
      <c r="C14" s="2"/>
      <c r="D14" s="3">
        <f t="shared" si="0"/>
        <v>38.625</v>
      </c>
      <c r="E14" s="3">
        <f t="shared" si="1"/>
        <v>77.25</v>
      </c>
      <c r="F14" s="3"/>
      <c r="G14" s="3"/>
      <c r="H14" s="3"/>
      <c r="I14" s="3"/>
      <c r="J14" s="19"/>
      <c r="K14" s="19"/>
      <c r="L14" s="19">
        <v>77.25</v>
      </c>
      <c r="M14" s="19"/>
      <c r="N14" s="19"/>
      <c r="O14" s="19"/>
      <c r="P14" s="19"/>
      <c r="Q14" s="19"/>
      <c r="R14" s="19">
        <f>SUM(F14:Q14)</f>
        <v>77.25</v>
      </c>
    </row>
    <row r="15" spans="1:18" ht="14.25" x14ac:dyDescent="0.2">
      <c r="A15" s="2">
        <v>4</v>
      </c>
      <c r="B15" s="3">
        <v>20.3</v>
      </c>
      <c r="C15" s="2"/>
      <c r="D15" s="3">
        <f t="shared" si="0"/>
        <v>30.450000000000003</v>
      </c>
      <c r="E15" s="3">
        <f t="shared" si="1"/>
        <v>81.2</v>
      </c>
      <c r="F15" s="3"/>
      <c r="G15" s="3"/>
      <c r="H15" s="3"/>
      <c r="I15" s="3"/>
      <c r="J15" s="19"/>
      <c r="K15" s="19"/>
      <c r="L15" s="19">
        <v>81.2</v>
      </c>
      <c r="M15" s="19"/>
      <c r="N15" s="19"/>
      <c r="O15" s="19"/>
      <c r="P15" s="19"/>
      <c r="Q15" s="19"/>
      <c r="R15" s="19">
        <f>SUM(H15:Q15)</f>
        <v>81.2</v>
      </c>
    </row>
    <row r="16" spans="1:18" ht="14.25" x14ac:dyDescent="0.2">
      <c r="A16" s="2">
        <v>4</v>
      </c>
      <c r="B16" s="3">
        <v>25.75</v>
      </c>
      <c r="C16" s="2"/>
      <c r="D16" s="3">
        <f t="shared" si="0"/>
        <v>38.625</v>
      </c>
      <c r="E16" s="3">
        <f t="shared" si="1"/>
        <v>103</v>
      </c>
      <c r="F16" s="3"/>
      <c r="G16" s="3"/>
      <c r="H16" s="3">
        <v>103</v>
      </c>
      <c r="I16" s="3"/>
      <c r="J16" s="19"/>
      <c r="K16" s="19"/>
      <c r="L16" s="19"/>
      <c r="M16" s="19"/>
      <c r="N16" s="19"/>
      <c r="O16" s="19"/>
      <c r="P16" s="19"/>
      <c r="Q16" s="19"/>
      <c r="R16" s="19">
        <f>SUM(F16:Q16)</f>
        <v>103</v>
      </c>
    </row>
    <row r="17" spans="1:18" ht="14.25" x14ac:dyDescent="0.2">
      <c r="A17" s="2">
        <v>4</v>
      </c>
      <c r="B17" s="3">
        <v>25.08</v>
      </c>
      <c r="C17" s="2"/>
      <c r="D17" s="3">
        <f t="shared" si="0"/>
        <v>37.619999999999997</v>
      </c>
      <c r="E17" s="3">
        <f t="shared" si="1"/>
        <v>100.32</v>
      </c>
      <c r="F17" s="3"/>
      <c r="G17" s="3"/>
      <c r="H17" s="3"/>
      <c r="I17" s="3"/>
      <c r="J17" s="19"/>
      <c r="K17" s="19"/>
      <c r="L17" s="19"/>
      <c r="M17" s="19"/>
      <c r="N17" s="19">
        <v>100.32</v>
      </c>
      <c r="O17" s="19"/>
      <c r="P17" s="19"/>
      <c r="Q17" s="19"/>
      <c r="R17" s="19">
        <f>SUM(F17:Q17)</f>
        <v>100.32</v>
      </c>
    </row>
    <row r="18" spans="1:18" ht="14.25" x14ac:dyDescent="0.2">
      <c r="A18" s="2">
        <v>5</v>
      </c>
      <c r="B18" s="3">
        <v>26.42</v>
      </c>
      <c r="C18" s="2"/>
      <c r="D18" s="3">
        <f t="shared" si="0"/>
        <v>39.630000000000003</v>
      </c>
      <c r="E18" s="3">
        <f t="shared" si="1"/>
        <v>132.10000000000002</v>
      </c>
      <c r="F18" s="3"/>
      <c r="G18" s="3"/>
      <c r="H18" s="3"/>
      <c r="I18" s="3">
        <v>132.1</v>
      </c>
      <c r="J18" s="19"/>
      <c r="K18" s="19"/>
      <c r="L18" s="19"/>
      <c r="M18" s="19"/>
      <c r="N18" s="19"/>
      <c r="O18" s="19"/>
      <c r="P18" s="19"/>
      <c r="Q18" s="19"/>
      <c r="R18" s="19">
        <f>SUM(F18:Q18)</f>
        <v>132.1</v>
      </c>
    </row>
    <row r="19" spans="1:18" ht="14.25" x14ac:dyDescent="0.2">
      <c r="A19" s="2">
        <v>5</v>
      </c>
      <c r="B19" s="3">
        <v>25.75</v>
      </c>
      <c r="C19" s="2"/>
      <c r="D19" s="3">
        <f t="shared" si="0"/>
        <v>38.625</v>
      </c>
      <c r="E19" s="3">
        <f t="shared" si="1"/>
        <v>128.75</v>
      </c>
      <c r="F19" s="3"/>
      <c r="G19" s="3"/>
      <c r="H19" s="3"/>
      <c r="I19" s="3"/>
      <c r="J19" s="19"/>
      <c r="K19" s="19"/>
      <c r="L19" s="19"/>
      <c r="M19" s="19"/>
      <c r="N19" s="19">
        <v>128.75</v>
      </c>
      <c r="O19" s="19"/>
      <c r="P19" s="19"/>
      <c r="Q19" s="19"/>
      <c r="R19" s="19">
        <f>SUM(F19:Q19)</f>
        <v>128.75</v>
      </c>
    </row>
    <row r="20" spans="1:18" ht="14.25" x14ac:dyDescent="0.2">
      <c r="A20" s="2">
        <v>7</v>
      </c>
      <c r="B20" s="3">
        <v>17.850000000000001</v>
      </c>
      <c r="C20" s="2"/>
      <c r="D20" s="3">
        <f t="shared" si="0"/>
        <v>26.775000000000002</v>
      </c>
      <c r="E20" s="3">
        <f t="shared" si="1"/>
        <v>124.95000000000002</v>
      </c>
      <c r="F20" s="3"/>
      <c r="G20" s="3"/>
      <c r="H20" s="3"/>
      <c r="I20" s="3"/>
      <c r="J20" s="19"/>
      <c r="K20" s="19"/>
      <c r="L20" s="19">
        <v>124.95</v>
      </c>
      <c r="M20" s="19"/>
      <c r="N20" s="19"/>
      <c r="O20" s="19"/>
      <c r="P20" s="19"/>
      <c r="Q20" s="19"/>
      <c r="R20" s="19">
        <f>SUM(F20:Q20)</f>
        <v>124.95</v>
      </c>
    </row>
    <row r="21" spans="1:18" ht="14.25" x14ac:dyDescent="0.2">
      <c r="A21" s="2">
        <v>8</v>
      </c>
      <c r="B21" s="3">
        <v>20.3</v>
      </c>
      <c r="C21" s="2"/>
      <c r="D21" s="3">
        <f t="shared" si="0"/>
        <v>30.450000000000003</v>
      </c>
      <c r="E21" s="3">
        <f t="shared" si="1"/>
        <v>162.4</v>
      </c>
      <c r="F21" s="3"/>
      <c r="G21" s="3"/>
      <c r="H21" s="3"/>
      <c r="I21" s="3"/>
      <c r="J21" s="19"/>
      <c r="K21" s="19"/>
      <c r="L21" s="19"/>
      <c r="M21" s="19"/>
      <c r="N21" s="19"/>
      <c r="O21" s="19"/>
      <c r="P21" s="19"/>
      <c r="Q21" s="19">
        <v>162.4</v>
      </c>
      <c r="R21" s="19">
        <f>SUM(H21:Q21)</f>
        <v>162.4</v>
      </c>
    </row>
    <row r="22" spans="1:18" ht="14.25" x14ac:dyDescent="0.2">
      <c r="A22" s="2">
        <v>16</v>
      </c>
      <c r="B22" s="3">
        <v>20.3</v>
      </c>
      <c r="C22" s="2"/>
      <c r="D22" s="3">
        <f t="shared" si="0"/>
        <v>30.450000000000003</v>
      </c>
      <c r="E22" s="3">
        <f t="shared" si="1"/>
        <v>324.8</v>
      </c>
      <c r="F22" s="3"/>
      <c r="G22" s="3"/>
      <c r="H22" s="3"/>
      <c r="I22" s="3"/>
      <c r="J22" s="19"/>
      <c r="K22" s="19"/>
      <c r="L22" s="19"/>
      <c r="M22" s="19"/>
      <c r="N22" s="19"/>
      <c r="O22" s="19">
        <v>324.8</v>
      </c>
      <c r="P22" s="19"/>
      <c r="Q22" s="19"/>
      <c r="R22" s="19">
        <f>SUM(F22:Q22)</f>
        <v>324.8</v>
      </c>
    </row>
    <row r="23" spans="1:18" ht="14.25" x14ac:dyDescent="0.2">
      <c r="A23" s="2">
        <v>22</v>
      </c>
      <c r="B23" s="3">
        <v>17.850000000000001</v>
      </c>
      <c r="C23" s="2"/>
      <c r="D23" s="3">
        <f t="shared" si="0"/>
        <v>26.775000000000002</v>
      </c>
      <c r="E23" s="3">
        <f t="shared" si="1"/>
        <v>392.70000000000005</v>
      </c>
      <c r="F23" s="3">
        <v>392.7</v>
      </c>
      <c r="G23" s="3"/>
      <c r="H23" s="3"/>
      <c r="I23" s="3"/>
      <c r="J23" s="19"/>
      <c r="K23" s="19"/>
      <c r="L23" s="19"/>
      <c r="M23" s="19"/>
      <c r="N23" s="19"/>
      <c r="O23" s="19"/>
      <c r="P23" s="19"/>
      <c r="Q23" s="19"/>
      <c r="R23" s="19">
        <f>SUM(F23:Q23)</f>
        <v>392.7</v>
      </c>
    </row>
    <row r="24" spans="1:18" ht="14.25" x14ac:dyDescent="0.2">
      <c r="A24" s="2">
        <v>28.5</v>
      </c>
      <c r="B24" s="3">
        <v>25.08</v>
      </c>
      <c r="C24" s="2"/>
      <c r="D24" s="3">
        <f t="shared" si="0"/>
        <v>37.619999999999997</v>
      </c>
      <c r="E24" s="3">
        <f t="shared" si="1"/>
        <v>714.78</v>
      </c>
      <c r="F24" s="3"/>
      <c r="G24" s="3"/>
      <c r="H24" s="3"/>
      <c r="I24" s="3"/>
      <c r="J24" s="19">
        <v>714.78</v>
      </c>
      <c r="K24" s="19"/>
      <c r="L24" s="19"/>
      <c r="M24" s="19"/>
      <c r="N24" s="19"/>
      <c r="O24" s="19"/>
      <c r="P24" s="19"/>
      <c r="Q24" s="19"/>
      <c r="R24" s="19">
        <f>SUM(F24:Q24)</f>
        <v>714.78</v>
      </c>
    </row>
    <row r="25" spans="1:18" ht="14.25" x14ac:dyDescent="0.2">
      <c r="A25" s="2">
        <v>29</v>
      </c>
      <c r="B25" s="3">
        <v>25.45</v>
      </c>
      <c r="C25" s="2">
        <v>2.75</v>
      </c>
      <c r="D25" s="3">
        <f t="shared" si="0"/>
        <v>38.174999999999997</v>
      </c>
      <c r="E25" s="3">
        <f t="shared" si="1"/>
        <v>843.03125</v>
      </c>
      <c r="F25" s="3"/>
      <c r="G25" s="3"/>
      <c r="H25" s="3"/>
      <c r="I25" s="3"/>
      <c r="J25" s="19"/>
      <c r="K25" s="19"/>
      <c r="L25" s="19"/>
      <c r="M25" s="19"/>
      <c r="N25" s="19">
        <v>843.03</v>
      </c>
      <c r="O25" s="19"/>
      <c r="P25" s="19"/>
      <c r="Q25" s="19"/>
      <c r="R25" s="19">
        <f>SUM(F25:Q25)</f>
        <v>843.03</v>
      </c>
    </row>
    <row r="26" spans="1:18" ht="15" x14ac:dyDescent="0.25">
      <c r="A26" s="6"/>
      <c r="B26" s="7"/>
      <c r="C26" s="6"/>
      <c r="D26" s="7"/>
      <c r="E26" s="24"/>
      <c r="F26" s="24"/>
      <c r="G26" s="24"/>
      <c r="H26" s="24"/>
      <c r="I26" s="24"/>
      <c r="J26" s="25"/>
      <c r="K26" s="25"/>
      <c r="L26" s="25"/>
      <c r="M26" s="25"/>
      <c r="N26" s="25"/>
      <c r="O26" s="25"/>
      <c r="P26" s="25"/>
      <c r="Q26" s="25"/>
      <c r="R26" s="25"/>
    </row>
    <row r="27" spans="1:18" ht="11.25" customHeight="1" x14ac:dyDescent="0.25">
      <c r="A27" s="6"/>
      <c r="B27" s="7"/>
      <c r="C27" s="6"/>
      <c r="D27" s="7"/>
      <c r="E27" s="24"/>
      <c r="F27" s="24"/>
      <c r="G27" s="24"/>
      <c r="H27" s="24"/>
      <c r="I27" s="24"/>
      <c r="J27" s="25"/>
      <c r="K27" s="25"/>
      <c r="L27" s="25"/>
      <c r="M27" s="25"/>
      <c r="N27" s="25"/>
      <c r="O27" s="25"/>
      <c r="P27" s="25"/>
      <c r="Q27" s="25"/>
      <c r="R27" s="25"/>
    </row>
    <row r="28" spans="1:18" ht="15" x14ac:dyDescent="0.25">
      <c r="A28" s="1"/>
      <c r="B28" s="5"/>
      <c r="C28" s="1"/>
      <c r="D28" s="5"/>
      <c r="E28" s="9">
        <f>SUM(E9:E27)</f>
        <v>3394.6312500000004</v>
      </c>
      <c r="F28" s="9">
        <f>SUM(F9:F25)</f>
        <v>392.7</v>
      </c>
      <c r="G28" s="9">
        <f>SUM(G9:G25)</f>
        <v>52.84</v>
      </c>
      <c r="H28" s="9">
        <f>SUM(H9:H27)</f>
        <v>103</v>
      </c>
      <c r="I28" s="9">
        <f>SUM(I9:I25)</f>
        <v>132.1</v>
      </c>
      <c r="J28" s="9">
        <f>SUM(J9:J25)</f>
        <v>766.28</v>
      </c>
      <c r="K28" s="9">
        <f>SUM(K9:K25)</f>
        <v>25.75</v>
      </c>
      <c r="L28" s="9">
        <f>SUM(L8:L25)</f>
        <v>283.39999999999998</v>
      </c>
      <c r="M28" s="9">
        <f>SUM(M9:M25)</f>
        <v>52.84</v>
      </c>
      <c r="N28" s="9">
        <f>SUM(N9:N25)</f>
        <v>1072.0999999999999</v>
      </c>
      <c r="O28" s="9">
        <f>SUM(O8:O25)</f>
        <v>324.8</v>
      </c>
      <c r="P28" s="9">
        <f>SUM(P8:P25)</f>
        <v>26.42</v>
      </c>
      <c r="Q28" s="9">
        <f>SUM(Q8:Q25)</f>
        <v>162.4</v>
      </c>
      <c r="R28" s="9">
        <f>SUM(R9:R25)</f>
        <v>3394.63</v>
      </c>
    </row>
  </sheetData>
  <sortState ref="A3:R36">
    <sortCondition ref="A3:A36"/>
  </sortState>
  <pageMargins left="0.75" right="0.75" top="1" bottom="1" header="0.5" footer="0.5"/>
  <pageSetup scale="53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10" width="11.28515625" style="10" customWidth="1"/>
    <col min="11" max="13" width="10.140625" style="11" customWidth="1"/>
    <col min="14" max="14" width="12" style="11" customWidth="1"/>
    <col min="15" max="15" width="10.140625" style="11" customWidth="1"/>
    <col min="16" max="19" width="11.85546875" style="11" customWidth="1"/>
  </cols>
  <sheetData>
    <row r="1" spans="1:19" s="40" customFormat="1" x14ac:dyDescent="0.2">
      <c r="A1" s="40" t="s">
        <v>71</v>
      </c>
      <c r="N1" s="40" t="s">
        <v>72</v>
      </c>
    </row>
    <row r="2" spans="1:19" s="40" customFormat="1" x14ac:dyDescent="0.2">
      <c r="A2" s="40" t="s">
        <v>73</v>
      </c>
      <c r="N2" s="40" t="s">
        <v>74</v>
      </c>
    </row>
    <row r="3" spans="1:19" s="40" customFormat="1" x14ac:dyDescent="0.2">
      <c r="A3" s="40" t="s">
        <v>75</v>
      </c>
      <c r="N3" s="40" t="s">
        <v>76</v>
      </c>
    </row>
    <row r="4" spans="1:19" s="40" customFormat="1" x14ac:dyDescent="0.2">
      <c r="N4" s="40" t="s">
        <v>77</v>
      </c>
    </row>
    <row r="5" spans="1:19" s="40" customFormat="1" x14ac:dyDescent="0.2">
      <c r="A5" s="42" t="s">
        <v>48</v>
      </c>
    </row>
    <row r="6" spans="1:19" s="40" customFormat="1" x14ac:dyDescent="0.2"/>
    <row r="7" spans="1:19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63</v>
      </c>
      <c r="G7" s="16" t="s">
        <v>57</v>
      </c>
      <c r="H7" s="16" t="s">
        <v>29</v>
      </c>
      <c r="I7" s="16" t="s">
        <v>54</v>
      </c>
      <c r="J7" s="16" t="s">
        <v>58</v>
      </c>
      <c r="K7" s="17" t="s">
        <v>62</v>
      </c>
      <c r="L7" s="21" t="s">
        <v>28</v>
      </c>
      <c r="M7" s="21" t="s">
        <v>59</v>
      </c>
      <c r="N7" s="17" t="s">
        <v>18</v>
      </c>
      <c r="O7" s="17" t="s">
        <v>53</v>
      </c>
      <c r="P7" s="17" t="s">
        <v>60</v>
      </c>
      <c r="Q7" s="17" t="s">
        <v>20</v>
      </c>
      <c r="R7" s="17" t="s">
        <v>21</v>
      </c>
      <c r="S7" s="17" t="s">
        <v>12</v>
      </c>
    </row>
    <row r="8" spans="1:19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6"/>
      <c r="J8" s="16"/>
      <c r="K8" s="17"/>
      <c r="L8" s="17"/>
      <c r="M8" s="17"/>
      <c r="N8" s="17"/>
      <c r="O8" s="17"/>
      <c r="P8" s="17"/>
      <c r="Q8" s="17"/>
      <c r="R8" s="17"/>
      <c r="S8" s="17"/>
    </row>
    <row r="9" spans="1:19" ht="14.25" x14ac:dyDescent="0.2">
      <c r="A9" s="2">
        <v>1</v>
      </c>
      <c r="B9" s="3">
        <v>26.42</v>
      </c>
      <c r="C9" s="2"/>
      <c r="D9" s="3">
        <f t="shared" ref="D9:D23" si="0">SUM(B9*1.5)</f>
        <v>39.630000000000003</v>
      </c>
      <c r="E9" s="3">
        <f t="shared" ref="E9:E23" si="1">SUM(A9*B9)+(C9*D9)</f>
        <v>26.42</v>
      </c>
      <c r="F9" s="3"/>
      <c r="G9" s="3"/>
      <c r="H9" s="3"/>
      <c r="I9" s="3"/>
      <c r="J9" s="3"/>
      <c r="K9" s="19"/>
      <c r="L9" s="19"/>
      <c r="M9" s="19"/>
      <c r="N9" s="19"/>
      <c r="O9" s="19"/>
      <c r="P9" s="19"/>
      <c r="Q9" s="19">
        <v>26.42</v>
      </c>
      <c r="R9" s="19"/>
      <c r="S9" s="19">
        <f>SUM(F9:R9)</f>
        <v>26.42</v>
      </c>
    </row>
    <row r="10" spans="1:19" ht="14.25" x14ac:dyDescent="0.2">
      <c r="A10" s="2">
        <v>1</v>
      </c>
      <c r="B10" s="3">
        <v>25.75</v>
      </c>
      <c r="C10" s="2"/>
      <c r="D10" s="3">
        <f t="shared" si="0"/>
        <v>38.625</v>
      </c>
      <c r="E10" s="3">
        <f t="shared" si="1"/>
        <v>25.75</v>
      </c>
      <c r="F10" s="3"/>
      <c r="G10" s="3"/>
      <c r="H10" s="3"/>
      <c r="I10" s="3">
        <v>25.75</v>
      </c>
      <c r="J10" s="3"/>
      <c r="K10" s="19"/>
      <c r="L10" s="19"/>
      <c r="M10" s="19"/>
      <c r="N10" s="19"/>
      <c r="O10" s="19"/>
      <c r="P10" s="19"/>
      <c r="Q10" s="19"/>
      <c r="R10" s="19"/>
      <c r="S10" s="19">
        <f>SUM(F10:R10)</f>
        <v>25.75</v>
      </c>
    </row>
    <row r="11" spans="1:19" ht="14.25" x14ac:dyDescent="0.2">
      <c r="A11" s="2">
        <v>1</v>
      </c>
      <c r="B11" s="3">
        <v>25.75</v>
      </c>
      <c r="C11" s="2"/>
      <c r="D11" s="3">
        <f t="shared" si="0"/>
        <v>38.625</v>
      </c>
      <c r="E11" s="3">
        <f t="shared" si="1"/>
        <v>25.75</v>
      </c>
      <c r="F11" s="3"/>
      <c r="G11" s="3"/>
      <c r="H11" s="3"/>
      <c r="I11" s="3"/>
      <c r="J11" s="3"/>
      <c r="K11" s="19"/>
      <c r="L11" s="19"/>
      <c r="M11" s="19"/>
      <c r="N11" s="19">
        <v>25.75</v>
      </c>
      <c r="O11" s="19"/>
      <c r="P11" s="19"/>
      <c r="Q11" s="19"/>
      <c r="R11" s="19"/>
      <c r="S11" s="19">
        <f>SUM(F11:R11)</f>
        <v>25.75</v>
      </c>
    </row>
    <row r="12" spans="1:19" ht="14.25" x14ac:dyDescent="0.2">
      <c r="A12" s="2">
        <v>2</v>
      </c>
      <c r="B12" s="3">
        <v>25.45</v>
      </c>
      <c r="C12" s="2"/>
      <c r="D12" s="3">
        <f t="shared" si="0"/>
        <v>38.174999999999997</v>
      </c>
      <c r="E12" s="3">
        <f t="shared" si="1"/>
        <v>50.9</v>
      </c>
      <c r="F12" s="3"/>
      <c r="G12" s="3"/>
      <c r="H12" s="3"/>
      <c r="I12" s="3"/>
      <c r="J12" s="3">
        <v>50.9</v>
      </c>
      <c r="K12" s="19"/>
      <c r="L12" s="19"/>
      <c r="M12" s="19"/>
      <c r="N12" s="19"/>
      <c r="O12" s="19"/>
      <c r="P12" s="19"/>
      <c r="Q12" s="19"/>
      <c r="R12" s="19"/>
      <c r="S12" s="19">
        <f>SUM(I12:R12)</f>
        <v>50.9</v>
      </c>
    </row>
    <row r="13" spans="1:19" ht="14.25" x14ac:dyDescent="0.2">
      <c r="A13" s="2">
        <v>2.5</v>
      </c>
      <c r="B13" s="3">
        <v>25.08</v>
      </c>
      <c r="C13" s="2"/>
      <c r="D13" s="3">
        <f t="shared" si="0"/>
        <v>37.619999999999997</v>
      </c>
      <c r="E13" s="3">
        <f t="shared" si="1"/>
        <v>62.699999999999996</v>
      </c>
      <c r="F13" s="3"/>
      <c r="G13" s="3"/>
      <c r="H13" s="3"/>
      <c r="I13" s="3"/>
      <c r="J13" s="3"/>
      <c r="K13" s="19"/>
      <c r="L13" s="19"/>
      <c r="M13" s="19"/>
      <c r="N13" s="19"/>
      <c r="O13" s="19"/>
      <c r="P13" s="19">
        <v>62.7</v>
      </c>
      <c r="Q13" s="19"/>
      <c r="R13" s="19"/>
      <c r="S13" s="19">
        <f t="shared" ref="S13:S22" si="2">SUM(F13:R13)</f>
        <v>62.7</v>
      </c>
    </row>
    <row r="14" spans="1:19" ht="14.25" x14ac:dyDescent="0.2">
      <c r="A14" s="2">
        <v>4</v>
      </c>
      <c r="B14" s="3">
        <v>26.42</v>
      </c>
      <c r="C14" s="2"/>
      <c r="D14" s="3">
        <f t="shared" si="0"/>
        <v>39.630000000000003</v>
      </c>
      <c r="E14" s="3">
        <f t="shared" si="1"/>
        <v>105.68</v>
      </c>
      <c r="F14" s="3"/>
      <c r="G14" s="3"/>
      <c r="H14" s="3">
        <v>105.68</v>
      </c>
      <c r="I14" s="3"/>
      <c r="J14" s="3"/>
      <c r="K14" s="19"/>
      <c r="L14" s="19"/>
      <c r="M14" s="19"/>
      <c r="N14" s="19"/>
      <c r="O14" s="19"/>
      <c r="P14" s="19"/>
      <c r="Q14" s="19"/>
      <c r="R14" s="19"/>
      <c r="S14" s="19">
        <f t="shared" si="2"/>
        <v>105.68</v>
      </c>
    </row>
    <row r="15" spans="1:19" ht="14.25" x14ac:dyDescent="0.2">
      <c r="A15" s="2">
        <v>4</v>
      </c>
      <c r="B15" s="3">
        <v>20.3</v>
      </c>
      <c r="C15" s="2"/>
      <c r="D15" s="3">
        <f t="shared" si="0"/>
        <v>30.450000000000003</v>
      </c>
      <c r="E15" s="3">
        <f t="shared" si="1"/>
        <v>81.2</v>
      </c>
      <c r="F15" s="3"/>
      <c r="G15" s="3"/>
      <c r="H15" s="3"/>
      <c r="I15" s="3"/>
      <c r="J15" s="3"/>
      <c r="K15" s="19"/>
      <c r="L15" s="19"/>
      <c r="M15" s="19"/>
      <c r="N15" s="19"/>
      <c r="O15" s="19"/>
      <c r="P15" s="19">
        <v>81.2</v>
      </c>
      <c r="Q15" s="19"/>
      <c r="R15" s="19"/>
      <c r="S15" s="19">
        <f t="shared" si="2"/>
        <v>81.2</v>
      </c>
    </row>
    <row r="16" spans="1:19" ht="14.25" x14ac:dyDescent="0.2">
      <c r="A16" s="2">
        <v>5</v>
      </c>
      <c r="B16" s="3">
        <v>26.42</v>
      </c>
      <c r="C16" s="2"/>
      <c r="D16" s="3">
        <f t="shared" si="0"/>
        <v>39.630000000000003</v>
      </c>
      <c r="E16" s="3">
        <f t="shared" si="1"/>
        <v>132.10000000000002</v>
      </c>
      <c r="F16" s="3"/>
      <c r="G16" s="3"/>
      <c r="H16" s="3"/>
      <c r="I16" s="3"/>
      <c r="J16" s="3"/>
      <c r="K16" s="19"/>
      <c r="L16" s="19"/>
      <c r="M16" s="19"/>
      <c r="N16" s="19">
        <v>132.1</v>
      </c>
      <c r="O16" s="19"/>
      <c r="P16" s="19"/>
      <c r="Q16" s="19"/>
      <c r="R16" s="19"/>
      <c r="S16" s="19">
        <f t="shared" si="2"/>
        <v>132.1</v>
      </c>
    </row>
    <row r="17" spans="1:19" ht="14.25" x14ac:dyDescent="0.2">
      <c r="A17" s="2">
        <v>6</v>
      </c>
      <c r="B17" s="3">
        <v>17.850000000000001</v>
      </c>
      <c r="C17" s="2"/>
      <c r="D17" s="3">
        <f t="shared" si="0"/>
        <v>26.775000000000002</v>
      </c>
      <c r="E17" s="3">
        <f t="shared" si="1"/>
        <v>107.10000000000001</v>
      </c>
      <c r="F17" s="3"/>
      <c r="G17" s="3">
        <v>107.1</v>
      </c>
      <c r="H17" s="3"/>
      <c r="I17" s="3"/>
      <c r="J17" s="3"/>
      <c r="K17" s="19"/>
      <c r="L17" s="19"/>
      <c r="M17" s="19"/>
      <c r="N17" s="19"/>
      <c r="O17" s="19"/>
      <c r="P17" s="19"/>
      <c r="Q17" s="19"/>
      <c r="R17" s="19"/>
      <c r="S17" s="19">
        <f t="shared" si="2"/>
        <v>107.1</v>
      </c>
    </row>
    <row r="18" spans="1:19" ht="14.25" x14ac:dyDescent="0.2">
      <c r="A18" s="2">
        <v>8</v>
      </c>
      <c r="B18" s="3">
        <v>20.3</v>
      </c>
      <c r="C18" s="2">
        <v>1</v>
      </c>
      <c r="D18" s="3">
        <f t="shared" si="0"/>
        <v>30.450000000000003</v>
      </c>
      <c r="E18" s="3">
        <f t="shared" si="1"/>
        <v>192.85000000000002</v>
      </c>
      <c r="F18" s="3">
        <v>192.85</v>
      </c>
      <c r="G18" s="3"/>
      <c r="H18" s="3"/>
      <c r="I18" s="3"/>
      <c r="J18" s="3"/>
      <c r="K18" s="19"/>
      <c r="L18" s="19"/>
      <c r="M18" s="19"/>
      <c r="N18" s="19"/>
      <c r="O18" s="19"/>
      <c r="P18" s="19"/>
      <c r="Q18" s="19"/>
      <c r="R18" s="19"/>
      <c r="S18" s="19">
        <f t="shared" si="2"/>
        <v>192.85</v>
      </c>
    </row>
    <row r="19" spans="1:19" ht="14.25" x14ac:dyDescent="0.2">
      <c r="A19" s="2">
        <v>9</v>
      </c>
      <c r="B19" s="3">
        <v>26.42</v>
      </c>
      <c r="C19" s="2"/>
      <c r="D19" s="3">
        <f t="shared" si="0"/>
        <v>39.630000000000003</v>
      </c>
      <c r="E19" s="3">
        <f t="shared" si="1"/>
        <v>237.78000000000003</v>
      </c>
      <c r="F19" s="3"/>
      <c r="G19" s="3"/>
      <c r="H19" s="3"/>
      <c r="I19" s="3"/>
      <c r="J19" s="3"/>
      <c r="K19" s="19"/>
      <c r="L19" s="19">
        <v>237.78</v>
      </c>
      <c r="M19" s="19"/>
      <c r="N19" s="19"/>
      <c r="O19" s="19"/>
      <c r="P19" s="19"/>
      <c r="Q19" s="19"/>
      <c r="R19" s="19"/>
      <c r="S19" s="19">
        <f t="shared" si="2"/>
        <v>237.78</v>
      </c>
    </row>
    <row r="20" spans="1:19" ht="14.25" x14ac:dyDescent="0.2">
      <c r="A20" s="2">
        <v>10</v>
      </c>
      <c r="B20" s="3">
        <v>17.850000000000001</v>
      </c>
      <c r="C20" s="2"/>
      <c r="D20" s="3">
        <f t="shared" si="0"/>
        <v>26.775000000000002</v>
      </c>
      <c r="E20" s="3">
        <f t="shared" si="1"/>
        <v>178.5</v>
      </c>
      <c r="F20" s="3"/>
      <c r="G20" s="3"/>
      <c r="H20" s="3"/>
      <c r="I20" s="3"/>
      <c r="J20" s="3"/>
      <c r="K20" s="19"/>
      <c r="L20" s="19"/>
      <c r="M20" s="19">
        <v>178.5</v>
      </c>
      <c r="N20" s="19"/>
      <c r="O20" s="19"/>
      <c r="P20" s="19"/>
      <c r="Q20" s="19"/>
      <c r="R20" s="19"/>
      <c r="S20" s="19">
        <f t="shared" si="2"/>
        <v>178.5</v>
      </c>
    </row>
    <row r="21" spans="1:19" ht="14.25" x14ac:dyDescent="0.2">
      <c r="A21" s="2">
        <v>14</v>
      </c>
      <c r="B21" s="3">
        <v>25.45</v>
      </c>
      <c r="C21" s="2"/>
      <c r="D21" s="3">
        <f t="shared" si="0"/>
        <v>38.174999999999997</v>
      </c>
      <c r="E21" s="3">
        <f t="shared" si="1"/>
        <v>356.3</v>
      </c>
      <c r="F21" s="3"/>
      <c r="G21" s="3"/>
      <c r="H21" s="3"/>
      <c r="I21" s="3"/>
      <c r="J21" s="3"/>
      <c r="K21" s="19"/>
      <c r="L21" s="19"/>
      <c r="M21" s="19"/>
      <c r="N21" s="19"/>
      <c r="O21" s="19">
        <v>356.3</v>
      </c>
      <c r="P21" s="19"/>
      <c r="Q21" s="19"/>
      <c r="R21" s="19"/>
      <c r="S21" s="19">
        <f t="shared" si="2"/>
        <v>356.3</v>
      </c>
    </row>
    <row r="22" spans="1:19" ht="14.25" x14ac:dyDescent="0.2">
      <c r="A22" s="2">
        <v>14.5</v>
      </c>
      <c r="B22" s="3">
        <v>25.08</v>
      </c>
      <c r="C22" s="2"/>
      <c r="D22" s="3">
        <f t="shared" si="0"/>
        <v>37.619999999999997</v>
      </c>
      <c r="E22" s="3">
        <f t="shared" si="1"/>
        <v>363.65999999999997</v>
      </c>
      <c r="F22" s="3"/>
      <c r="G22" s="3"/>
      <c r="H22" s="3"/>
      <c r="I22" s="3"/>
      <c r="J22" s="3"/>
      <c r="K22" s="19">
        <v>363.66</v>
      </c>
      <c r="L22" s="19"/>
      <c r="M22" s="19"/>
      <c r="N22" s="19"/>
      <c r="O22" s="19"/>
      <c r="P22" s="19"/>
      <c r="Q22" s="19"/>
      <c r="R22" s="19"/>
      <c r="S22" s="19">
        <f t="shared" si="2"/>
        <v>363.66</v>
      </c>
    </row>
    <row r="23" spans="1:19" ht="14.25" x14ac:dyDescent="0.2">
      <c r="A23" s="2">
        <v>16</v>
      </c>
      <c r="B23" s="3">
        <v>20.3</v>
      </c>
      <c r="C23" s="2"/>
      <c r="D23" s="3">
        <f t="shared" si="0"/>
        <v>30.450000000000003</v>
      </c>
      <c r="E23" s="3">
        <f t="shared" si="1"/>
        <v>324.8</v>
      </c>
      <c r="F23" s="3"/>
      <c r="G23" s="3"/>
      <c r="H23" s="3"/>
      <c r="I23" s="3"/>
      <c r="J23" s="3"/>
      <c r="K23" s="19"/>
      <c r="L23" s="19"/>
      <c r="M23" s="19"/>
      <c r="N23" s="19"/>
      <c r="O23" s="19"/>
      <c r="P23" s="19"/>
      <c r="Q23" s="19"/>
      <c r="R23" s="19">
        <v>324.8</v>
      </c>
      <c r="S23" s="19">
        <f>SUM(I23:R23)</f>
        <v>324.8</v>
      </c>
    </row>
    <row r="24" spans="1:19" ht="15" x14ac:dyDescent="0.25">
      <c r="A24" s="6"/>
      <c r="B24" s="7"/>
      <c r="C24" s="6"/>
      <c r="D24" s="7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5"/>
      <c r="P24" s="25"/>
      <c r="Q24" s="25"/>
      <c r="R24" s="25"/>
      <c r="S24" s="25"/>
    </row>
    <row r="25" spans="1:19" ht="11.25" customHeight="1" x14ac:dyDescent="0.25">
      <c r="A25" s="6"/>
      <c r="B25" s="7"/>
      <c r="C25" s="6"/>
      <c r="D25" s="7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5"/>
      <c r="P25" s="25"/>
      <c r="Q25" s="25"/>
      <c r="R25" s="25"/>
      <c r="S25" s="25"/>
    </row>
    <row r="26" spans="1:19" ht="15" x14ac:dyDescent="0.25">
      <c r="A26" s="1"/>
      <c r="B26" s="5"/>
      <c r="C26" s="1"/>
      <c r="D26" s="5"/>
      <c r="E26" s="9">
        <f>SUM(E9:E25)</f>
        <v>2271.4900000000002</v>
      </c>
      <c r="F26" s="9">
        <f>SUM(F9:F23)</f>
        <v>192.85</v>
      </c>
      <c r="G26" s="9">
        <f>SUM(G9:G24)</f>
        <v>107.1</v>
      </c>
      <c r="H26" s="9">
        <f>SUM(H9:H23)</f>
        <v>105.68</v>
      </c>
      <c r="I26" s="9">
        <f>SUM(I9:I25)</f>
        <v>25.75</v>
      </c>
      <c r="J26" s="9">
        <f>SUM(J9:J23)</f>
        <v>50.9</v>
      </c>
      <c r="K26" s="9">
        <f>SUM(K9:K23)</f>
        <v>363.66</v>
      </c>
      <c r="L26" s="9">
        <f>SUM(L9:L23)</f>
        <v>237.78</v>
      </c>
      <c r="M26" s="9">
        <f>SUM(M8:M23)</f>
        <v>178.5</v>
      </c>
      <c r="N26" s="9">
        <f>SUM(N9:N23)</f>
        <v>157.85</v>
      </c>
      <c r="O26" s="9">
        <f>SUM(O9:O23)</f>
        <v>356.3</v>
      </c>
      <c r="P26" s="9">
        <f>SUM(P8:P23)</f>
        <v>143.9</v>
      </c>
      <c r="Q26" s="9">
        <f>SUM(Q8:Q23)</f>
        <v>26.42</v>
      </c>
      <c r="R26" s="9">
        <f>SUM(R8:R23)</f>
        <v>324.8</v>
      </c>
      <c r="S26" s="9">
        <f>SUM(S9:S23)</f>
        <v>2271.4900000000002</v>
      </c>
    </row>
  </sheetData>
  <sortState ref="A3:S36">
    <sortCondition ref="A3:A36"/>
  </sortState>
  <pageMargins left="0.75" right="0.75" top="1" bottom="1" header="0.5" footer="0.5"/>
  <pageSetup scale="53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11" width="11.28515625" style="10" customWidth="1"/>
    <col min="12" max="15" width="10.140625" style="11" customWidth="1"/>
    <col min="16" max="18" width="11.85546875" style="11" customWidth="1"/>
  </cols>
  <sheetData>
    <row r="1" spans="1:18" s="40" customFormat="1" x14ac:dyDescent="0.2">
      <c r="A1" s="40" t="s">
        <v>71</v>
      </c>
      <c r="N1" s="40" t="s">
        <v>72</v>
      </c>
    </row>
    <row r="2" spans="1:18" s="40" customFormat="1" x14ac:dyDescent="0.2">
      <c r="A2" s="40" t="s">
        <v>73</v>
      </c>
      <c r="N2" s="40" t="s">
        <v>74</v>
      </c>
    </row>
    <row r="3" spans="1:18" s="40" customFormat="1" x14ac:dyDescent="0.2">
      <c r="A3" s="40" t="s">
        <v>75</v>
      </c>
      <c r="N3" s="40" t="s">
        <v>76</v>
      </c>
    </row>
    <row r="4" spans="1:18" s="40" customFormat="1" x14ac:dyDescent="0.2">
      <c r="N4" s="40" t="s">
        <v>77</v>
      </c>
    </row>
    <row r="5" spans="1:18" s="40" customFormat="1" x14ac:dyDescent="0.2">
      <c r="A5" s="42" t="s">
        <v>48</v>
      </c>
    </row>
    <row r="6" spans="1:18" s="40" customFormat="1" x14ac:dyDescent="0.2"/>
    <row r="7" spans="1:18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64</v>
      </c>
      <c r="G7" s="16" t="s">
        <v>5</v>
      </c>
      <c r="H7" s="16" t="s">
        <v>65</v>
      </c>
      <c r="I7" s="16" t="s">
        <v>57</v>
      </c>
      <c r="J7" s="16" t="s">
        <v>29</v>
      </c>
      <c r="K7" s="16" t="s">
        <v>58</v>
      </c>
      <c r="L7" s="17" t="s">
        <v>62</v>
      </c>
      <c r="M7" s="21" t="s">
        <v>28</v>
      </c>
      <c r="N7" s="21" t="s">
        <v>59</v>
      </c>
      <c r="O7" s="17" t="s">
        <v>53</v>
      </c>
      <c r="P7" s="17" t="s">
        <v>60</v>
      </c>
      <c r="Q7" s="17" t="s">
        <v>20</v>
      </c>
      <c r="R7" s="17" t="s">
        <v>12</v>
      </c>
    </row>
    <row r="8" spans="1:18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</row>
    <row r="9" spans="1:18" ht="14.25" x14ac:dyDescent="0.2">
      <c r="A9" s="2">
        <v>1</v>
      </c>
      <c r="B9" s="3">
        <v>26.42</v>
      </c>
      <c r="C9" s="2"/>
      <c r="D9" s="3">
        <f t="shared" ref="D9:D23" si="0">SUM(B9*1.5)</f>
        <v>39.630000000000003</v>
      </c>
      <c r="E9" s="3">
        <f t="shared" ref="E9:E23" si="1">SUM(A9*B9)+(C9*D9)</f>
        <v>26.42</v>
      </c>
      <c r="F9" s="3">
        <v>26.42</v>
      </c>
      <c r="G9" s="3"/>
      <c r="H9" s="3"/>
      <c r="I9" s="3"/>
      <c r="J9" s="3"/>
      <c r="K9" s="3"/>
      <c r="L9" s="19"/>
      <c r="M9" s="19"/>
      <c r="N9" s="19"/>
      <c r="O9" s="19"/>
      <c r="P9" s="19"/>
      <c r="Q9" s="19"/>
      <c r="R9" s="19">
        <f>SUM(F9:Q9)</f>
        <v>26.42</v>
      </c>
    </row>
    <row r="10" spans="1:18" ht="14.25" x14ac:dyDescent="0.2">
      <c r="A10" s="2">
        <v>1</v>
      </c>
      <c r="B10" s="3">
        <v>26.42</v>
      </c>
      <c r="C10" s="2"/>
      <c r="D10" s="3">
        <f t="shared" si="0"/>
        <v>39.630000000000003</v>
      </c>
      <c r="E10" s="3">
        <f t="shared" si="1"/>
        <v>26.42</v>
      </c>
      <c r="F10" s="3"/>
      <c r="G10" s="3"/>
      <c r="H10" s="3"/>
      <c r="I10" s="3"/>
      <c r="J10" s="3">
        <v>26.42</v>
      </c>
      <c r="K10" s="3"/>
      <c r="L10" s="19"/>
      <c r="M10" s="19"/>
      <c r="N10" s="19"/>
      <c r="O10" s="19"/>
      <c r="P10" s="19"/>
      <c r="Q10" s="19"/>
      <c r="R10" s="19">
        <f>SUM(G10:Q10)</f>
        <v>26.42</v>
      </c>
    </row>
    <row r="11" spans="1:18" ht="14.25" x14ac:dyDescent="0.2">
      <c r="A11" s="2">
        <v>1</v>
      </c>
      <c r="B11" s="3">
        <v>25.75</v>
      </c>
      <c r="C11" s="2"/>
      <c r="D11" s="3">
        <f t="shared" si="0"/>
        <v>38.625</v>
      </c>
      <c r="E11" s="3">
        <f t="shared" si="1"/>
        <v>25.75</v>
      </c>
      <c r="F11" s="3"/>
      <c r="G11" s="3"/>
      <c r="H11" s="3"/>
      <c r="I11" s="3"/>
      <c r="J11" s="3"/>
      <c r="K11" s="3"/>
      <c r="L11" s="19">
        <v>25.75</v>
      </c>
      <c r="M11" s="19"/>
      <c r="N11" s="19"/>
      <c r="O11" s="19"/>
      <c r="P11" s="19"/>
      <c r="Q11" s="19"/>
      <c r="R11" s="19">
        <f>SUM(G11:Q11)</f>
        <v>25.75</v>
      </c>
    </row>
    <row r="12" spans="1:18" ht="14.25" x14ac:dyDescent="0.2">
      <c r="A12" s="2">
        <v>1</v>
      </c>
      <c r="B12" s="3">
        <v>17.850000000000001</v>
      </c>
      <c r="C12" s="2"/>
      <c r="D12" s="3">
        <f t="shared" si="0"/>
        <v>26.775000000000002</v>
      </c>
      <c r="E12" s="3">
        <f t="shared" si="1"/>
        <v>17.850000000000001</v>
      </c>
      <c r="F12" s="3"/>
      <c r="G12" s="3"/>
      <c r="H12" s="3"/>
      <c r="I12" s="3">
        <v>17.850000000000001</v>
      </c>
      <c r="J12" s="3"/>
      <c r="K12" s="3"/>
      <c r="L12" s="19"/>
      <c r="M12" s="19"/>
      <c r="N12" s="19"/>
      <c r="O12" s="19"/>
      <c r="P12" s="19"/>
      <c r="Q12" s="19"/>
      <c r="R12" s="19">
        <f>SUM(G12:Q12)</f>
        <v>17.850000000000001</v>
      </c>
    </row>
    <row r="13" spans="1:18" ht="14.25" x14ac:dyDescent="0.2">
      <c r="A13" s="2">
        <v>2</v>
      </c>
      <c r="B13" s="3">
        <v>26.42</v>
      </c>
      <c r="C13" s="2"/>
      <c r="D13" s="3">
        <f t="shared" si="0"/>
        <v>39.630000000000003</v>
      </c>
      <c r="E13" s="3">
        <f t="shared" si="1"/>
        <v>52.84</v>
      </c>
      <c r="F13" s="3"/>
      <c r="G13" s="3"/>
      <c r="H13" s="3"/>
      <c r="I13" s="3"/>
      <c r="J13" s="3"/>
      <c r="K13" s="3"/>
      <c r="L13" s="19"/>
      <c r="M13" s="19"/>
      <c r="N13" s="19"/>
      <c r="O13" s="19"/>
      <c r="P13" s="19"/>
      <c r="Q13" s="19">
        <v>52.84</v>
      </c>
      <c r="R13" s="19">
        <f>SUM(G13:Q13)</f>
        <v>52.84</v>
      </c>
    </row>
    <row r="14" spans="1:18" ht="14.25" x14ac:dyDescent="0.2">
      <c r="A14" s="2">
        <v>2</v>
      </c>
      <c r="B14" s="3">
        <v>25.45</v>
      </c>
      <c r="C14" s="2"/>
      <c r="D14" s="3">
        <f t="shared" si="0"/>
        <v>38.174999999999997</v>
      </c>
      <c r="E14" s="3">
        <f t="shared" si="1"/>
        <v>50.9</v>
      </c>
      <c r="F14" s="3"/>
      <c r="G14" s="3"/>
      <c r="H14" s="3">
        <v>50.9</v>
      </c>
      <c r="I14" s="3"/>
      <c r="J14" s="3"/>
      <c r="K14" s="3"/>
      <c r="L14" s="19"/>
      <c r="M14" s="19"/>
      <c r="N14" s="19"/>
      <c r="O14" s="19"/>
      <c r="P14" s="19"/>
      <c r="Q14" s="19"/>
      <c r="R14" s="19">
        <f>SUM(F14:Q14)</f>
        <v>50.9</v>
      </c>
    </row>
    <row r="15" spans="1:18" ht="14.25" x14ac:dyDescent="0.2">
      <c r="A15" s="2">
        <v>4</v>
      </c>
      <c r="B15" s="3">
        <v>25.75</v>
      </c>
      <c r="C15" s="2"/>
      <c r="D15" s="3">
        <f t="shared" si="0"/>
        <v>38.625</v>
      </c>
      <c r="E15" s="3">
        <f t="shared" si="1"/>
        <v>103</v>
      </c>
      <c r="F15" s="3"/>
      <c r="G15" s="3">
        <v>103</v>
      </c>
      <c r="H15" s="3"/>
      <c r="I15" s="3"/>
      <c r="J15" s="3"/>
      <c r="K15" s="3"/>
      <c r="L15" s="19"/>
      <c r="M15" s="19"/>
      <c r="N15" s="19"/>
      <c r="O15" s="19"/>
      <c r="P15" s="19"/>
      <c r="Q15" s="19"/>
      <c r="R15" s="19">
        <f>SUM(G15:Q15)</f>
        <v>103</v>
      </c>
    </row>
    <row r="16" spans="1:18" ht="14.25" x14ac:dyDescent="0.2">
      <c r="A16" s="2">
        <v>5</v>
      </c>
      <c r="B16" s="3">
        <v>25.75</v>
      </c>
      <c r="C16" s="2"/>
      <c r="D16" s="3">
        <f t="shared" si="0"/>
        <v>38.625</v>
      </c>
      <c r="E16" s="3">
        <f t="shared" si="1"/>
        <v>128.75</v>
      </c>
      <c r="F16" s="3"/>
      <c r="G16" s="3"/>
      <c r="H16" s="3"/>
      <c r="I16" s="3"/>
      <c r="J16" s="3"/>
      <c r="K16" s="3"/>
      <c r="L16" s="19"/>
      <c r="M16" s="19"/>
      <c r="N16" s="19">
        <v>128.75</v>
      </c>
      <c r="O16" s="19"/>
      <c r="P16" s="19"/>
      <c r="Q16" s="19"/>
      <c r="R16" s="19">
        <f>SUM(K16:Q16)</f>
        <v>128.75</v>
      </c>
    </row>
    <row r="17" spans="1:18" ht="14.25" x14ac:dyDescent="0.2">
      <c r="A17" s="2">
        <v>5</v>
      </c>
      <c r="B17" s="3">
        <v>25.45</v>
      </c>
      <c r="C17" s="2"/>
      <c r="D17" s="3">
        <f t="shared" si="0"/>
        <v>38.174999999999997</v>
      </c>
      <c r="E17" s="3">
        <f t="shared" si="1"/>
        <v>127.25</v>
      </c>
      <c r="F17" s="3"/>
      <c r="G17" s="3"/>
      <c r="H17" s="3"/>
      <c r="I17" s="3"/>
      <c r="J17" s="3"/>
      <c r="K17" s="3">
        <v>127.25</v>
      </c>
      <c r="L17" s="19"/>
      <c r="M17" s="19"/>
      <c r="N17" s="19"/>
      <c r="O17" s="19"/>
      <c r="P17" s="19"/>
      <c r="Q17" s="19"/>
      <c r="R17" s="19">
        <f>SUM(G17:Q17)</f>
        <v>127.25</v>
      </c>
    </row>
    <row r="18" spans="1:18" ht="14.25" x14ac:dyDescent="0.2">
      <c r="A18" s="2">
        <v>5</v>
      </c>
      <c r="B18" s="3">
        <v>25.08</v>
      </c>
      <c r="C18" s="2"/>
      <c r="D18" s="3">
        <f t="shared" si="0"/>
        <v>37.619999999999997</v>
      </c>
      <c r="E18" s="3">
        <f t="shared" si="1"/>
        <v>125.39999999999999</v>
      </c>
      <c r="F18" s="3"/>
      <c r="G18" s="3"/>
      <c r="H18" s="3"/>
      <c r="I18" s="3"/>
      <c r="J18" s="3"/>
      <c r="K18" s="3"/>
      <c r="L18" s="19"/>
      <c r="M18" s="19"/>
      <c r="N18" s="19"/>
      <c r="O18" s="19">
        <v>125.4</v>
      </c>
      <c r="P18" s="19"/>
      <c r="Q18" s="19"/>
      <c r="R18" s="19">
        <f>SUM(G18:Q18)</f>
        <v>125.4</v>
      </c>
    </row>
    <row r="19" spans="1:18" ht="14.25" x14ac:dyDescent="0.2">
      <c r="A19" s="2">
        <v>7</v>
      </c>
      <c r="B19" s="3">
        <v>26.42</v>
      </c>
      <c r="C19" s="2"/>
      <c r="D19" s="3">
        <f t="shared" si="0"/>
        <v>39.630000000000003</v>
      </c>
      <c r="E19" s="3">
        <f t="shared" si="1"/>
        <v>184.94</v>
      </c>
      <c r="F19" s="3"/>
      <c r="G19" s="3"/>
      <c r="H19" s="3"/>
      <c r="I19" s="3"/>
      <c r="J19" s="3"/>
      <c r="K19" s="3"/>
      <c r="L19" s="19"/>
      <c r="M19" s="19">
        <v>184.94</v>
      </c>
      <c r="N19" s="19"/>
      <c r="O19" s="19"/>
      <c r="P19" s="19"/>
      <c r="Q19" s="19"/>
      <c r="R19" s="19">
        <f>SUM(G19:Q19)</f>
        <v>184.94</v>
      </c>
    </row>
    <row r="20" spans="1:18" ht="14.25" x14ac:dyDescent="0.2">
      <c r="A20" s="2">
        <v>15</v>
      </c>
      <c r="B20" s="3">
        <v>17.850000000000001</v>
      </c>
      <c r="C20" s="2"/>
      <c r="D20" s="3">
        <f t="shared" si="0"/>
        <v>26.775000000000002</v>
      </c>
      <c r="E20" s="3">
        <f t="shared" si="1"/>
        <v>267.75</v>
      </c>
      <c r="F20" s="3"/>
      <c r="G20" s="3"/>
      <c r="H20" s="3"/>
      <c r="I20" s="3"/>
      <c r="J20" s="3"/>
      <c r="K20" s="3"/>
      <c r="L20" s="19"/>
      <c r="M20" s="19"/>
      <c r="N20" s="19">
        <v>267.75</v>
      </c>
      <c r="O20" s="19"/>
      <c r="P20" s="19"/>
      <c r="Q20" s="19"/>
      <c r="R20" s="19">
        <f>SUM(G20:Q20)</f>
        <v>267.75</v>
      </c>
    </row>
    <row r="21" spans="1:18" ht="14.25" x14ac:dyDescent="0.2">
      <c r="A21" s="2">
        <v>20</v>
      </c>
      <c r="B21" s="3">
        <v>25.45</v>
      </c>
      <c r="C21" s="2"/>
      <c r="D21" s="3">
        <f t="shared" si="0"/>
        <v>38.174999999999997</v>
      </c>
      <c r="E21" s="3">
        <f t="shared" si="1"/>
        <v>509</v>
      </c>
      <c r="F21" s="3"/>
      <c r="G21" s="3"/>
      <c r="H21" s="3"/>
      <c r="I21" s="3"/>
      <c r="J21" s="3"/>
      <c r="K21" s="3"/>
      <c r="L21" s="19"/>
      <c r="M21" s="19"/>
      <c r="N21" s="19"/>
      <c r="O21" s="19">
        <v>509</v>
      </c>
      <c r="P21" s="19"/>
      <c r="Q21" s="19"/>
      <c r="R21" s="19">
        <f>SUM(K21:Q21)</f>
        <v>509</v>
      </c>
    </row>
    <row r="22" spans="1:18" ht="14.25" x14ac:dyDescent="0.2">
      <c r="A22" s="2">
        <v>25.5</v>
      </c>
      <c r="B22" s="3">
        <v>25.08</v>
      </c>
      <c r="C22" s="2"/>
      <c r="D22" s="3">
        <f t="shared" si="0"/>
        <v>37.619999999999997</v>
      </c>
      <c r="E22" s="3">
        <f t="shared" si="1"/>
        <v>639.54</v>
      </c>
      <c r="F22" s="3"/>
      <c r="G22" s="3"/>
      <c r="H22" s="3"/>
      <c r="I22" s="3"/>
      <c r="J22" s="3"/>
      <c r="K22" s="3"/>
      <c r="L22" s="19">
        <v>639.54</v>
      </c>
      <c r="M22" s="19"/>
      <c r="N22" s="19"/>
      <c r="O22" s="19"/>
      <c r="P22" s="19"/>
      <c r="Q22" s="19"/>
      <c r="R22" s="19">
        <f>SUM(G22:Q22)</f>
        <v>639.54</v>
      </c>
    </row>
    <row r="23" spans="1:18" ht="14.25" x14ac:dyDescent="0.2">
      <c r="A23" s="2">
        <v>32</v>
      </c>
      <c r="B23" s="3">
        <v>20.3</v>
      </c>
      <c r="C23" s="2"/>
      <c r="D23" s="3">
        <f t="shared" si="0"/>
        <v>30.450000000000003</v>
      </c>
      <c r="E23" s="3">
        <f t="shared" si="1"/>
        <v>649.6</v>
      </c>
      <c r="F23" s="3"/>
      <c r="G23" s="3"/>
      <c r="H23" s="3"/>
      <c r="I23" s="3"/>
      <c r="J23" s="3"/>
      <c r="K23" s="3"/>
      <c r="L23" s="19"/>
      <c r="M23" s="19"/>
      <c r="N23" s="19"/>
      <c r="O23" s="19"/>
      <c r="P23" s="19">
        <v>649.6</v>
      </c>
      <c r="Q23" s="19"/>
      <c r="R23" s="19">
        <f>SUM(G23:Q23)</f>
        <v>649.6</v>
      </c>
    </row>
    <row r="24" spans="1:18" ht="15" x14ac:dyDescent="0.25">
      <c r="A24" s="6"/>
      <c r="B24" s="7"/>
      <c r="C24" s="6"/>
      <c r="D24" s="7"/>
      <c r="E24" s="24"/>
      <c r="F24" s="24"/>
      <c r="G24" s="24"/>
      <c r="H24" s="24"/>
      <c r="I24" s="24"/>
      <c r="J24" s="24"/>
      <c r="K24" s="24"/>
      <c r="L24" s="25"/>
      <c r="M24" s="25"/>
      <c r="N24" s="25"/>
      <c r="O24" s="25"/>
      <c r="P24" s="25"/>
      <c r="Q24" s="25"/>
      <c r="R24" s="25"/>
    </row>
    <row r="25" spans="1:18" ht="11.25" customHeight="1" x14ac:dyDescent="0.25">
      <c r="A25" s="6"/>
      <c r="B25" s="7"/>
      <c r="C25" s="6"/>
      <c r="D25" s="7"/>
      <c r="E25" s="24"/>
      <c r="F25" s="24"/>
      <c r="G25" s="24"/>
      <c r="H25" s="24"/>
      <c r="I25" s="24"/>
      <c r="J25" s="24"/>
      <c r="K25" s="24"/>
      <c r="L25" s="25"/>
      <c r="M25" s="25"/>
      <c r="N25" s="25"/>
      <c r="O25" s="25"/>
      <c r="P25" s="25"/>
      <c r="Q25" s="25"/>
      <c r="R25" s="25"/>
    </row>
    <row r="26" spans="1:18" s="26" customFormat="1" ht="15" x14ac:dyDescent="0.25">
      <c r="A26" s="8"/>
      <c r="B26" s="9"/>
      <c r="C26" s="8"/>
      <c r="D26" s="9"/>
      <c r="E26" s="9">
        <f>SUM(E9:E25)</f>
        <v>2935.41</v>
      </c>
      <c r="F26" s="9">
        <f>SUM(F9:F25)</f>
        <v>26.42</v>
      </c>
      <c r="G26" s="9">
        <f>SUM(G9:G23)</f>
        <v>103</v>
      </c>
      <c r="H26" s="9">
        <f>SUM(H24:H25)</f>
        <v>0</v>
      </c>
      <c r="I26" s="9">
        <f>SUM(I9:I24)</f>
        <v>17.850000000000001</v>
      </c>
      <c r="J26" s="9">
        <f>SUM(J9:J23)</f>
        <v>26.42</v>
      </c>
      <c r="K26" s="9">
        <f>SUM(K9:K23)</f>
        <v>127.25</v>
      </c>
      <c r="L26" s="9">
        <f>SUM(L9:L23)</f>
        <v>665.29</v>
      </c>
      <c r="M26" s="9">
        <f>SUM(M9:M23)</f>
        <v>184.94</v>
      </c>
      <c r="N26" s="9">
        <f>SUM(N8:N23)</f>
        <v>396.5</v>
      </c>
      <c r="O26" s="9">
        <f>SUM(O8:O23)</f>
        <v>634.4</v>
      </c>
      <c r="P26" s="9">
        <f>SUM(P8:P23)</f>
        <v>649.6</v>
      </c>
      <c r="Q26" s="9">
        <f>SUM(Q8:Q23)</f>
        <v>52.84</v>
      </c>
      <c r="R26" s="9">
        <f>SUM(R9:R23)</f>
        <v>2935.41</v>
      </c>
    </row>
  </sheetData>
  <sortState ref="A3:R37">
    <sortCondition ref="A3:A37"/>
  </sortState>
  <pageMargins left="0.75" right="0.75" top="1" bottom="1" header="0.5" footer="0.5"/>
  <pageSetup scale="53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11" width="11.28515625" style="10" customWidth="1"/>
    <col min="12" max="15" width="10.140625" style="11" customWidth="1"/>
    <col min="16" max="18" width="11.85546875" style="11" customWidth="1"/>
  </cols>
  <sheetData>
    <row r="1" spans="1:18" s="40" customFormat="1" x14ac:dyDescent="0.2">
      <c r="A1" s="40" t="s">
        <v>71</v>
      </c>
      <c r="N1" s="40" t="s">
        <v>72</v>
      </c>
    </row>
    <row r="2" spans="1:18" s="40" customFormat="1" x14ac:dyDescent="0.2">
      <c r="A2" s="40" t="s">
        <v>73</v>
      </c>
      <c r="N2" s="40" t="s">
        <v>74</v>
      </c>
    </row>
    <row r="3" spans="1:18" s="40" customFormat="1" x14ac:dyDescent="0.2">
      <c r="A3" s="40" t="s">
        <v>75</v>
      </c>
      <c r="N3" s="40" t="s">
        <v>76</v>
      </c>
    </row>
    <row r="4" spans="1:18" s="40" customFormat="1" x14ac:dyDescent="0.2">
      <c r="N4" s="40" t="s">
        <v>77</v>
      </c>
    </row>
    <row r="5" spans="1:18" s="40" customFormat="1" x14ac:dyDescent="0.2">
      <c r="A5" s="42" t="s">
        <v>48</v>
      </c>
    </row>
    <row r="6" spans="1:18" s="40" customFormat="1" x14ac:dyDescent="0.2"/>
    <row r="7" spans="1:18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64</v>
      </c>
      <c r="G7" s="16" t="s">
        <v>5</v>
      </c>
      <c r="H7" s="16" t="s">
        <v>52</v>
      </c>
      <c r="I7" s="16" t="s">
        <v>57</v>
      </c>
      <c r="J7" s="16" t="s">
        <v>29</v>
      </c>
      <c r="K7" s="16" t="s">
        <v>58</v>
      </c>
      <c r="L7" s="17" t="s">
        <v>62</v>
      </c>
      <c r="M7" s="21" t="s">
        <v>28</v>
      </c>
      <c r="N7" s="21" t="s">
        <v>59</v>
      </c>
      <c r="O7" s="17" t="s">
        <v>53</v>
      </c>
      <c r="P7" s="17" t="s">
        <v>60</v>
      </c>
      <c r="Q7" s="17" t="s">
        <v>21</v>
      </c>
      <c r="R7" s="17" t="s">
        <v>12</v>
      </c>
    </row>
    <row r="8" spans="1:18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</row>
    <row r="9" spans="1:18" ht="14.25" x14ac:dyDescent="0.2">
      <c r="A9" s="2">
        <v>2</v>
      </c>
      <c r="B9" s="3">
        <v>25.75</v>
      </c>
      <c r="C9" s="2"/>
      <c r="D9" s="3">
        <f t="shared" ref="D9:D20" si="0">SUM(B9*1.5)</f>
        <v>38.625</v>
      </c>
      <c r="E9" s="3">
        <f t="shared" ref="E9:E20" si="1">SUM(A9*B9)+(C9*D9)</f>
        <v>51.5</v>
      </c>
      <c r="F9" s="3"/>
      <c r="G9" s="3"/>
      <c r="H9" s="3"/>
      <c r="I9" s="3"/>
      <c r="J9" s="3"/>
      <c r="K9" s="3"/>
      <c r="L9" s="19"/>
      <c r="M9" s="19"/>
      <c r="N9" s="19"/>
      <c r="O9" s="19">
        <v>51.5</v>
      </c>
      <c r="P9" s="19"/>
      <c r="Q9" s="19"/>
      <c r="R9" s="19">
        <f>SUM(K9:Q9)</f>
        <v>51.5</v>
      </c>
    </row>
    <row r="10" spans="1:18" ht="14.25" x14ac:dyDescent="0.2">
      <c r="A10" s="2">
        <v>3</v>
      </c>
      <c r="B10" s="3">
        <v>20.3</v>
      </c>
      <c r="C10" s="2"/>
      <c r="D10" s="3">
        <f t="shared" si="0"/>
        <v>30.450000000000003</v>
      </c>
      <c r="E10" s="3">
        <f t="shared" si="1"/>
        <v>60.900000000000006</v>
      </c>
      <c r="F10" s="3"/>
      <c r="G10" s="3"/>
      <c r="H10" s="3"/>
      <c r="I10" s="3"/>
      <c r="J10" s="3"/>
      <c r="K10" s="3"/>
      <c r="L10" s="19"/>
      <c r="M10" s="19"/>
      <c r="N10" s="19"/>
      <c r="O10" s="19"/>
      <c r="P10" s="19"/>
      <c r="Q10" s="19">
        <v>60.9</v>
      </c>
      <c r="R10" s="19">
        <f>SUM(K10:Q10)</f>
        <v>60.9</v>
      </c>
    </row>
    <row r="11" spans="1:18" ht="14.25" x14ac:dyDescent="0.2">
      <c r="A11" s="2">
        <v>3</v>
      </c>
      <c r="B11" s="3">
        <v>25.75</v>
      </c>
      <c r="C11" s="2"/>
      <c r="D11" s="3">
        <f t="shared" si="0"/>
        <v>38.625</v>
      </c>
      <c r="E11" s="3">
        <f t="shared" si="1"/>
        <v>77.25</v>
      </c>
      <c r="F11" s="3"/>
      <c r="G11" s="3">
        <v>77.25</v>
      </c>
      <c r="H11" s="3"/>
      <c r="I11" s="3"/>
      <c r="J11" s="3"/>
      <c r="K11" s="3"/>
      <c r="L11" s="19"/>
      <c r="M11" s="19"/>
      <c r="N11" s="19"/>
      <c r="O11" s="19"/>
      <c r="P11" s="19"/>
      <c r="Q11" s="19"/>
      <c r="R11" s="19">
        <f>SUM(G11:Q11)</f>
        <v>77.25</v>
      </c>
    </row>
    <row r="12" spans="1:18" ht="14.25" x14ac:dyDescent="0.2">
      <c r="A12" s="2">
        <v>4</v>
      </c>
      <c r="B12" s="3">
        <v>25.08</v>
      </c>
      <c r="C12" s="2"/>
      <c r="D12" s="3">
        <f t="shared" si="0"/>
        <v>37.619999999999997</v>
      </c>
      <c r="E12" s="3">
        <f t="shared" si="1"/>
        <v>100.32</v>
      </c>
      <c r="F12" s="3"/>
      <c r="G12" s="3"/>
      <c r="H12" s="3"/>
      <c r="I12" s="3"/>
      <c r="J12" s="3"/>
      <c r="K12" s="3"/>
      <c r="L12" s="19"/>
      <c r="M12" s="19"/>
      <c r="N12" s="19"/>
      <c r="O12" s="19">
        <v>100.32</v>
      </c>
      <c r="P12" s="19"/>
      <c r="Q12" s="19"/>
      <c r="R12" s="19">
        <f>SUM(G12:Q12)</f>
        <v>100.32</v>
      </c>
    </row>
    <row r="13" spans="1:18" ht="14.25" x14ac:dyDescent="0.2">
      <c r="A13" s="2">
        <v>5</v>
      </c>
      <c r="B13" s="3">
        <v>25.75</v>
      </c>
      <c r="C13" s="2"/>
      <c r="D13" s="3">
        <f t="shared" si="0"/>
        <v>38.625</v>
      </c>
      <c r="E13" s="3">
        <f t="shared" si="1"/>
        <v>128.75</v>
      </c>
      <c r="F13" s="3"/>
      <c r="G13" s="3"/>
      <c r="H13" s="3"/>
      <c r="I13" s="3"/>
      <c r="J13" s="3"/>
      <c r="K13" s="3">
        <v>128.75</v>
      </c>
      <c r="L13" s="19"/>
      <c r="M13" s="19"/>
      <c r="N13" s="19"/>
      <c r="O13" s="19"/>
      <c r="P13" s="19"/>
      <c r="Q13" s="19"/>
      <c r="R13" s="19">
        <f>SUM(G13:Q13)</f>
        <v>128.75</v>
      </c>
    </row>
    <row r="14" spans="1:18" ht="14.25" x14ac:dyDescent="0.2">
      <c r="A14" s="2">
        <v>8</v>
      </c>
      <c r="B14" s="3">
        <v>20.3</v>
      </c>
      <c r="C14" s="2"/>
      <c r="D14" s="3">
        <f t="shared" si="0"/>
        <v>30.450000000000003</v>
      </c>
      <c r="E14" s="3">
        <f t="shared" si="1"/>
        <v>162.4</v>
      </c>
      <c r="F14" s="3"/>
      <c r="G14" s="3"/>
      <c r="H14" s="3"/>
      <c r="I14" s="3"/>
      <c r="J14" s="3"/>
      <c r="K14" s="3"/>
      <c r="L14" s="19"/>
      <c r="M14" s="19"/>
      <c r="N14" s="19"/>
      <c r="O14" s="19"/>
      <c r="P14" s="19">
        <v>162.4</v>
      </c>
      <c r="Q14" s="19"/>
      <c r="R14" s="19">
        <f>SUM(G14:Q14)</f>
        <v>162.4</v>
      </c>
    </row>
    <row r="15" spans="1:18" ht="14.25" x14ac:dyDescent="0.2">
      <c r="A15" s="2">
        <v>8</v>
      </c>
      <c r="B15" s="3">
        <v>17.850000000000001</v>
      </c>
      <c r="C15" s="2"/>
      <c r="D15" s="3">
        <f t="shared" si="0"/>
        <v>26.775000000000002</v>
      </c>
      <c r="E15" s="3">
        <f t="shared" si="1"/>
        <v>142.80000000000001</v>
      </c>
      <c r="F15" s="3"/>
      <c r="G15" s="3"/>
      <c r="H15" s="3"/>
      <c r="I15" s="3"/>
      <c r="J15" s="3"/>
      <c r="K15" s="3">
        <v>142.80000000000001</v>
      </c>
      <c r="L15" s="19"/>
      <c r="M15" s="19"/>
      <c r="N15" s="19"/>
      <c r="O15" s="19"/>
      <c r="P15" s="19"/>
      <c r="Q15" s="19"/>
      <c r="R15" s="19">
        <f>SUM(G15:Q15)</f>
        <v>142.80000000000001</v>
      </c>
    </row>
    <row r="16" spans="1:18" ht="14.25" x14ac:dyDescent="0.2">
      <c r="A16" s="2">
        <v>10</v>
      </c>
      <c r="B16" s="3">
        <v>26.42</v>
      </c>
      <c r="C16" s="2"/>
      <c r="D16" s="3">
        <f t="shared" si="0"/>
        <v>39.630000000000003</v>
      </c>
      <c r="E16" s="3">
        <f t="shared" si="1"/>
        <v>264.20000000000005</v>
      </c>
      <c r="F16" s="3">
        <v>264.2</v>
      </c>
      <c r="G16" s="3"/>
      <c r="H16" s="3"/>
      <c r="I16" s="3"/>
      <c r="J16" s="3"/>
      <c r="K16" s="3"/>
      <c r="L16" s="19"/>
      <c r="M16" s="19"/>
      <c r="N16" s="19"/>
      <c r="O16" s="19"/>
      <c r="P16" s="19"/>
      <c r="Q16" s="19"/>
      <c r="R16" s="19">
        <f>SUM(F16:Q16)</f>
        <v>264.2</v>
      </c>
    </row>
    <row r="17" spans="1:18" ht="14.25" x14ac:dyDescent="0.2">
      <c r="A17" s="2">
        <v>13</v>
      </c>
      <c r="B17" s="3">
        <v>25.45</v>
      </c>
      <c r="C17" s="2"/>
      <c r="D17" s="3">
        <f t="shared" si="0"/>
        <v>38.174999999999997</v>
      </c>
      <c r="E17" s="3">
        <f t="shared" si="1"/>
        <v>330.84999999999997</v>
      </c>
      <c r="F17" s="3"/>
      <c r="G17" s="3"/>
      <c r="H17" s="3"/>
      <c r="I17" s="3"/>
      <c r="J17" s="3"/>
      <c r="K17" s="3"/>
      <c r="L17" s="19"/>
      <c r="M17" s="19"/>
      <c r="N17" s="19"/>
      <c r="O17" s="19">
        <v>330.85</v>
      </c>
      <c r="P17" s="19"/>
      <c r="Q17" s="19"/>
      <c r="R17" s="19">
        <f>SUM(K17:Q17)</f>
        <v>330.85</v>
      </c>
    </row>
    <row r="18" spans="1:18" ht="14.25" x14ac:dyDescent="0.2">
      <c r="A18" s="2">
        <v>14</v>
      </c>
      <c r="B18" s="3">
        <v>25.45</v>
      </c>
      <c r="C18" s="2"/>
      <c r="D18" s="3">
        <f t="shared" si="0"/>
        <v>38.174999999999997</v>
      </c>
      <c r="E18" s="3">
        <f t="shared" si="1"/>
        <v>356.3</v>
      </c>
      <c r="F18" s="3"/>
      <c r="G18" s="3"/>
      <c r="H18" s="3"/>
      <c r="I18" s="3"/>
      <c r="J18" s="3"/>
      <c r="K18" s="3">
        <v>356.3</v>
      </c>
      <c r="L18" s="19"/>
      <c r="M18" s="19"/>
      <c r="N18" s="19"/>
      <c r="O18" s="19"/>
      <c r="P18" s="19"/>
      <c r="Q18" s="19"/>
      <c r="R18" s="19">
        <f>SUM(G18:Q18)</f>
        <v>356.3</v>
      </c>
    </row>
    <row r="19" spans="1:18" ht="14.25" x14ac:dyDescent="0.2">
      <c r="A19" s="2">
        <v>21</v>
      </c>
      <c r="B19" s="3">
        <v>20.3</v>
      </c>
      <c r="C19" s="2"/>
      <c r="D19" s="3">
        <f t="shared" si="0"/>
        <v>30.450000000000003</v>
      </c>
      <c r="E19" s="3">
        <f t="shared" si="1"/>
        <v>426.3</v>
      </c>
      <c r="F19" s="3"/>
      <c r="G19" s="3"/>
      <c r="H19" s="3">
        <v>426.3</v>
      </c>
      <c r="I19" s="3"/>
      <c r="J19" s="3"/>
      <c r="K19" s="3"/>
      <c r="L19" s="19"/>
      <c r="M19" s="19"/>
      <c r="N19" s="19"/>
      <c r="O19" s="19"/>
      <c r="P19" s="19"/>
      <c r="Q19" s="19"/>
      <c r="R19" s="19">
        <f>SUM(G19:Q19)</f>
        <v>426.3</v>
      </c>
    </row>
    <row r="20" spans="1:18" ht="14.25" x14ac:dyDescent="0.2">
      <c r="A20" s="2">
        <v>27.5</v>
      </c>
      <c r="B20" s="3">
        <v>25.08</v>
      </c>
      <c r="C20" s="2"/>
      <c r="D20" s="3">
        <f t="shared" si="0"/>
        <v>37.619999999999997</v>
      </c>
      <c r="E20" s="3">
        <f t="shared" si="1"/>
        <v>689.69999999999993</v>
      </c>
      <c r="F20" s="3"/>
      <c r="G20" s="3"/>
      <c r="H20" s="3"/>
      <c r="I20" s="3"/>
      <c r="J20" s="3"/>
      <c r="K20" s="3"/>
      <c r="L20" s="19">
        <v>689.7</v>
      </c>
      <c r="M20" s="19"/>
      <c r="N20" s="19"/>
      <c r="O20" s="19"/>
      <c r="P20" s="19"/>
      <c r="Q20" s="19"/>
      <c r="R20" s="19">
        <f>SUM(G20:Q20)</f>
        <v>689.7</v>
      </c>
    </row>
    <row r="21" spans="1:18" ht="15" x14ac:dyDescent="0.25">
      <c r="A21" s="6"/>
      <c r="B21" s="7"/>
      <c r="C21" s="6"/>
      <c r="D21" s="7"/>
      <c r="E21" s="24"/>
      <c r="F21" s="24"/>
      <c r="G21" s="24"/>
      <c r="H21" s="24"/>
      <c r="I21" s="24"/>
      <c r="J21" s="24"/>
      <c r="K21" s="24"/>
      <c r="L21" s="25"/>
      <c r="M21" s="25"/>
      <c r="N21" s="25"/>
      <c r="O21" s="25"/>
      <c r="P21" s="25"/>
      <c r="Q21" s="25"/>
      <c r="R21" s="25"/>
    </row>
    <row r="22" spans="1:18" ht="11.25" customHeight="1" x14ac:dyDescent="0.25">
      <c r="A22" s="6"/>
      <c r="B22" s="7"/>
      <c r="C22" s="6"/>
      <c r="D22" s="7"/>
      <c r="E22" s="24"/>
      <c r="F22" s="24"/>
      <c r="G22" s="24"/>
      <c r="H22" s="24"/>
      <c r="I22" s="24"/>
      <c r="J22" s="24"/>
      <c r="K22" s="24"/>
      <c r="L22" s="25"/>
      <c r="M22" s="25"/>
      <c r="N22" s="25"/>
      <c r="O22" s="25"/>
      <c r="P22" s="25"/>
      <c r="Q22" s="25"/>
      <c r="R22" s="25"/>
    </row>
    <row r="23" spans="1:18" s="26" customFormat="1" ht="15" x14ac:dyDescent="0.25">
      <c r="A23" s="8"/>
      <c r="B23" s="9"/>
      <c r="C23" s="8"/>
      <c r="D23" s="9"/>
      <c r="E23" s="9">
        <f>SUM(E9:E22)</f>
        <v>2791.27</v>
      </c>
      <c r="F23" s="9">
        <f>SUM(F9:F22)</f>
        <v>264.2</v>
      </c>
      <c r="G23" s="9">
        <f>SUM(G9:G20)</f>
        <v>77.25</v>
      </c>
      <c r="H23" s="9">
        <f t="shared" ref="H23:Q23" si="2">SUM(H9:H20)</f>
        <v>426.3</v>
      </c>
      <c r="I23" s="9">
        <f t="shared" si="2"/>
        <v>0</v>
      </c>
      <c r="J23" s="9">
        <f t="shared" si="2"/>
        <v>0</v>
      </c>
      <c r="K23" s="9">
        <f t="shared" si="2"/>
        <v>627.85</v>
      </c>
      <c r="L23" s="9">
        <f t="shared" si="2"/>
        <v>689.7</v>
      </c>
      <c r="M23" s="9">
        <f t="shared" si="2"/>
        <v>0</v>
      </c>
      <c r="N23" s="9">
        <f t="shared" si="2"/>
        <v>0</v>
      </c>
      <c r="O23" s="9">
        <f t="shared" si="2"/>
        <v>482.67</v>
      </c>
      <c r="P23" s="9">
        <f t="shared" si="2"/>
        <v>162.4</v>
      </c>
      <c r="Q23" s="9">
        <f t="shared" si="2"/>
        <v>60.9</v>
      </c>
      <c r="R23" s="9">
        <f>SUM(R9:R20)</f>
        <v>2791.2700000000004</v>
      </c>
    </row>
  </sheetData>
  <sortState ref="A3:R37">
    <sortCondition ref="A3:A37"/>
  </sortState>
  <pageMargins left="0.75" right="0.75" top="1" bottom="1" header="0.5" footer="0.5"/>
  <pageSetup scale="53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10" width="11.28515625" style="10" customWidth="1"/>
    <col min="11" max="14" width="10.140625" style="11" customWidth="1"/>
    <col min="15" max="17" width="11.85546875" style="11" customWidth="1"/>
  </cols>
  <sheetData>
    <row r="1" spans="1:17" s="40" customFormat="1" x14ac:dyDescent="0.2">
      <c r="A1" s="40" t="s">
        <v>71</v>
      </c>
      <c r="N1" s="40" t="s">
        <v>72</v>
      </c>
    </row>
    <row r="2" spans="1:17" s="40" customFormat="1" x14ac:dyDescent="0.2">
      <c r="A2" s="40" t="s">
        <v>73</v>
      </c>
      <c r="N2" s="40" t="s">
        <v>74</v>
      </c>
    </row>
    <row r="3" spans="1:17" s="40" customFormat="1" x14ac:dyDescent="0.2">
      <c r="A3" s="40" t="s">
        <v>75</v>
      </c>
      <c r="N3" s="40" t="s">
        <v>76</v>
      </c>
    </row>
    <row r="4" spans="1:17" s="40" customFormat="1" x14ac:dyDescent="0.2">
      <c r="N4" s="40" t="s">
        <v>77</v>
      </c>
    </row>
    <row r="5" spans="1:17" s="40" customFormat="1" x14ac:dyDescent="0.2">
      <c r="A5" s="42" t="s">
        <v>48</v>
      </c>
    </row>
    <row r="6" spans="1:17" s="40" customFormat="1" x14ac:dyDescent="0.2"/>
    <row r="7" spans="1:17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66</v>
      </c>
      <c r="G7" s="16" t="s">
        <v>5</v>
      </c>
      <c r="H7" s="16" t="s">
        <v>52</v>
      </c>
      <c r="I7" s="16" t="s">
        <v>20</v>
      </c>
      <c r="J7" s="16" t="s">
        <v>58</v>
      </c>
      <c r="K7" s="17" t="s">
        <v>62</v>
      </c>
      <c r="L7" s="21" t="s">
        <v>28</v>
      </c>
      <c r="M7" s="21" t="s">
        <v>59</v>
      </c>
      <c r="N7" s="17" t="s">
        <v>53</v>
      </c>
      <c r="O7" s="17" t="s">
        <v>60</v>
      </c>
      <c r="P7" s="17" t="s">
        <v>21</v>
      </c>
      <c r="Q7" s="17" t="s">
        <v>12</v>
      </c>
    </row>
    <row r="8" spans="1:17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6"/>
      <c r="J8" s="16"/>
      <c r="K8" s="17"/>
      <c r="L8" s="17"/>
      <c r="M8" s="17"/>
      <c r="N8" s="17"/>
      <c r="O8" s="17"/>
      <c r="P8" s="17"/>
      <c r="Q8" s="17"/>
    </row>
    <row r="9" spans="1:17" ht="14.25" x14ac:dyDescent="0.2">
      <c r="A9" s="2">
        <v>1</v>
      </c>
      <c r="B9" s="3">
        <v>26.42</v>
      </c>
      <c r="C9" s="2"/>
      <c r="D9" s="3">
        <f t="shared" ref="D9:D17" si="0">SUM(B9*1.5)</f>
        <v>39.630000000000003</v>
      </c>
      <c r="E9" s="3">
        <f t="shared" ref="E9:E17" si="1">SUM(A9*B9)+(C9*D9)</f>
        <v>26.42</v>
      </c>
      <c r="F9" s="3"/>
      <c r="G9" s="3"/>
      <c r="H9" s="3"/>
      <c r="I9" s="3"/>
      <c r="J9" s="3"/>
      <c r="K9" s="19"/>
      <c r="L9" s="19">
        <v>26.42</v>
      </c>
      <c r="M9" s="19"/>
      <c r="N9" s="19"/>
      <c r="O9" s="19"/>
      <c r="P9" s="19"/>
      <c r="Q9" s="19">
        <f>SUM(F9:P9)</f>
        <v>26.42</v>
      </c>
    </row>
    <row r="10" spans="1:17" ht="14.25" x14ac:dyDescent="0.2">
      <c r="A10" s="2">
        <v>1</v>
      </c>
      <c r="B10" s="3">
        <v>25.75</v>
      </c>
      <c r="C10" s="2"/>
      <c r="D10" s="3">
        <f t="shared" si="0"/>
        <v>38.625</v>
      </c>
      <c r="E10" s="3">
        <f t="shared" si="1"/>
        <v>25.75</v>
      </c>
      <c r="F10" s="3"/>
      <c r="G10" s="3"/>
      <c r="H10" s="3"/>
      <c r="I10" s="3"/>
      <c r="J10" s="3">
        <v>25.75</v>
      </c>
      <c r="K10" s="19"/>
      <c r="L10" s="19"/>
      <c r="M10" s="19"/>
      <c r="N10" s="19"/>
      <c r="O10" s="19"/>
      <c r="P10" s="19"/>
      <c r="Q10" s="19">
        <f>SUM(G10:P10)</f>
        <v>25.75</v>
      </c>
    </row>
    <row r="11" spans="1:17" ht="14.25" x14ac:dyDescent="0.2">
      <c r="A11" s="2">
        <v>2</v>
      </c>
      <c r="B11" s="3">
        <v>20.3</v>
      </c>
      <c r="C11" s="2"/>
      <c r="D11" s="3">
        <f t="shared" si="0"/>
        <v>30.450000000000003</v>
      </c>
      <c r="E11" s="3">
        <f t="shared" si="1"/>
        <v>40.6</v>
      </c>
      <c r="F11" s="3"/>
      <c r="G11" s="3"/>
      <c r="H11" s="3"/>
      <c r="I11" s="3"/>
      <c r="J11" s="3"/>
      <c r="K11" s="19"/>
      <c r="L11" s="19"/>
      <c r="M11" s="19"/>
      <c r="N11" s="19"/>
      <c r="O11" s="19">
        <v>40.6</v>
      </c>
      <c r="P11" s="19"/>
      <c r="Q11" s="19">
        <f>SUM(G11:P11)</f>
        <v>40.6</v>
      </c>
    </row>
    <row r="12" spans="1:17" ht="14.25" x14ac:dyDescent="0.2">
      <c r="A12" s="2">
        <v>2</v>
      </c>
      <c r="B12" s="3">
        <v>25.75</v>
      </c>
      <c r="C12" s="2"/>
      <c r="D12" s="3">
        <f t="shared" si="0"/>
        <v>38.625</v>
      </c>
      <c r="E12" s="3">
        <f t="shared" si="1"/>
        <v>51.5</v>
      </c>
      <c r="F12" s="3"/>
      <c r="G12" s="3">
        <v>51.5</v>
      </c>
      <c r="H12" s="3"/>
      <c r="I12" s="3"/>
      <c r="J12" s="3"/>
      <c r="K12" s="19"/>
      <c r="L12" s="19"/>
      <c r="M12" s="19"/>
      <c r="N12" s="19"/>
      <c r="O12" s="19"/>
      <c r="P12" s="19"/>
      <c r="Q12" s="19">
        <f>SUM(G12:P12)</f>
        <v>51.5</v>
      </c>
    </row>
    <row r="13" spans="1:17" ht="14.25" x14ac:dyDescent="0.2">
      <c r="A13" s="2">
        <v>2</v>
      </c>
      <c r="B13" s="3">
        <v>25.75</v>
      </c>
      <c r="C13" s="2"/>
      <c r="D13" s="3">
        <f t="shared" si="0"/>
        <v>38.625</v>
      </c>
      <c r="E13" s="3">
        <f t="shared" si="1"/>
        <v>51.5</v>
      </c>
      <c r="F13" s="3">
        <v>51.5</v>
      </c>
      <c r="G13" s="3"/>
      <c r="H13" s="3"/>
      <c r="I13" s="3"/>
      <c r="J13" s="3"/>
      <c r="K13" s="19"/>
      <c r="L13" s="19"/>
      <c r="M13" s="19"/>
      <c r="N13" s="19"/>
      <c r="O13" s="19"/>
      <c r="P13" s="19"/>
      <c r="Q13" s="19">
        <f>SUM(F13:P13)</f>
        <v>51.5</v>
      </c>
    </row>
    <row r="14" spans="1:17" ht="14.25" x14ac:dyDescent="0.2">
      <c r="A14" s="2">
        <v>4</v>
      </c>
      <c r="B14" s="3">
        <v>26.42</v>
      </c>
      <c r="C14" s="2"/>
      <c r="D14" s="3">
        <f t="shared" si="0"/>
        <v>39.630000000000003</v>
      </c>
      <c r="E14" s="3">
        <f t="shared" si="1"/>
        <v>105.68</v>
      </c>
      <c r="F14" s="3"/>
      <c r="G14" s="3"/>
      <c r="H14" s="3"/>
      <c r="I14" s="3">
        <v>105.68</v>
      </c>
      <c r="J14" s="3"/>
      <c r="K14" s="19"/>
      <c r="L14" s="19"/>
      <c r="M14" s="19"/>
      <c r="N14" s="19"/>
      <c r="O14" s="19"/>
      <c r="P14" s="19"/>
      <c r="Q14" s="19">
        <f>SUM(G14:P14)</f>
        <v>105.68</v>
      </c>
    </row>
    <row r="15" spans="1:17" ht="14.25" x14ac:dyDescent="0.2">
      <c r="A15" s="2">
        <v>20</v>
      </c>
      <c r="B15" s="3">
        <v>20.3</v>
      </c>
      <c r="C15" s="2">
        <v>1</v>
      </c>
      <c r="D15" s="3">
        <f t="shared" si="0"/>
        <v>30.450000000000003</v>
      </c>
      <c r="E15" s="3">
        <f t="shared" si="1"/>
        <v>436.45</v>
      </c>
      <c r="F15" s="3"/>
      <c r="G15" s="3"/>
      <c r="H15" s="3">
        <v>436.45</v>
      </c>
      <c r="I15" s="3"/>
      <c r="J15" s="3"/>
      <c r="K15" s="19"/>
      <c r="L15" s="19"/>
      <c r="M15" s="19"/>
      <c r="N15" s="19"/>
      <c r="O15" s="19"/>
      <c r="P15" s="19"/>
      <c r="Q15" s="19">
        <f>SUM(G15:P15)</f>
        <v>436.45</v>
      </c>
    </row>
    <row r="16" spans="1:17" ht="14.25" x14ac:dyDescent="0.2">
      <c r="A16" s="2">
        <v>23</v>
      </c>
      <c r="B16" s="3">
        <v>25.08</v>
      </c>
      <c r="C16" s="2"/>
      <c r="D16" s="3">
        <f t="shared" si="0"/>
        <v>37.619999999999997</v>
      </c>
      <c r="E16" s="3">
        <f t="shared" si="1"/>
        <v>576.83999999999992</v>
      </c>
      <c r="F16" s="3"/>
      <c r="G16" s="3"/>
      <c r="H16" s="3"/>
      <c r="I16" s="3"/>
      <c r="J16" s="3"/>
      <c r="K16" s="19">
        <v>576.84</v>
      </c>
      <c r="L16" s="19"/>
      <c r="M16" s="19"/>
      <c r="N16" s="19"/>
      <c r="O16" s="19"/>
      <c r="P16" s="19"/>
      <c r="Q16" s="19">
        <f>SUM(G16:P16)</f>
        <v>576.84</v>
      </c>
    </row>
    <row r="17" spans="1:17" ht="14.25" x14ac:dyDescent="0.2">
      <c r="A17" s="2">
        <v>28</v>
      </c>
      <c r="B17" s="3">
        <v>25.45</v>
      </c>
      <c r="C17" s="2"/>
      <c r="D17" s="3">
        <f t="shared" si="0"/>
        <v>38.174999999999997</v>
      </c>
      <c r="E17" s="3">
        <f t="shared" si="1"/>
        <v>712.6</v>
      </c>
      <c r="F17" s="3"/>
      <c r="G17" s="3"/>
      <c r="H17" s="3"/>
      <c r="I17" s="3"/>
      <c r="J17" s="3">
        <v>712.6</v>
      </c>
      <c r="K17" s="19"/>
      <c r="L17" s="19"/>
      <c r="M17" s="19"/>
      <c r="N17" s="19"/>
      <c r="O17" s="19"/>
      <c r="P17" s="19"/>
      <c r="Q17" s="19">
        <f>SUM(G17:P17)</f>
        <v>712.6</v>
      </c>
    </row>
    <row r="18" spans="1:17" ht="15" x14ac:dyDescent="0.25">
      <c r="A18" s="6"/>
      <c r="B18" s="7"/>
      <c r="C18" s="6"/>
      <c r="D18" s="7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5"/>
      <c r="P18" s="25"/>
      <c r="Q18" s="25"/>
    </row>
    <row r="19" spans="1:17" ht="11.25" customHeight="1" x14ac:dyDescent="0.25">
      <c r="A19" s="6"/>
      <c r="B19" s="7"/>
      <c r="C19" s="6"/>
      <c r="D19" s="7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5"/>
      <c r="P19" s="25"/>
      <c r="Q19" s="25"/>
    </row>
    <row r="20" spans="1:17" s="26" customFormat="1" ht="15" x14ac:dyDescent="0.25">
      <c r="A20" s="8"/>
      <c r="B20" s="9"/>
      <c r="C20" s="8"/>
      <c r="D20" s="9"/>
      <c r="E20" s="9">
        <f>SUM(E9:E19)</f>
        <v>2027.3400000000001</v>
      </c>
      <c r="F20" s="9">
        <f>SUM(F9:F19)</f>
        <v>51.5</v>
      </c>
      <c r="G20" s="9">
        <f>SUM(G9:G17)</f>
        <v>51.5</v>
      </c>
      <c r="H20" s="9">
        <f t="shared" ref="H20:O20" si="2">SUM(H9:H17)</f>
        <v>436.45</v>
      </c>
      <c r="I20" s="9">
        <f t="shared" si="2"/>
        <v>105.68</v>
      </c>
      <c r="J20" s="9">
        <f t="shared" si="2"/>
        <v>738.35</v>
      </c>
      <c r="K20" s="9">
        <f t="shared" si="2"/>
        <v>576.84</v>
      </c>
      <c r="L20" s="9">
        <f t="shared" si="2"/>
        <v>26.42</v>
      </c>
      <c r="M20" s="9">
        <f t="shared" si="2"/>
        <v>0</v>
      </c>
      <c r="N20" s="9">
        <f t="shared" si="2"/>
        <v>0</v>
      </c>
      <c r="O20" s="9">
        <f t="shared" si="2"/>
        <v>40.6</v>
      </c>
      <c r="P20" s="9">
        <f>SUM(P8:P17)</f>
        <v>0</v>
      </c>
      <c r="Q20" s="9">
        <f>SUM(Q9:Q17)</f>
        <v>2027.3400000000001</v>
      </c>
    </row>
  </sheetData>
  <sortState ref="A3:Q37">
    <sortCondition ref="A3:A37"/>
  </sortState>
  <pageMargins left="0.75" right="0.75" top="1" bottom="1" header="0.5" footer="0.5"/>
  <pageSetup scale="53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10" width="11.28515625" style="10" customWidth="1"/>
    <col min="11" max="14" width="10.140625" style="11" customWidth="1"/>
    <col min="15" max="17" width="11.85546875" style="11" customWidth="1"/>
  </cols>
  <sheetData>
    <row r="1" spans="1:17" s="40" customFormat="1" x14ac:dyDescent="0.2">
      <c r="A1" s="40" t="s">
        <v>71</v>
      </c>
      <c r="N1" s="40" t="s">
        <v>72</v>
      </c>
    </row>
    <row r="2" spans="1:17" s="40" customFormat="1" x14ac:dyDescent="0.2">
      <c r="A2" s="40" t="s">
        <v>73</v>
      </c>
      <c r="N2" s="40" t="s">
        <v>74</v>
      </c>
    </row>
    <row r="3" spans="1:17" s="40" customFormat="1" x14ac:dyDescent="0.2">
      <c r="A3" s="40" t="s">
        <v>75</v>
      </c>
      <c r="N3" s="40" t="s">
        <v>76</v>
      </c>
    </row>
    <row r="4" spans="1:17" s="40" customFormat="1" x14ac:dyDescent="0.2">
      <c r="N4" s="40" t="s">
        <v>77</v>
      </c>
    </row>
    <row r="5" spans="1:17" s="40" customFormat="1" x14ac:dyDescent="0.2">
      <c r="A5" s="42" t="s">
        <v>49</v>
      </c>
    </row>
    <row r="6" spans="1:17" s="40" customFormat="1" x14ac:dyDescent="0.2"/>
    <row r="7" spans="1:17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66</v>
      </c>
      <c r="G7" s="16" t="s">
        <v>5</v>
      </c>
      <c r="H7" s="16" t="s">
        <v>52</v>
      </c>
      <c r="I7" s="16" t="s">
        <v>29</v>
      </c>
      <c r="J7" s="16" t="s">
        <v>58</v>
      </c>
      <c r="K7" s="17" t="s">
        <v>62</v>
      </c>
      <c r="L7" s="21" t="s">
        <v>28</v>
      </c>
      <c r="M7" s="21" t="s">
        <v>59</v>
      </c>
      <c r="N7" s="17" t="s">
        <v>53</v>
      </c>
      <c r="O7" s="17" t="s">
        <v>60</v>
      </c>
      <c r="P7" s="17" t="s">
        <v>21</v>
      </c>
      <c r="Q7" s="17" t="s">
        <v>12</v>
      </c>
    </row>
    <row r="8" spans="1:17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6"/>
      <c r="J8" s="16"/>
      <c r="K8" s="17"/>
      <c r="L8" s="17"/>
      <c r="M8" s="17"/>
      <c r="N8" s="17"/>
      <c r="O8" s="17"/>
      <c r="P8" s="17"/>
      <c r="Q8" s="17"/>
    </row>
    <row r="9" spans="1:17" ht="14.25" x14ac:dyDescent="0.2">
      <c r="A9" s="2">
        <v>2</v>
      </c>
      <c r="B9" s="3">
        <v>25.08</v>
      </c>
      <c r="C9" s="2"/>
      <c r="D9" s="3">
        <f t="shared" ref="D9:D14" si="0">SUM(B9*1.5)</f>
        <v>37.619999999999997</v>
      </c>
      <c r="E9" s="3">
        <f t="shared" ref="E9:E14" si="1">SUM(A9*B9)+(C9*D9)</f>
        <v>50.16</v>
      </c>
      <c r="F9" s="3"/>
      <c r="G9" s="3"/>
      <c r="H9" s="3"/>
      <c r="I9" s="3"/>
      <c r="J9" s="3"/>
      <c r="K9" s="19">
        <v>50.16</v>
      </c>
      <c r="L9" s="19"/>
      <c r="M9" s="19"/>
      <c r="N9" s="19"/>
      <c r="O9" s="19"/>
      <c r="P9" s="19"/>
      <c r="Q9" s="19">
        <f>SUM(G9:P9)</f>
        <v>50.16</v>
      </c>
    </row>
    <row r="10" spans="1:17" ht="14.25" x14ac:dyDescent="0.2">
      <c r="A10" s="2">
        <v>3</v>
      </c>
      <c r="B10" s="3">
        <v>26.42</v>
      </c>
      <c r="C10" s="2"/>
      <c r="D10" s="3">
        <f t="shared" si="0"/>
        <v>39.630000000000003</v>
      </c>
      <c r="E10" s="3">
        <f t="shared" si="1"/>
        <v>79.260000000000005</v>
      </c>
      <c r="F10" s="3"/>
      <c r="G10" s="3"/>
      <c r="H10" s="3"/>
      <c r="I10" s="3">
        <v>79.260000000000005</v>
      </c>
      <c r="J10" s="3"/>
      <c r="K10" s="19"/>
      <c r="L10" s="19"/>
      <c r="M10" s="19"/>
      <c r="N10" s="19"/>
      <c r="O10" s="19"/>
      <c r="P10" s="19"/>
      <c r="Q10" s="19">
        <f>SUM(F10:P10)</f>
        <v>79.260000000000005</v>
      </c>
    </row>
    <row r="11" spans="1:17" ht="14.25" x14ac:dyDescent="0.2">
      <c r="A11" s="2">
        <v>3</v>
      </c>
      <c r="B11" s="3">
        <v>25.75</v>
      </c>
      <c r="C11" s="2">
        <v>1</v>
      </c>
      <c r="D11" s="3">
        <f t="shared" si="0"/>
        <v>38.625</v>
      </c>
      <c r="E11" s="3">
        <f t="shared" si="1"/>
        <v>115.875</v>
      </c>
      <c r="F11" s="3">
        <v>115.88</v>
      </c>
      <c r="G11" s="3"/>
      <c r="H11" s="3"/>
      <c r="I11" s="3"/>
      <c r="J11" s="3"/>
      <c r="K11" s="19"/>
      <c r="L11" s="19"/>
      <c r="M11" s="19"/>
      <c r="N11" s="19"/>
      <c r="O11" s="19"/>
      <c r="P11" s="19"/>
      <c r="Q11" s="19">
        <f>SUM(F11:P11)</f>
        <v>115.88</v>
      </c>
    </row>
    <row r="12" spans="1:17" ht="14.25" x14ac:dyDescent="0.2">
      <c r="A12" s="2">
        <v>8</v>
      </c>
      <c r="B12" s="3">
        <v>25.75</v>
      </c>
      <c r="C12" s="2"/>
      <c r="D12" s="3">
        <f t="shared" si="0"/>
        <v>38.625</v>
      </c>
      <c r="E12" s="3">
        <f t="shared" si="1"/>
        <v>206</v>
      </c>
      <c r="F12" s="3"/>
      <c r="G12" s="3">
        <v>206</v>
      </c>
      <c r="H12" s="3"/>
      <c r="I12" s="3"/>
      <c r="J12" s="3"/>
      <c r="K12" s="19"/>
      <c r="L12" s="19"/>
      <c r="M12" s="19"/>
      <c r="N12" s="19"/>
      <c r="O12" s="19"/>
      <c r="P12" s="19"/>
      <c r="Q12" s="19">
        <f>SUM(G12:P12)</f>
        <v>206</v>
      </c>
    </row>
    <row r="13" spans="1:17" ht="14.25" x14ac:dyDescent="0.2">
      <c r="A13" s="2">
        <v>24</v>
      </c>
      <c r="B13" s="3">
        <v>20.3</v>
      </c>
      <c r="C13" s="2"/>
      <c r="D13" s="3">
        <f t="shared" si="0"/>
        <v>30.450000000000003</v>
      </c>
      <c r="E13" s="3">
        <f t="shared" si="1"/>
        <v>487.20000000000005</v>
      </c>
      <c r="F13" s="3"/>
      <c r="G13" s="3"/>
      <c r="H13" s="3">
        <v>487.2</v>
      </c>
      <c r="I13" s="3"/>
      <c r="J13" s="3"/>
      <c r="K13" s="19"/>
      <c r="L13" s="19"/>
      <c r="M13" s="19"/>
      <c r="N13" s="19"/>
      <c r="O13" s="19"/>
      <c r="P13" s="19"/>
      <c r="Q13" s="19">
        <f>SUM(G13:P13)</f>
        <v>487.2</v>
      </c>
    </row>
    <row r="14" spans="1:17" ht="14.25" x14ac:dyDescent="0.2">
      <c r="A14" s="2">
        <v>28</v>
      </c>
      <c r="B14" s="3">
        <v>25.45</v>
      </c>
      <c r="C14" s="2">
        <v>1</v>
      </c>
      <c r="D14" s="3">
        <f t="shared" si="0"/>
        <v>38.174999999999997</v>
      </c>
      <c r="E14" s="3">
        <f t="shared" si="1"/>
        <v>750.77499999999998</v>
      </c>
      <c r="F14" s="3"/>
      <c r="G14" s="3"/>
      <c r="H14" s="3"/>
      <c r="I14" s="3"/>
      <c r="J14" s="3">
        <v>750.78</v>
      </c>
      <c r="K14" s="19"/>
      <c r="L14" s="19"/>
      <c r="M14" s="19"/>
      <c r="N14" s="19"/>
      <c r="O14" s="19"/>
      <c r="P14" s="19"/>
      <c r="Q14" s="19">
        <f>SUM(G14:P14)</f>
        <v>750.78</v>
      </c>
    </row>
    <row r="15" spans="1:17" ht="15" x14ac:dyDescent="0.25">
      <c r="A15" s="6"/>
      <c r="B15" s="7"/>
      <c r="C15" s="6"/>
      <c r="D15" s="7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5"/>
      <c r="P15" s="25"/>
      <c r="Q15" s="25"/>
    </row>
    <row r="16" spans="1:17" ht="11.25" customHeight="1" x14ac:dyDescent="0.25">
      <c r="A16" s="6"/>
      <c r="B16" s="7"/>
      <c r="C16" s="6"/>
      <c r="D16" s="7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5"/>
      <c r="P16" s="25"/>
      <c r="Q16" s="25"/>
    </row>
    <row r="17" spans="1:17" s="26" customFormat="1" ht="15" x14ac:dyDescent="0.25">
      <c r="A17" s="8"/>
      <c r="B17" s="9"/>
      <c r="C17" s="8"/>
      <c r="D17" s="9"/>
      <c r="E17" s="9">
        <f>SUM(E9:E16)</f>
        <v>1689.27</v>
      </c>
      <c r="F17" s="9">
        <f>SUM(F9:F16)</f>
        <v>115.88</v>
      </c>
      <c r="G17" s="9">
        <f t="shared" ref="G17:L17" si="2">SUM(G9:G14)</f>
        <v>206</v>
      </c>
      <c r="H17" s="9">
        <f t="shared" si="2"/>
        <v>487.2</v>
      </c>
      <c r="I17" s="9">
        <f t="shared" si="2"/>
        <v>79.260000000000005</v>
      </c>
      <c r="J17" s="9">
        <f t="shared" si="2"/>
        <v>750.78</v>
      </c>
      <c r="K17" s="9">
        <f t="shared" si="2"/>
        <v>50.16</v>
      </c>
      <c r="L17" s="9">
        <f t="shared" si="2"/>
        <v>0</v>
      </c>
      <c r="M17" s="9">
        <f>SUM(M8:M14)</f>
        <v>0</v>
      </c>
      <c r="N17" s="9">
        <f>SUM(N8:N14)</f>
        <v>0</v>
      </c>
      <c r="O17" s="9">
        <f>SUM(O8:O14)</f>
        <v>0</v>
      </c>
      <c r="P17" s="9">
        <f>SUM(P8:P14)</f>
        <v>0</v>
      </c>
      <c r="Q17" s="9">
        <f>SUM(Q9:Q14)</f>
        <v>1689.28</v>
      </c>
    </row>
  </sheetData>
  <sortState ref="A3:Q37">
    <sortCondition ref="A3:A37"/>
  </sortState>
  <pageMargins left="0.75" right="0.75" top="1" bottom="1" header="0.5" footer="0.5"/>
  <pageSetup scale="5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8" width="10.140625" style="11" customWidth="1"/>
    <col min="9" max="10" width="12" style="11" customWidth="1"/>
    <col min="11" max="14" width="10.140625" style="11" customWidth="1"/>
    <col min="15" max="15" width="11.28515625" customWidth="1"/>
  </cols>
  <sheetData>
    <row r="1" spans="1:15" s="40" customFormat="1" x14ac:dyDescent="0.2">
      <c r="A1" s="40" t="s">
        <v>71</v>
      </c>
      <c r="N1" s="40" t="s">
        <v>72</v>
      </c>
    </row>
    <row r="2" spans="1:15" s="40" customFormat="1" x14ac:dyDescent="0.2">
      <c r="A2" s="40" t="s">
        <v>73</v>
      </c>
      <c r="N2" s="40" t="s">
        <v>74</v>
      </c>
    </row>
    <row r="3" spans="1:15" s="40" customFormat="1" x14ac:dyDescent="0.2">
      <c r="A3" s="40" t="s">
        <v>75</v>
      </c>
      <c r="N3" s="40" t="s">
        <v>76</v>
      </c>
    </row>
    <row r="4" spans="1:15" s="40" customFormat="1" x14ac:dyDescent="0.2">
      <c r="N4" s="40" t="s">
        <v>77</v>
      </c>
    </row>
    <row r="5" spans="1:15" s="40" customFormat="1" x14ac:dyDescent="0.2">
      <c r="A5" s="41" t="s">
        <v>38</v>
      </c>
    </row>
    <row r="6" spans="1:15" s="40" customFormat="1" x14ac:dyDescent="0.2"/>
    <row r="7" spans="1:15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7" t="s">
        <v>3</v>
      </c>
      <c r="G7" s="17" t="s">
        <v>15</v>
      </c>
      <c r="H7" s="21" t="s">
        <v>16</v>
      </c>
      <c r="I7" s="17" t="s">
        <v>6</v>
      </c>
      <c r="J7" s="17" t="s">
        <v>7</v>
      </c>
      <c r="K7" s="17" t="s">
        <v>17</v>
      </c>
      <c r="L7" s="17" t="s">
        <v>9</v>
      </c>
      <c r="M7" s="17" t="s">
        <v>10</v>
      </c>
      <c r="N7" s="17" t="s">
        <v>11</v>
      </c>
      <c r="O7" s="18" t="s">
        <v>12</v>
      </c>
    </row>
    <row r="8" spans="1:15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7"/>
      <c r="G8" s="17"/>
      <c r="H8" s="17"/>
      <c r="I8" s="17"/>
      <c r="J8" s="17"/>
      <c r="K8" s="17"/>
      <c r="L8" s="17"/>
      <c r="M8" s="17"/>
      <c r="N8" s="17"/>
      <c r="O8" s="2"/>
    </row>
    <row r="9" spans="1:15" ht="14.25" x14ac:dyDescent="0.2">
      <c r="A9" s="2">
        <v>1</v>
      </c>
      <c r="B9" s="3">
        <v>25.65</v>
      </c>
      <c r="C9" s="2"/>
      <c r="D9" s="3">
        <f t="shared" ref="D9:D18" si="0">SUM(B9*1.5)</f>
        <v>38.474999999999994</v>
      </c>
      <c r="E9" s="3">
        <f t="shared" ref="E9:E18" si="1">SUM(A9*B9)+(C9*D9)</f>
        <v>25.65</v>
      </c>
      <c r="F9" s="19"/>
      <c r="G9" s="19">
        <v>25.65</v>
      </c>
      <c r="H9" s="19"/>
      <c r="I9" s="19"/>
      <c r="J9" s="19"/>
      <c r="K9" s="19"/>
      <c r="L9" s="19"/>
      <c r="M9" s="19"/>
      <c r="N9" s="19"/>
      <c r="O9" s="3">
        <f>SUM(F9:M9)</f>
        <v>25.65</v>
      </c>
    </row>
    <row r="10" spans="1:15" ht="14.25" x14ac:dyDescent="0.2">
      <c r="A10" s="2">
        <v>2</v>
      </c>
      <c r="B10" s="3">
        <v>23.81</v>
      </c>
      <c r="C10" s="2">
        <v>1</v>
      </c>
      <c r="D10" s="3">
        <f t="shared" si="0"/>
        <v>35.714999999999996</v>
      </c>
      <c r="E10" s="3">
        <f t="shared" si="1"/>
        <v>83.334999999999994</v>
      </c>
      <c r="F10" s="19"/>
      <c r="G10" s="19"/>
      <c r="H10" s="19"/>
      <c r="I10" s="19"/>
      <c r="J10" s="19"/>
      <c r="K10" s="19"/>
      <c r="L10" s="19"/>
      <c r="M10" s="19">
        <v>83.34</v>
      </c>
      <c r="N10" s="19"/>
      <c r="O10" s="3">
        <f>SUM(F10:N10)</f>
        <v>83.34</v>
      </c>
    </row>
    <row r="11" spans="1:15" ht="14.25" x14ac:dyDescent="0.2">
      <c r="A11" s="2">
        <v>2</v>
      </c>
      <c r="B11" s="3">
        <v>24.52</v>
      </c>
      <c r="C11" s="2"/>
      <c r="D11" s="3">
        <f t="shared" si="0"/>
        <v>36.78</v>
      </c>
      <c r="E11" s="3">
        <f t="shared" si="1"/>
        <v>49.04</v>
      </c>
      <c r="F11" s="19"/>
      <c r="G11" s="19"/>
      <c r="H11" s="19"/>
      <c r="I11" s="19"/>
      <c r="J11" s="19">
        <v>49.04</v>
      </c>
      <c r="K11" s="19"/>
      <c r="L11" s="19"/>
      <c r="M11" s="19"/>
      <c r="N11" s="19"/>
      <c r="O11" s="3">
        <f>SUM(F11:M11)</f>
        <v>49.04</v>
      </c>
    </row>
    <row r="12" spans="1:15" ht="14.25" x14ac:dyDescent="0.2">
      <c r="A12" s="2">
        <v>4</v>
      </c>
      <c r="B12" s="3">
        <v>25.65</v>
      </c>
      <c r="C12" s="2"/>
      <c r="D12" s="3">
        <f t="shared" si="0"/>
        <v>38.474999999999994</v>
      </c>
      <c r="E12" s="3">
        <f t="shared" si="1"/>
        <v>102.6</v>
      </c>
      <c r="F12" s="19"/>
      <c r="G12" s="19"/>
      <c r="H12" s="19"/>
      <c r="I12" s="19"/>
      <c r="J12" s="19"/>
      <c r="K12" s="19">
        <v>102.6</v>
      </c>
      <c r="L12" s="19"/>
      <c r="M12" s="19"/>
      <c r="N12" s="19"/>
      <c r="O12" s="3">
        <f>SUM(F12:M12)</f>
        <v>102.6</v>
      </c>
    </row>
    <row r="13" spans="1:15" ht="14.25" x14ac:dyDescent="0.2">
      <c r="A13" s="2">
        <v>4</v>
      </c>
      <c r="B13" s="3">
        <v>23.81</v>
      </c>
      <c r="C13" s="2"/>
      <c r="D13" s="3">
        <f t="shared" si="0"/>
        <v>35.714999999999996</v>
      </c>
      <c r="E13" s="3">
        <f t="shared" si="1"/>
        <v>95.24</v>
      </c>
      <c r="F13" s="19"/>
      <c r="G13" s="19"/>
      <c r="H13" s="19"/>
      <c r="I13" s="19">
        <v>95.24</v>
      </c>
      <c r="J13" s="19"/>
      <c r="K13" s="19"/>
      <c r="L13" s="19"/>
      <c r="M13" s="19"/>
      <c r="N13" s="19"/>
      <c r="O13" s="3">
        <f>SUM(F13:M13)</f>
        <v>95.24</v>
      </c>
    </row>
    <row r="14" spans="1:15" ht="14.25" x14ac:dyDescent="0.2">
      <c r="A14" s="2">
        <v>4</v>
      </c>
      <c r="B14" s="3">
        <v>23.81</v>
      </c>
      <c r="C14" s="2">
        <v>1</v>
      </c>
      <c r="D14" s="3">
        <f t="shared" si="0"/>
        <v>35.714999999999996</v>
      </c>
      <c r="E14" s="3">
        <f t="shared" si="1"/>
        <v>130.95499999999998</v>
      </c>
      <c r="F14" s="19">
        <v>130.96</v>
      </c>
      <c r="G14" s="19"/>
      <c r="H14" s="19"/>
      <c r="I14" s="19"/>
      <c r="J14" s="19"/>
      <c r="K14" s="19"/>
      <c r="L14" s="19"/>
      <c r="M14" s="19"/>
      <c r="N14" s="19"/>
      <c r="O14" s="3">
        <f>SUM(F14:M14)</f>
        <v>130.96</v>
      </c>
    </row>
    <row r="15" spans="1:15" ht="14.25" x14ac:dyDescent="0.2">
      <c r="A15" s="2">
        <v>8</v>
      </c>
      <c r="B15" s="3">
        <v>18.760000000000002</v>
      </c>
      <c r="C15" s="2"/>
      <c r="D15" s="3">
        <f t="shared" si="0"/>
        <v>28.14</v>
      </c>
      <c r="E15" s="3">
        <f t="shared" si="1"/>
        <v>150.08000000000001</v>
      </c>
      <c r="F15" s="19"/>
      <c r="G15" s="19"/>
      <c r="H15" s="19">
        <v>150.08000000000001</v>
      </c>
      <c r="I15" s="19"/>
      <c r="J15" s="19"/>
      <c r="K15" s="19"/>
      <c r="L15" s="19"/>
      <c r="M15" s="19"/>
      <c r="N15" s="19"/>
      <c r="O15" s="3">
        <f>SUM(F15:M15)</f>
        <v>150.08000000000001</v>
      </c>
    </row>
    <row r="16" spans="1:15" ht="14.25" x14ac:dyDescent="0.2">
      <c r="A16" s="2">
        <v>20.5</v>
      </c>
      <c r="B16" s="3">
        <v>24.83</v>
      </c>
      <c r="C16" s="2"/>
      <c r="D16" s="3">
        <f t="shared" si="0"/>
        <v>37.244999999999997</v>
      </c>
      <c r="E16" s="3">
        <f t="shared" si="1"/>
        <v>509.01499999999999</v>
      </c>
      <c r="F16" s="19"/>
      <c r="G16" s="19"/>
      <c r="H16" s="19"/>
      <c r="I16" s="19"/>
      <c r="J16" s="19"/>
      <c r="K16" s="19"/>
      <c r="L16" s="19"/>
      <c r="M16" s="19"/>
      <c r="N16" s="19">
        <v>509.02</v>
      </c>
      <c r="O16" s="3">
        <f>SUM(F16:N16)</f>
        <v>509.02</v>
      </c>
    </row>
    <row r="17" spans="1:15" ht="14.25" x14ac:dyDescent="0.2">
      <c r="A17" s="2">
        <v>24</v>
      </c>
      <c r="B17" s="3">
        <v>18.760000000000002</v>
      </c>
      <c r="C17" s="2"/>
      <c r="D17" s="3">
        <f t="shared" si="0"/>
        <v>28.14</v>
      </c>
      <c r="E17" s="3">
        <f t="shared" si="1"/>
        <v>450.24</v>
      </c>
      <c r="F17" s="19"/>
      <c r="G17" s="19"/>
      <c r="H17" s="19"/>
      <c r="I17" s="19"/>
      <c r="J17" s="19"/>
      <c r="K17" s="19"/>
      <c r="L17" s="19">
        <v>450.24</v>
      </c>
      <c r="M17" s="19"/>
      <c r="N17" s="19"/>
      <c r="O17" s="3">
        <f>SUM(F17:N17)</f>
        <v>450.24</v>
      </c>
    </row>
    <row r="18" spans="1:15" ht="14.25" x14ac:dyDescent="0.2">
      <c r="A18" s="2">
        <v>39</v>
      </c>
      <c r="B18" s="3">
        <v>17.41</v>
      </c>
      <c r="C18" s="2"/>
      <c r="D18" s="3">
        <f t="shared" si="0"/>
        <v>26.115000000000002</v>
      </c>
      <c r="E18" s="3">
        <f t="shared" si="1"/>
        <v>678.99</v>
      </c>
      <c r="F18" s="19"/>
      <c r="G18" s="19"/>
      <c r="H18" s="19"/>
      <c r="I18" s="19"/>
      <c r="J18" s="19"/>
      <c r="K18" s="19"/>
      <c r="L18" s="19"/>
      <c r="M18" s="19">
        <v>678.99</v>
      </c>
      <c r="N18" s="19"/>
      <c r="O18" s="3">
        <f>SUM(F18:M18)</f>
        <v>678.99</v>
      </c>
    </row>
    <row r="19" spans="1:15" ht="14.25" x14ac:dyDescent="0.2">
      <c r="A19" s="6"/>
      <c r="B19" s="7"/>
      <c r="C19" s="6"/>
      <c r="D19" s="7"/>
      <c r="E19" s="7"/>
      <c r="F19" s="4"/>
      <c r="G19" s="4"/>
      <c r="H19" s="4"/>
      <c r="I19" s="4"/>
      <c r="J19" s="4"/>
      <c r="K19" s="4"/>
      <c r="L19" s="4"/>
      <c r="M19" s="4"/>
      <c r="N19" s="4"/>
      <c r="O19" s="5"/>
    </row>
    <row r="20" spans="1:15" ht="11.25" customHeight="1" x14ac:dyDescent="0.2">
      <c r="A20" s="6"/>
      <c r="B20" s="7"/>
      <c r="C20" s="6"/>
      <c r="D20" s="7"/>
      <c r="E20" s="7"/>
      <c r="F20" s="4"/>
      <c r="G20" s="4"/>
      <c r="H20" s="4"/>
      <c r="I20" s="4"/>
      <c r="J20" s="4"/>
      <c r="K20" s="4"/>
      <c r="L20" s="4"/>
      <c r="M20" s="4"/>
      <c r="N20" s="4"/>
      <c r="O20" s="1"/>
    </row>
    <row r="21" spans="1:15" ht="15" x14ac:dyDescent="0.25">
      <c r="A21" s="1"/>
      <c r="B21" s="5"/>
      <c r="C21" s="1"/>
      <c r="D21" s="5"/>
      <c r="E21" s="9">
        <f>SUM(E9:E20)</f>
        <v>2275.145</v>
      </c>
      <c r="F21" s="9">
        <f>SUM(F9:F18)</f>
        <v>130.96</v>
      </c>
      <c r="G21" s="9">
        <f>SUM(G9:G18)</f>
        <v>25.65</v>
      </c>
      <c r="H21" s="9">
        <f>SUM(H9:H18)</f>
        <v>150.08000000000001</v>
      </c>
      <c r="I21" s="9">
        <f>SUM(I8:I18)</f>
        <v>95.24</v>
      </c>
      <c r="J21" s="9">
        <f t="shared" ref="J21:O21" si="2">SUM(J9:J18)</f>
        <v>49.04</v>
      </c>
      <c r="K21" s="9">
        <f t="shared" si="2"/>
        <v>102.6</v>
      </c>
      <c r="L21" s="9">
        <f t="shared" si="2"/>
        <v>450.24</v>
      </c>
      <c r="M21" s="9">
        <f t="shared" si="2"/>
        <v>762.33</v>
      </c>
      <c r="N21" s="9">
        <f t="shared" si="2"/>
        <v>509.02</v>
      </c>
      <c r="O21" s="9">
        <f t="shared" si="2"/>
        <v>2275.16</v>
      </c>
    </row>
    <row r="23" spans="1:15" x14ac:dyDescent="0.2">
      <c r="O23" s="12"/>
    </row>
    <row r="24" spans="1:15" x14ac:dyDescent="0.2">
      <c r="O24" s="13"/>
    </row>
  </sheetData>
  <sortState ref="A3:O39">
    <sortCondition ref="A3:A39"/>
  </sortState>
  <pageMargins left="0.75" right="0.75" top="1" bottom="1" header="0.5" footer="0.5"/>
  <pageSetup scale="64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10" width="11.28515625" style="10" customWidth="1"/>
    <col min="11" max="14" width="10.140625" style="11" customWidth="1"/>
    <col min="15" max="17" width="11.85546875" style="11" customWidth="1"/>
  </cols>
  <sheetData>
    <row r="1" spans="1:17" s="40" customFormat="1" x14ac:dyDescent="0.2">
      <c r="A1" s="40" t="s">
        <v>71</v>
      </c>
      <c r="N1" s="40" t="s">
        <v>72</v>
      </c>
    </row>
    <row r="2" spans="1:17" s="40" customFormat="1" x14ac:dyDescent="0.2">
      <c r="A2" s="40" t="s">
        <v>73</v>
      </c>
      <c r="N2" s="40" t="s">
        <v>74</v>
      </c>
    </row>
    <row r="3" spans="1:17" s="40" customFormat="1" x14ac:dyDescent="0.2">
      <c r="A3" s="40" t="s">
        <v>75</v>
      </c>
      <c r="N3" s="40" t="s">
        <v>76</v>
      </c>
    </row>
    <row r="4" spans="1:17" s="40" customFormat="1" x14ac:dyDescent="0.2">
      <c r="N4" s="40" t="s">
        <v>77</v>
      </c>
    </row>
    <row r="5" spans="1:17" s="40" customFormat="1" x14ac:dyDescent="0.2">
      <c r="A5" s="42" t="s">
        <v>49</v>
      </c>
    </row>
    <row r="6" spans="1:17" s="40" customFormat="1" x14ac:dyDescent="0.2"/>
    <row r="7" spans="1:17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66</v>
      </c>
      <c r="G7" s="16" t="s">
        <v>5</v>
      </c>
      <c r="H7" s="16" t="s">
        <v>52</v>
      </c>
      <c r="I7" s="16" t="s">
        <v>29</v>
      </c>
      <c r="J7" s="16" t="s">
        <v>58</v>
      </c>
      <c r="K7" s="17" t="s">
        <v>65</v>
      </c>
      <c r="L7" s="21" t="s">
        <v>28</v>
      </c>
      <c r="M7" s="21" t="s">
        <v>59</v>
      </c>
      <c r="N7" s="17" t="s">
        <v>53</v>
      </c>
      <c r="O7" s="17" t="s">
        <v>60</v>
      </c>
      <c r="P7" s="17" t="s">
        <v>21</v>
      </c>
      <c r="Q7" s="17" t="s">
        <v>12</v>
      </c>
    </row>
    <row r="8" spans="1:17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6"/>
      <c r="J8" s="16"/>
      <c r="K8" s="17"/>
      <c r="L8" s="17"/>
      <c r="M8" s="17"/>
      <c r="N8" s="17"/>
      <c r="O8" s="17"/>
      <c r="P8" s="17"/>
      <c r="Q8" s="17"/>
    </row>
    <row r="9" spans="1:17" ht="14.25" x14ac:dyDescent="0.2">
      <c r="A9" s="2">
        <v>2.5</v>
      </c>
      <c r="B9" s="3">
        <v>25.08</v>
      </c>
      <c r="C9" s="2"/>
      <c r="D9" s="3">
        <f>SUM(B9*1.5)</f>
        <v>37.619999999999997</v>
      </c>
      <c r="E9" s="3">
        <f>SUM(A9*B9)+(C9*D9)</f>
        <v>62.699999999999996</v>
      </c>
      <c r="F9" s="3"/>
      <c r="G9" s="3"/>
      <c r="H9" s="3"/>
      <c r="I9" s="3"/>
      <c r="J9" s="3"/>
      <c r="K9" s="19">
        <v>62.7</v>
      </c>
      <c r="L9" s="19"/>
      <c r="M9" s="19"/>
      <c r="N9" s="19"/>
      <c r="O9" s="19"/>
      <c r="P9" s="19"/>
      <c r="Q9" s="19">
        <f>SUM(G9:P9)</f>
        <v>62.7</v>
      </c>
    </row>
    <row r="10" spans="1:17" ht="14.25" x14ac:dyDescent="0.2">
      <c r="A10" s="2">
        <v>8</v>
      </c>
      <c r="B10" s="3">
        <v>25.45</v>
      </c>
      <c r="C10" s="2"/>
      <c r="D10" s="3">
        <f>SUM(B10*1.5)</f>
        <v>38.174999999999997</v>
      </c>
      <c r="E10" s="3">
        <f>SUM(A10*B10)+(C10*D10)</f>
        <v>203.6</v>
      </c>
      <c r="F10" s="3"/>
      <c r="G10" s="3"/>
      <c r="H10" s="3"/>
      <c r="I10" s="3"/>
      <c r="J10" s="3">
        <v>203.6</v>
      </c>
      <c r="K10" s="19"/>
      <c r="L10" s="19"/>
      <c r="M10" s="19"/>
      <c r="N10" s="19"/>
      <c r="O10" s="19"/>
      <c r="P10" s="19"/>
      <c r="Q10" s="19">
        <f>SUM(G10:P10)</f>
        <v>203.6</v>
      </c>
    </row>
    <row r="11" spans="1:17" ht="14.25" x14ac:dyDescent="0.2">
      <c r="A11" s="2">
        <v>9</v>
      </c>
      <c r="B11" s="3">
        <v>25.45</v>
      </c>
      <c r="C11" s="2">
        <v>1.5</v>
      </c>
      <c r="D11" s="3">
        <f>SUM(B11*1.5)</f>
        <v>38.174999999999997</v>
      </c>
      <c r="E11" s="3">
        <f>SUM(A11*B11)+(C11*D11)</f>
        <v>286.3125</v>
      </c>
      <c r="F11" s="3"/>
      <c r="G11" s="3"/>
      <c r="H11" s="3"/>
      <c r="I11" s="3"/>
      <c r="J11" s="3"/>
      <c r="K11" s="19">
        <v>286.31</v>
      </c>
      <c r="L11" s="19"/>
      <c r="M11" s="19"/>
      <c r="N11" s="19"/>
      <c r="O11" s="19"/>
      <c r="P11" s="19"/>
      <c r="Q11" s="19">
        <f>SUM(J11:P11)</f>
        <v>286.31</v>
      </c>
    </row>
    <row r="12" spans="1:17" ht="14.25" x14ac:dyDescent="0.2">
      <c r="A12" s="2">
        <v>22</v>
      </c>
      <c r="B12" s="3">
        <v>25.75</v>
      </c>
      <c r="C12" s="2">
        <v>2</v>
      </c>
      <c r="D12" s="3">
        <f>SUM(B12*1.5)</f>
        <v>38.625</v>
      </c>
      <c r="E12" s="3">
        <f>SUM(A12*B12)+(C12*D12)</f>
        <v>643.75</v>
      </c>
      <c r="F12" s="3">
        <v>643.75</v>
      </c>
      <c r="G12" s="3"/>
      <c r="H12" s="3"/>
      <c r="I12" s="3"/>
      <c r="J12" s="3"/>
      <c r="K12" s="19"/>
      <c r="L12" s="19"/>
      <c r="M12" s="19"/>
      <c r="N12" s="19"/>
      <c r="O12" s="19"/>
      <c r="P12" s="19"/>
      <c r="Q12" s="19">
        <f>SUM(F12:P12)</f>
        <v>643.75</v>
      </c>
    </row>
    <row r="13" spans="1:17" ht="14.25" x14ac:dyDescent="0.2">
      <c r="A13" s="2">
        <v>24</v>
      </c>
      <c r="B13" s="3">
        <v>20.3</v>
      </c>
      <c r="C13" s="2">
        <v>2.75</v>
      </c>
      <c r="D13" s="3">
        <f>SUM(B13*1.5)</f>
        <v>30.450000000000003</v>
      </c>
      <c r="E13" s="3">
        <f>SUM(A13*B13)+(C13*D13)</f>
        <v>570.9375</v>
      </c>
      <c r="F13" s="3"/>
      <c r="G13" s="3"/>
      <c r="H13" s="3">
        <v>570.94000000000005</v>
      </c>
      <c r="I13" s="3"/>
      <c r="J13" s="3"/>
      <c r="K13" s="19"/>
      <c r="L13" s="19"/>
      <c r="M13" s="19"/>
      <c r="N13" s="19"/>
      <c r="O13" s="19"/>
      <c r="P13" s="19"/>
      <c r="Q13" s="19">
        <f>SUM(G13:P13)</f>
        <v>570.94000000000005</v>
      </c>
    </row>
    <row r="14" spans="1:17" ht="15" x14ac:dyDescent="0.25">
      <c r="A14" s="6"/>
      <c r="B14" s="7"/>
      <c r="C14" s="6"/>
      <c r="D14" s="7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5"/>
      <c r="P14" s="25"/>
      <c r="Q14" s="25"/>
    </row>
    <row r="15" spans="1:17" ht="11.25" customHeight="1" x14ac:dyDescent="0.25">
      <c r="A15" s="6"/>
      <c r="B15" s="7"/>
      <c r="C15" s="6"/>
      <c r="D15" s="7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5"/>
      <c r="P15" s="25"/>
      <c r="Q15" s="25"/>
    </row>
    <row r="16" spans="1:17" s="26" customFormat="1" ht="15" x14ac:dyDescent="0.25">
      <c r="A16" s="8"/>
      <c r="B16" s="9"/>
      <c r="C16" s="8"/>
      <c r="D16" s="9"/>
      <c r="E16" s="9">
        <f>SUM(E9:E15)</f>
        <v>1767.3</v>
      </c>
      <c r="F16" s="9">
        <f>SUM(F9:F15)</f>
        <v>643.75</v>
      </c>
      <c r="G16" s="9">
        <f t="shared" ref="G16:L16" si="0">SUM(G9:G13)</f>
        <v>0</v>
      </c>
      <c r="H16" s="9">
        <f t="shared" si="0"/>
        <v>570.94000000000005</v>
      </c>
      <c r="I16" s="9">
        <f t="shared" si="0"/>
        <v>0</v>
      </c>
      <c r="J16" s="9">
        <f t="shared" si="0"/>
        <v>203.6</v>
      </c>
      <c r="K16" s="9">
        <f t="shared" si="0"/>
        <v>349.01</v>
      </c>
      <c r="L16" s="9">
        <f t="shared" si="0"/>
        <v>0</v>
      </c>
      <c r="M16" s="9">
        <f>SUM(M8:M13)</f>
        <v>0</v>
      </c>
      <c r="N16" s="9">
        <f>SUM(N8:N13)</f>
        <v>0</v>
      </c>
      <c r="O16" s="9">
        <f>SUM(O8:O13)</f>
        <v>0</v>
      </c>
      <c r="P16" s="9">
        <f>SUM(P8:P13)</f>
        <v>0</v>
      </c>
      <c r="Q16" s="9">
        <f>SUM(Q9:Q13)</f>
        <v>1767.3000000000002</v>
      </c>
    </row>
  </sheetData>
  <sortState ref="A3:Q37">
    <sortCondition ref="A3:A37"/>
  </sortState>
  <pageMargins left="0.75" right="0.75" top="1" bottom="1" header="0.5" footer="0.5"/>
  <pageSetup scale="53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10" width="11.28515625" style="10" customWidth="1"/>
    <col min="11" max="14" width="10.140625" style="11" customWidth="1"/>
    <col min="15" max="17" width="11.85546875" style="11" customWidth="1"/>
  </cols>
  <sheetData>
    <row r="1" spans="1:17" s="40" customFormat="1" x14ac:dyDescent="0.2">
      <c r="A1" s="40" t="s">
        <v>71</v>
      </c>
      <c r="N1" s="40" t="s">
        <v>72</v>
      </c>
    </row>
    <row r="2" spans="1:17" s="40" customFormat="1" x14ac:dyDescent="0.2">
      <c r="A2" s="40" t="s">
        <v>73</v>
      </c>
      <c r="N2" s="40" t="s">
        <v>74</v>
      </c>
    </row>
    <row r="3" spans="1:17" s="40" customFormat="1" x14ac:dyDescent="0.2">
      <c r="A3" s="40" t="s">
        <v>75</v>
      </c>
      <c r="N3" s="40" t="s">
        <v>76</v>
      </c>
    </row>
    <row r="4" spans="1:17" s="40" customFormat="1" x14ac:dyDescent="0.2">
      <c r="N4" s="40" t="s">
        <v>77</v>
      </c>
    </row>
    <row r="5" spans="1:17" s="40" customFormat="1" x14ac:dyDescent="0.2">
      <c r="A5" s="42" t="s">
        <v>49</v>
      </c>
    </row>
    <row r="6" spans="1:17" s="40" customFormat="1" x14ac:dyDescent="0.2"/>
    <row r="7" spans="1:17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66</v>
      </c>
      <c r="G7" s="16" t="s">
        <v>62</v>
      </c>
      <c r="H7" s="16" t="s">
        <v>52</v>
      </c>
      <c r="I7" s="16" t="s">
        <v>58</v>
      </c>
      <c r="J7" s="16" t="s">
        <v>51</v>
      </c>
      <c r="K7" s="17" t="s">
        <v>65</v>
      </c>
      <c r="L7" s="21" t="s">
        <v>28</v>
      </c>
      <c r="M7" s="21" t="s">
        <v>59</v>
      </c>
      <c r="N7" s="17" t="s">
        <v>53</v>
      </c>
      <c r="O7" s="17" t="s">
        <v>60</v>
      </c>
      <c r="P7" s="17" t="s">
        <v>21</v>
      </c>
      <c r="Q7" s="17" t="s">
        <v>12</v>
      </c>
    </row>
    <row r="8" spans="1:17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6"/>
      <c r="J8" s="16"/>
      <c r="K8" s="17"/>
      <c r="L8" s="17"/>
      <c r="M8" s="17"/>
      <c r="N8" s="17"/>
      <c r="O8" s="17"/>
      <c r="P8" s="17"/>
      <c r="Q8" s="17"/>
    </row>
    <row r="9" spans="1:17" ht="14.25" x14ac:dyDescent="0.2">
      <c r="A9" s="2">
        <v>1</v>
      </c>
      <c r="B9" s="3">
        <v>25.08</v>
      </c>
      <c r="C9" s="2"/>
      <c r="D9" s="3">
        <f t="shared" ref="D9:D15" si="0">SUM(B9*1.5)</f>
        <v>37.619999999999997</v>
      </c>
      <c r="E9" s="3">
        <f t="shared" ref="E9:E15" si="1">SUM(A9*B9)+(C9*D9)</f>
        <v>25.08</v>
      </c>
      <c r="F9" s="3"/>
      <c r="G9" s="3">
        <v>25.08</v>
      </c>
      <c r="H9" s="3"/>
      <c r="I9" s="3"/>
      <c r="J9" s="3"/>
      <c r="K9" s="19"/>
      <c r="L9" s="19"/>
      <c r="M9" s="19"/>
      <c r="N9" s="19"/>
      <c r="O9" s="19"/>
      <c r="P9" s="19"/>
      <c r="Q9" s="19">
        <f>SUM(G9:P9)</f>
        <v>25.08</v>
      </c>
    </row>
    <row r="10" spans="1:17" ht="14.25" x14ac:dyDescent="0.2">
      <c r="A10" s="2">
        <v>10</v>
      </c>
      <c r="B10" s="3">
        <v>20.3</v>
      </c>
      <c r="C10" s="2"/>
      <c r="D10" s="3">
        <f t="shared" si="0"/>
        <v>30.450000000000003</v>
      </c>
      <c r="E10" s="3">
        <f t="shared" si="1"/>
        <v>203</v>
      </c>
      <c r="F10" s="3"/>
      <c r="G10" s="3"/>
      <c r="H10" s="3"/>
      <c r="I10" s="3"/>
      <c r="J10" s="3"/>
      <c r="K10" s="19"/>
      <c r="L10" s="19"/>
      <c r="M10" s="19"/>
      <c r="N10" s="19"/>
      <c r="O10" s="19"/>
      <c r="P10" s="19">
        <v>203</v>
      </c>
      <c r="Q10" s="19">
        <f>SUM(J10:P10)</f>
        <v>203</v>
      </c>
    </row>
    <row r="11" spans="1:17" ht="14.25" x14ac:dyDescent="0.2">
      <c r="A11" s="2">
        <v>12</v>
      </c>
      <c r="B11" s="3">
        <v>25.45</v>
      </c>
      <c r="C11" s="2">
        <v>2.25</v>
      </c>
      <c r="D11" s="3">
        <f t="shared" si="0"/>
        <v>38.174999999999997</v>
      </c>
      <c r="E11" s="3">
        <f t="shared" si="1"/>
        <v>391.29374999999999</v>
      </c>
      <c r="F11" s="3"/>
      <c r="G11" s="3"/>
      <c r="H11" s="3"/>
      <c r="I11" s="3"/>
      <c r="J11" s="3"/>
      <c r="K11" s="19">
        <v>391.29</v>
      </c>
      <c r="L11" s="19"/>
      <c r="M11" s="19"/>
      <c r="N11" s="19"/>
      <c r="O11" s="19"/>
      <c r="P11" s="19"/>
      <c r="Q11" s="19">
        <f>SUM(J11:P11)</f>
        <v>391.29</v>
      </c>
    </row>
    <row r="12" spans="1:17" ht="14.25" x14ac:dyDescent="0.2">
      <c r="A12" s="2">
        <v>14</v>
      </c>
      <c r="B12" s="3">
        <v>20.3</v>
      </c>
      <c r="C12" s="2">
        <v>1.25</v>
      </c>
      <c r="D12" s="3">
        <f t="shared" si="0"/>
        <v>30.450000000000003</v>
      </c>
      <c r="E12" s="3">
        <f t="shared" si="1"/>
        <v>322.26249999999999</v>
      </c>
      <c r="F12" s="3"/>
      <c r="G12" s="3"/>
      <c r="H12" s="3">
        <v>322.26</v>
      </c>
      <c r="I12" s="3"/>
      <c r="J12" s="3"/>
      <c r="K12" s="19"/>
      <c r="L12" s="19"/>
      <c r="M12" s="19"/>
      <c r="N12" s="19"/>
      <c r="O12" s="19"/>
      <c r="P12" s="19"/>
      <c r="Q12" s="19">
        <f>SUM(G12:P12)</f>
        <v>322.26</v>
      </c>
    </row>
    <row r="13" spans="1:17" ht="14.25" x14ac:dyDescent="0.2">
      <c r="A13" s="2">
        <v>17</v>
      </c>
      <c r="B13" s="3">
        <v>25.45</v>
      </c>
      <c r="C13" s="2">
        <v>0.75</v>
      </c>
      <c r="D13" s="3">
        <f t="shared" si="0"/>
        <v>38.174999999999997</v>
      </c>
      <c r="E13" s="3">
        <f t="shared" si="1"/>
        <v>461.28125</v>
      </c>
      <c r="F13" s="3"/>
      <c r="G13" s="3"/>
      <c r="H13" s="3"/>
      <c r="I13" s="3">
        <v>461.28</v>
      </c>
      <c r="J13" s="3"/>
      <c r="K13" s="19"/>
      <c r="L13" s="19"/>
      <c r="M13" s="19"/>
      <c r="N13" s="19"/>
      <c r="O13" s="19"/>
      <c r="P13" s="19"/>
      <c r="Q13" s="19">
        <f>SUM(G13:P13)</f>
        <v>461.28</v>
      </c>
    </row>
    <row r="14" spans="1:17" ht="14.25" x14ac:dyDescent="0.2">
      <c r="A14" s="2">
        <v>25.5</v>
      </c>
      <c r="B14" s="3">
        <v>25.75</v>
      </c>
      <c r="C14" s="2">
        <v>5.5</v>
      </c>
      <c r="D14" s="3">
        <f t="shared" si="0"/>
        <v>38.625</v>
      </c>
      <c r="E14" s="3">
        <f t="shared" si="1"/>
        <v>869.0625</v>
      </c>
      <c r="F14" s="3">
        <v>869.06</v>
      </c>
      <c r="G14" s="3"/>
      <c r="H14" s="3"/>
      <c r="I14" s="3"/>
      <c r="J14" s="3"/>
      <c r="K14" s="19"/>
      <c r="L14" s="19"/>
      <c r="M14" s="19"/>
      <c r="N14" s="19"/>
      <c r="O14" s="19"/>
      <c r="P14" s="19"/>
      <c r="Q14" s="19">
        <f>SUM(F14:P14)</f>
        <v>869.06</v>
      </c>
    </row>
    <row r="15" spans="1:17" ht="14.25" x14ac:dyDescent="0.2">
      <c r="A15" s="2"/>
      <c r="B15" s="3">
        <v>20.3</v>
      </c>
      <c r="C15" s="2">
        <v>0.75</v>
      </c>
      <c r="D15" s="3">
        <f t="shared" si="0"/>
        <v>30.450000000000003</v>
      </c>
      <c r="E15" s="3">
        <f t="shared" si="1"/>
        <v>22.837500000000002</v>
      </c>
      <c r="F15" s="3"/>
      <c r="G15" s="3"/>
      <c r="H15" s="3"/>
      <c r="I15" s="3"/>
      <c r="J15" s="3">
        <v>22.84</v>
      </c>
      <c r="K15" s="19"/>
      <c r="L15" s="19"/>
      <c r="M15" s="19"/>
      <c r="N15" s="19"/>
      <c r="O15" s="19"/>
      <c r="P15" s="19"/>
      <c r="Q15" s="19">
        <f>SUM(G15:P15)</f>
        <v>22.84</v>
      </c>
    </row>
    <row r="16" spans="1:17" ht="11.25" customHeight="1" x14ac:dyDescent="0.25">
      <c r="A16" s="6"/>
      <c r="B16" s="7"/>
      <c r="C16" s="6"/>
      <c r="D16" s="7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5"/>
      <c r="P16" s="25"/>
      <c r="Q16" s="25"/>
    </row>
    <row r="17" spans="1:17" s="26" customFormat="1" ht="15" x14ac:dyDescent="0.25">
      <c r="A17" s="8"/>
      <c r="B17" s="9"/>
      <c r="C17" s="8"/>
      <c r="D17" s="9"/>
      <c r="E17" s="9">
        <f>SUM(E9:E16)</f>
        <v>2294.8175000000001</v>
      </c>
      <c r="F17" s="9">
        <f>SUM(F9:F16)</f>
        <v>869.06</v>
      </c>
      <c r="G17" s="9">
        <f>SUM(G9:G15)</f>
        <v>25.08</v>
      </c>
      <c r="H17" s="9">
        <f>SUM(H15:H15)</f>
        <v>0</v>
      </c>
      <c r="I17" s="9">
        <f>SUM(I9:I15)</f>
        <v>461.28</v>
      </c>
      <c r="J17" s="9">
        <f>SUM(J9:J15)</f>
        <v>22.84</v>
      </c>
      <c r="K17" s="9">
        <f>SUM(K9:K15)</f>
        <v>391.29</v>
      </c>
      <c r="L17" s="9">
        <f>SUM(L9:L15)</f>
        <v>0</v>
      </c>
      <c r="M17" s="9">
        <f>SUM(M8:M15)</f>
        <v>0</v>
      </c>
      <c r="N17" s="9">
        <f>SUM(N8:N15)</f>
        <v>0</v>
      </c>
      <c r="O17" s="9">
        <f>SUM(O8:O15)</f>
        <v>0</v>
      </c>
      <c r="P17" s="9">
        <f>SUM(P8:P15)</f>
        <v>203</v>
      </c>
      <c r="Q17" s="9">
        <f>SUM(Q9:Q15)</f>
        <v>2294.81</v>
      </c>
    </row>
  </sheetData>
  <sortState ref="A3:Q37">
    <sortCondition ref="A3:A37"/>
  </sortState>
  <pageMargins left="0.75" right="0.75" top="1" bottom="1" header="0.5" footer="0.5"/>
  <pageSetup scale="53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10" width="11.28515625" style="10" customWidth="1"/>
    <col min="11" max="14" width="10.140625" style="11" customWidth="1"/>
    <col min="15" max="17" width="11.85546875" style="11" customWidth="1"/>
  </cols>
  <sheetData>
    <row r="1" spans="1:17" s="40" customFormat="1" x14ac:dyDescent="0.2">
      <c r="A1" s="40" t="s">
        <v>71</v>
      </c>
      <c r="N1" s="40" t="s">
        <v>72</v>
      </c>
    </row>
    <row r="2" spans="1:17" s="40" customFormat="1" x14ac:dyDescent="0.2">
      <c r="A2" s="40" t="s">
        <v>73</v>
      </c>
      <c r="N2" s="40" t="s">
        <v>74</v>
      </c>
    </row>
    <row r="3" spans="1:17" s="40" customFormat="1" x14ac:dyDescent="0.2">
      <c r="A3" s="40" t="s">
        <v>75</v>
      </c>
      <c r="N3" s="40" t="s">
        <v>76</v>
      </c>
    </row>
    <row r="4" spans="1:17" s="40" customFormat="1" x14ac:dyDescent="0.2">
      <c r="N4" s="40" t="s">
        <v>77</v>
      </c>
    </row>
    <row r="5" spans="1:17" s="40" customFormat="1" x14ac:dyDescent="0.2">
      <c r="A5" s="42" t="s">
        <v>49</v>
      </c>
    </row>
    <row r="6" spans="1:17" s="40" customFormat="1" x14ac:dyDescent="0.2"/>
    <row r="7" spans="1:17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66</v>
      </c>
      <c r="G7" s="16" t="s">
        <v>67</v>
      </c>
      <c r="H7" s="16" t="s">
        <v>52</v>
      </c>
      <c r="I7" s="16" t="s">
        <v>58</v>
      </c>
      <c r="J7" s="16" t="s">
        <v>28</v>
      </c>
      <c r="K7" s="17" t="s">
        <v>65</v>
      </c>
      <c r="L7" s="21" t="s">
        <v>5</v>
      </c>
      <c r="M7" s="21" t="s">
        <v>59</v>
      </c>
      <c r="N7" s="17" t="s">
        <v>53</v>
      </c>
      <c r="O7" s="17" t="s">
        <v>51</v>
      </c>
      <c r="P7" s="17" t="s">
        <v>21</v>
      </c>
      <c r="Q7" s="17" t="s">
        <v>12</v>
      </c>
    </row>
    <row r="8" spans="1:17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6"/>
      <c r="J8" s="16"/>
      <c r="K8" s="17"/>
      <c r="L8" s="17"/>
      <c r="M8" s="17"/>
      <c r="N8" s="17"/>
      <c r="O8" s="17"/>
      <c r="P8" s="17"/>
      <c r="Q8" s="17"/>
    </row>
    <row r="9" spans="1:17" ht="14.25" x14ac:dyDescent="0.2">
      <c r="A9" s="2">
        <v>2</v>
      </c>
      <c r="B9" s="3">
        <v>25.75</v>
      </c>
      <c r="C9" s="2"/>
      <c r="D9" s="3">
        <f t="shared" ref="D9:D19" si="0">SUM(B9*1.5)</f>
        <v>38.625</v>
      </c>
      <c r="E9" s="3">
        <f t="shared" ref="E9:E19" si="1">SUM(A9*B9)+(C9*D9)</f>
        <v>51.5</v>
      </c>
      <c r="F9" s="3"/>
      <c r="G9" s="3"/>
      <c r="H9" s="3"/>
      <c r="I9" s="3"/>
      <c r="J9" s="3"/>
      <c r="K9" s="19"/>
      <c r="L9" s="19">
        <v>51.5</v>
      </c>
      <c r="M9" s="19"/>
      <c r="N9" s="19"/>
      <c r="O9" s="19"/>
      <c r="P9" s="19"/>
      <c r="Q9" s="19">
        <f>SUM(F9:P9)</f>
        <v>51.5</v>
      </c>
    </row>
    <row r="10" spans="1:17" ht="14.25" x14ac:dyDescent="0.2">
      <c r="A10" s="2">
        <v>2</v>
      </c>
      <c r="B10" s="3">
        <v>25.08</v>
      </c>
      <c r="C10" s="2"/>
      <c r="D10" s="3">
        <f t="shared" si="0"/>
        <v>37.619999999999997</v>
      </c>
      <c r="E10" s="3">
        <f t="shared" si="1"/>
        <v>50.16</v>
      </c>
      <c r="F10" s="3"/>
      <c r="G10" s="3"/>
      <c r="H10" s="3"/>
      <c r="I10" s="3">
        <v>50.16</v>
      </c>
      <c r="J10" s="3"/>
      <c r="K10" s="19"/>
      <c r="L10" s="19"/>
      <c r="M10" s="19"/>
      <c r="N10" s="19"/>
      <c r="O10" s="19"/>
      <c r="P10" s="19"/>
      <c r="Q10" s="19">
        <f>SUM(G10:P10)</f>
        <v>50.16</v>
      </c>
    </row>
    <row r="11" spans="1:17" ht="14.25" x14ac:dyDescent="0.2">
      <c r="A11" s="2">
        <v>4</v>
      </c>
      <c r="B11" s="3">
        <v>25.08</v>
      </c>
      <c r="C11" s="2"/>
      <c r="D11" s="3">
        <f t="shared" si="0"/>
        <v>37.619999999999997</v>
      </c>
      <c r="E11" s="3">
        <f t="shared" si="1"/>
        <v>100.32</v>
      </c>
      <c r="F11" s="3"/>
      <c r="G11" s="3"/>
      <c r="H11" s="3">
        <v>100.32</v>
      </c>
      <c r="I11" s="3"/>
      <c r="J11" s="3"/>
      <c r="K11" s="19"/>
      <c r="L11" s="19"/>
      <c r="M11" s="19"/>
      <c r="N11" s="19"/>
      <c r="O11" s="19"/>
      <c r="P11" s="19"/>
      <c r="Q11" s="19">
        <f>SUM(G11:P11)</f>
        <v>100.32</v>
      </c>
    </row>
    <row r="12" spans="1:17" ht="14.25" x14ac:dyDescent="0.2">
      <c r="A12" s="2">
        <v>8</v>
      </c>
      <c r="B12" s="3">
        <v>26.42</v>
      </c>
      <c r="C12" s="2"/>
      <c r="D12" s="3">
        <f t="shared" si="0"/>
        <v>39.630000000000003</v>
      </c>
      <c r="E12" s="3">
        <f t="shared" si="1"/>
        <v>211.36</v>
      </c>
      <c r="F12" s="3"/>
      <c r="G12" s="3"/>
      <c r="H12" s="3"/>
      <c r="I12" s="3"/>
      <c r="J12" s="3">
        <v>211.36</v>
      </c>
      <c r="K12" s="19"/>
      <c r="L12" s="19"/>
      <c r="M12" s="19"/>
      <c r="N12" s="19"/>
      <c r="O12" s="19"/>
      <c r="P12" s="19"/>
      <c r="Q12" s="19">
        <f>SUM(F12:P12)</f>
        <v>211.36</v>
      </c>
    </row>
    <row r="13" spans="1:17" ht="14.25" x14ac:dyDescent="0.2">
      <c r="A13" s="2">
        <v>8</v>
      </c>
      <c r="B13" s="3">
        <v>26.42</v>
      </c>
      <c r="C13" s="2"/>
      <c r="D13" s="3">
        <f t="shared" si="0"/>
        <v>39.630000000000003</v>
      </c>
      <c r="E13" s="3">
        <f t="shared" si="1"/>
        <v>211.36</v>
      </c>
      <c r="F13" s="3"/>
      <c r="G13" s="3">
        <v>211.36</v>
      </c>
      <c r="H13" s="3"/>
      <c r="I13" s="3"/>
      <c r="J13" s="3"/>
      <c r="K13" s="19"/>
      <c r="L13" s="19"/>
      <c r="M13" s="19"/>
      <c r="N13" s="19"/>
      <c r="O13" s="19"/>
      <c r="P13" s="19"/>
      <c r="Q13" s="19">
        <f>SUM(G13:P13)</f>
        <v>211.36</v>
      </c>
    </row>
    <row r="14" spans="1:17" ht="14.25" x14ac:dyDescent="0.2">
      <c r="A14" s="2">
        <v>8</v>
      </c>
      <c r="B14" s="3">
        <v>25.45</v>
      </c>
      <c r="C14" s="2"/>
      <c r="D14" s="3">
        <f t="shared" si="0"/>
        <v>38.174999999999997</v>
      </c>
      <c r="E14" s="3">
        <f t="shared" si="1"/>
        <v>203.6</v>
      </c>
      <c r="F14" s="3"/>
      <c r="G14" s="3"/>
      <c r="H14" s="3"/>
      <c r="I14" s="3"/>
      <c r="J14" s="3"/>
      <c r="K14" s="19">
        <v>203.6</v>
      </c>
      <c r="L14" s="19"/>
      <c r="M14" s="19"/>
      <c r="N14" s="19"/>
      <c r="O14" s="19"/>
      <c r="P14" s="19"/>
      <c r="Q14" s="19">
        <f>SUM(J14:P14)</f>
        <v>203.6</v>
      </c>
    </row>
    <row r="15" spans="1:17" ht="14.25" x14ac:dyDescent="0.2">
      <c r="A15" s="2">
        <v>9</v>
      </c>
      <c r="B15" s="3">
        <v>20.3</v>
      </c>
      <c r="C15" s="2"/>
      <c r="D15" s="3">
        <f t="shared" si="0"/>
        <v>30.450000000000003</v>
      </c>
      <c r="E15" s="3">
        <f t="shared" si="1"/>
        <v>182.70000000000002</v>
      </c>
      <c r="F15" s="3"/>
      <c r="G15" s="3"/>
      <c r="H15" s="3">
        <v>182.7</v>
      </c>
      <c r="I15" s="3"/>
      <c r="J15" s="3"/>
      <c r="K15" s="19"/>
      <c r="L15" s="19"/>
      <c r="M15" s="19"/>
      <c r="N15" s="19"/>
      <c r="O15" s="19"/>
      <c r="P15" s="19"/>
      <c r="Q15" s="19">
        <f>SUM(F15:P15)</f>
        <v>182.7</v>
      </c>
    </row>
    <row r="16" spans="1:17" ht="14.25" x14ac:dyDescent="0.2">
      <c r="A16" s="2">
        <v>11</v>
      </c>
      <c r="B16" s="3">
        <v>20.3</v>
      </c>
      <c r="C16" s="2"/>
      <c r="D16" s="3">
        <f t="shared" si="0"/>
        <v>30.450000000000003</v>
      </c>
      <c r="E16" s="3">
        <f t="shared" si="1"/>
        <v>223.3</v>
      </c>
      <c r="F16" s="3"/>
      <c r="G16" s="3"/>
      <c r="H16" s="3"/>
      <c r="I16" s="3"/>
      <c r="J16" s="3"/>
      <c r="K16" s="19"/>
      <c r="L16" s="19"/>
      <c r="M16" s="19"/>
      <c r="N16" s="19"/>
      <c r="O16" s="19">
        <v>223.3</v>
      </c>
      <c r="P16" s="19"/>
      <c r="Q16" s="19">
        <f>SUM(G16:P16)</f>
        <v>223.3</v>
      </c>
    </row>
    <row r="17" spans="1:17" ht="14.25" x14ac:dyDescent="0.2">
      <c r="A17" s="2">
        <v>16</v>
      </c>
      <c r="B17" s="3">
        <v>20.3</v>
      </c>
      <c r="C17" s="2"/>
      <c r="D17" s="3">
        <f t="shared" si="0"/>
        <v>30.450000000000003</v>
      </c>
      <c r="E17" s="3">
        <f t="shared" si="1"/>
        <v>324.8</v>
      </c>
      <c r="F17" s="3"/>
      <c r="G17" s="3"/>
      <c r="H17" s="3"/>
      <c r="I17" s="3"/>
      <c r="J17" s="3"/>
      <c r="K17" s="19"/>
      <c r="L17" s="19"/>
      <c r="M17" s="19"/>
      <c r="N17" s="19"/>
      <c r="O17" s="19"/>
      <c r="P17" s="19">
        <v>324.8</v>
      </c>
      <c r="Q17" s="19">
        <f>SUM(G17:P17)</f>
        <v>324.8</v>
      </c>
    </row>
    <row r="18" spans="1:17" ht="14.25" x14ac:dyDescent="0.2">
      <c r="A18" s="2">
        <v>19</v>
      </c>
      <c r="B18" s="3">
        <v>25.45</v>
      </c>
      <c r="C18" s="2">
        <v>2.5</v>
      </c>
      <c r="D18" s="3">
        <f t="shared" si="0"/>
        <v>38.174999999999997</v>
      </c>
      <c r="E18" s="3">
        <f t="shared" si="1"/>
        <v>578.98749999999995</v>
      </c>
      <c r="F18" s="3"/>
      <c r="G18" s="3"/>
      <c r="H18" s="3"/>
      <c r="I18" s="3">
        <v>578.99</v>
      </c>
      <c r="J18" s="3"/>
      <c r="K18" s="19"/>
      <c r="L18" s="19"/>
      <c r="M18" s="19"/>
      <c r="N18" s="19"/>
      <c r="O18" s="19"/>
      <c r="P18" s="19"/>
      <c r="Q18" s="19">
        <f>SUM(G18:P18)</f>
        <v>578.99</v>
      </c>
    </row>
    <row r="19" spans="1:17" ht="14.25" x14ac:dyDescent="0.2">
      <c r="A19" s="2">
        <v>22</v>
      </c>
      <c r="B19" s="3">
        <v>25.75</v>
      </c>
      <c r="C19" s="2">
        <v>2</v>
      </c>
      <c r="D19" s="3">
        <f t="shared" si="0"/>
        <v>38.625</v>
      </c>
      <c r="E19" s="3">
        <f t="shared" si="1"/>
        <v>643.75</v>
      </c>
      <c r="F19" s="3">
        <v>643.75</v>
      </c>
      <c r="G19" s="3"/>
      <c r="H19" s="3"/>
      <c r="I19" s="3"/>
      <c r="J19" s="3"/>
      <c r="K19" s="19"/>
      <c r="L19" s="19"/>
      <c r="M19" s="19"/>
      <c r="N19" s="19"/>
      <c r="O19" s="19"/>
      <c r="P19" s="19"/>
      <c r="Q19" s="19">
        <f>SUM(F19:P19)</f>
        <v>643.75</v>
      </c>
    </row>
    <row r="20" spans="1:17" ht="15" x14ac:dyDescent="0.25">
      <c r="A20" s="6"/>
      <c r="B20" s="7"/>
      <c r="C20" s="6"/>
      <c r="D20" s="7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5"/>
      <c r="P20" s="25"/>
      <c r="Q20" s="25"/>
    </row>
    <row r="21" spans="1:17" ht="11.25" customHeight="1" x14ac:dyDescent="0.25">
      <c r="A21" s="6"/>
      <c r="B21" s="7"/>
      <c r="C21" s="6"/>
      <c r="D21" s="7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5"/>
      <c r="P21" s="25"/>
      <c r="Q21" s="25"/>
    </row>
    <row r="22" spans="1:17" s="26" customFormat="1" ht="15" x14ac:dyDescent="0.25">
      <c r="A22" s="8"/>
      <c r="B22" s="9"/>
      <c r="C22" s="8"/>
      <c r="D22" s="9"/>
      <c r="E22" s="9">
        <f>SUM(E9:E21)</f>
        <v>2781.8375000000001</v>
      </c>
      <c r="F22" s="9">
        <f>SUM(F9:F21)</f>
        <v>643.75</v>
      </c>
      <c r="G22" s="9">
        <f t="shared" ref="G22:L22" si="2">SUM(G9:G19)</f>
        <v>211.36</v>
      </c>
      <c r="H22" s="9">
        <f t="shared" si="2"/>
        <v>283.02</v>
      </c>
      <c r="I22" s="9">
        <f t="shared" si="2"/>
        <v>629.15</v>
      </c>
      <c r="J22" s="9">
        <f t="shared" si="2"/>
        <v>211.36</v>
      </c>
      <c r="K22" s="9">
        <f t="shared" si="2"/>
        <v>203.6</v>
      </c>
      <c r="L22" s="9">
        <f t="shared" si="2"/>
        <v>51.5</v>
      </c>
      <c r="M22" s="9">
        <f>SUM(M8:M19)</f>
        <v>0</v>
      </c>
      <c r="N22" s="9">
        <f>SUM(N8:N19)</f>
        <v>0</v>
      </c>
      <c r="O22" s="9">
        <f>SUM(O8:O19)</f>
        <v>223.3</v>
      </c>
      <c r="P22" s="9">
        <f>SUM(P8:P19)</f>
        <v>324.8</v>
      </c>
      <c r="Q22" s="9">
        <f>SUM(Q9:Q19)</f>
        <v>2781.84</v>
      </c>
    </row>
  </sheetData>
  <sortState ref="A3:Q37">
    <sortCondition ref="A3:A37"/>
  </sortState>
  <pageMargins left="0.75" right="0.75" top="1" bottom="1" header="0.5" footer="0.5"/>
  <pageSetup scale="53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1.28515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11" width="11.28515625" style="10" customWidth="1"/>
    <col min="12" max="15" width="10.140625" style="11" customWidth="1"/>
    <col min="16" max="18" width="11.85546875" style="11" customWidth="1"/>
  </cols>
  <sheetData>
    <row r="1" spans="1:18" s="40" customFormat="1" x14ac:dyDescent="0.2">
      <c r="A1" s="40" t="s">
        <v>71</v>
      </c>
      <c r="N1" s="40" t="s">
        <v>72</v>
      </c>
    </row>
    <row r="2" spans="1:18" s="40" customFormat="1" x14ac:dyDescent="0.2">
      <c r="A2" s="40" t="s">
        <v>73</v>
      </c>
      <c r="N2" s="40" t="s">
        <v>74</v>
      </c>
    </row>
    <row r="3" spans="1:18" s="40" customFormat="1" x14ac:dyDescent="0.2">
      <c r="A3" s="40" t="s">
        <v>75</v>
      </c>
      <c r="N3" s="40" t="s">
        <v>76</v>
      </c>
    </row>
    <row r="4" spans="1:18" s="40" customFormat="1" x14ac:dyDescent="0.2">
      <c r="N4" s="40" t="s">
        <v>77</v>
      </c>
    </row>
    <row r="5" spans="1:18" s="40" customFormat="1" x14ac:dyDescent="0.2">
      <c r="A5" s="42" t="s">
        <v>49</v>
      </c>
    </row>
    <row r="6" spans="1:18" s="40" customFormat="1" x14ac:dyDescent="0.2"/>
    <row r="7" spans="1:18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6" t="s">
        <v>66</v>
      </c>
      <c r="G7" s="16" t="s">
        <v>68</v>
      </c>
      <c r="H7" s="16" t="s">
        <v>69</v>
      </c>
      <c r="I7" s="16" t="s">
        <v>52</v>
      </c>
      <c r="J7" s="16" t="s">
        <v>58</v>
      </c>
      <c r="K7" s="16" t="s">
        <v>28</v>
      </c>
      <c r="L7" s="17" t="s">
        <v>65</v>
      </c>
      <c r="M7" s="21" t="s">
        <v>20</v>
      </c>
      <c r="N7" s="21" t="s">
        <v>59</v>
      </c>
      <c r="O7" s="17" t="s">
        <v>29</v>
      </c>
      <c r="P7" s="17" t="s">
        <v>51</v>
      </c>
      <c r="Q7" s="17" t="s">
        <v>70</v>
      </c>
      <c r="R7" s="17" t="s">
        <v>12</v>
      </c>
    </row>
    <row r="8" spans="1:18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6"/>
      <c r="G8" s="16"/>
      <c r="H8" s="16"/>
      <c r="I8" s="16"/>
      <c r="J8" s="16"/>
      <c r="K8" s="16"/>
      <c r="L8" s="17"/>
      <c r="M8" s="17"/>
      <c r="N8" s="17"/>
      <c r="O8" s="17"/>
      <c r="P8" s="17"/>
      <c r="Q8" s="17"/>
      <c r="R8" s="17"/>
    </row>
    <row r="9" spans="1:18" ht="14.25" x14ac:dyDescent="0.2">
      <c r="A9" s="2">
        <v>1</v>
      </c>
      <c r="B9" s="3">
        <v>26.42</v>
      </c>
      <c r="C9" s="2"/>
      <c r="D9" s="3">
        <f t="shared" ref="D9:D21" si="0">SUM(B9*1.5)</f>
        <v>39.630000000000003</v>
      </c>
      <c r="E9" s="3">
        <f t="shared" ref="E9:E21" si="1">SUM(A9*B9)+(C9*D9)</f>
        <v>26.42</v>
      </c>
      <c r="F9" s="3"/>
      <c r="G9" s="3">
        <v>26.42</v>
      </c>
      <c r="H9" s="3"/>
      <c r="I9" s="3"/>
      <c r="J9" s="3"/>
      <c r="K9" s="3"/>
      <c r="L9" s="19"/>
      <c r="M9" s="19"/>
      <c r="N9" s="19"/>
      <c r="O9" s="19"/>
      <c r="P9" s="19"/>
      <c r="Q9" s="19"/>
      <c r="R9" s="19">
        <f>SUM(F9:Q9)</f>
        <v>26.42</v>
      </c>
    </row>
    <row r="10" spans="1:18" ht="14.25" x14ac:dyDescent="0.2">
      <c r="A10" s="2">
        <v>1</v>
      </c>
      <c r="B10" s="3">
        <v>25.75</v>
      </c>
      <c r="C10" s="2"/>
      <c r="D10" s="3">
        <f t="shared" si="0"/>
        <v>38.625</v>
      </c>
      <c r="E10" s="3">
        <f t="shared" si="1"/>
        <v>25.75</v>
      </c>
      <c r="F10" s="3"/>
      <c r="G10" s="3"/>
      <c r="H10" s="3"/>
      <c r="I10" s="3"/>
      <c r="J10" s="3">
        <v>25.75</v>
      </c>
      <c r="K10" s="3"/>
      <c r="L10" s="19"/>
      <c r="M10" s="19"/>
      <c r="N10" s="19"/>
      <c r="O10" s="19"/>
      <c r="P10" s="19"/>
      <c r="Q10" s="19"/>
      <c r="R10" s="19">
        <f>SUM(F10:Q10)</f>
        <v>25.75</v>
      </c>
    </row>
    <row r="11" spans="1:18" ht="14.25" x14ac:dyDescent="0.2">
      <c r="A11" s="2">
        <v>1.5</v>
      </c>
      <c r="B11" s="3">
        <v>25.75</v>
      </c>
      <c r="C11" s="2"/>
      <c r="D11" s="3">
        <f t="shared" si="0"/>
        <v>38.625</v>
      </c>
      <c r="E11" s="3">
        <f t="shared" si="1"/>
        <v>38.625</v>
      </c>
      <c r="F11" s="3"/>
      <c r="G11" s="3"/>
      <c r="H11" s="3"/>
      <c r="I11" s="3"/>
      <c r="J11" s="3"/>
      <c r="K11" s="3"/>
      <c r="L11" s="19">
        <v>38.630000000000003</v>
      </c>
      <c r="M11" s="19"/>
      <c r="N11" s="19"/>
      <c r="O11" s="19"/>
      <c r="P11" s="19"/>
      <c r="Q11" s="19"/>
      <c r="R11" s="19">
        <f>SUM(F11:Q11)</f>
        <v>38.630000000000003</v>
      </c>
    </row>
    <row r="12" spans="1:18" ht="14.25" x14ac:dyDescent="0.2">
      <c r="A12" s="2">
        <v>2</v>
      </c>
      <c r="B12" s="3">
        <v>26.42</v>
      </c>
      <c r="C12" s="2"/>
      <c r="D12" s="3">
        <f t="shared" si="0"/>
        <v>39.630000000000003</v>
      </c>
      <c r="E12" s="3">
        <f t="shared" si="1"/>
        <v>52.84</v>
      </c>
      <c r="F12" s="3"/>
      <c r="G12" s="3"/>
      <c r="H12" s="3"/>
      <c r="I12" s="3"/>
      <c r="J12" s="3"/>
      <c r="K12" s="3"/>
      <c r="L12" s="19"/>
      <c r="M12" s="19"/>
      <c r="N12" s="19"/>
      <c r="O12" s="19">
        <v>52.84</v>
      </c>
      <c r="P12" s="19"/>
      <c r="Q12" s="19"/>
      <c r="R12" s="19">
        <f>SUM(F12:Q12)</f>
        <v>52.84</v>
      </c>
    </row>
    <row r="13" spans="1:18" ht="14.25" x14ac:dyDescent="0.2">
      <c r="A13" s="2">
        <v>2</v>
      </c>
      <c r="B13" s="3">
        <v>26.42</v>
      </c>
      <c r="C13" s="2"/>
      <c r="D13" s="3">
        <f t="shared" si="0"/>
        <v>39.630000000000003</v>
      </c>
      <c r="E13" s="3">
        <f t="shared" si="1"/>
        <v>52.84</v>
      </c>
      <c r="F13" s="3"/>
      <c r="G13" s="3"/>
      <c r="H13" s="3"/>
      <c r="I13" s="3"/>
      <c r="J13" s="3"/>
      <c r="K13" s="3"/>
      <c r="L13" s="19"/>
      <c r="M13" s="19"/>
      <c r="N13" s="19"/>
      <c r="O13" s="19"/>
      <c r="P13" s="19"/>
      <c r="Q13" s="19">
        <v>52.84</v>
      </c>
      <c r="R13" s="19">
        <f>SUM(H13:Q13)</f>
        <v>52.84</v>
      </c>
    </row>
    <row r="14" spans="1:18" ht="14.25" x14ac:dyDescent="0.2">
      <c r="A14" s="2">
        <v>6</v>
      </c>
      <c r="B14" s="3">
        <v>26.42</v>
      </c>
      <c r="C14" s="2"/>
      <c r="D14" s="3">
        <f t="shared" si="0"/>
        <v>39.630000000000003</v>
      </c>
      <c r="E14" s="3">
        <f t="shared" si="1"/>
        <v>158.52000000000001</v>
      </c>
      <c r="F14" s="3"/>
      <c r="G14" s="3"/>
      <c r="H14" s="3"/>
      <c r="I14" s="3"/>
      <c r="J14" s="3"/>
      <c r="K14" s="3">
        <v>158.52000000000001</v>
      </c>
      <c r="L14" s="19"/>
      <c r="M14" s="19"/>
      <c r="N14" s="19"/>
      <c r="O14" s="19"/>
      <c r="P14" s="19"/>
      <c r="Q14" s="19"/>
      <c r="R14" s="19">
        <f>SUM(H14:Q14)</f>
        <v>158.52000000000001</v>
      </c>
    </row>
    <row r="15" spans="1:18" ht="14.25" x14ac:dyDescent="0.2">
      <c r="A15" s="2">
        <v>6</v>
      </c>
      <c r="B15" s="3">
        <v>26.42</v>
      </c>
      <c r="C15" s="2"/>
      <c r="D15" s="3">
        <f t="shared" si="0"/>
        <v>39.630000000000003</v>
      </c>
      <c r="E15" s="3">
        <f t="shared" si="1"/>
        <v>158.52000000000001</v>
      </c>
      <c r="F15" s="3"/>
      <c r="G15" s="3"/>
      <c r="H15" s="3"/>
      <c r="I15" s="3"/>
      <c r="J15" s="3"/>
      <c r="K15" s="3"/>
      <c r="L15" s="19"/>
      <c r="M15" s="19">
        <v>158.52000000000001</v>
      </c>
      <c r="N15" s="19"/>
      <c r="O15" s="19"/>
      <c r="P15" s="19"/>
      <c r="Q15" s="19"/>
      <c r="R15" s="19">
        <f>SUM(H15:Q15)</f>
        <v>158.52000000000001</v>
      </c>
    </row>
    <row r="16" spans="1:18" ht="14.25" x14ac:dyDescent="0.2">
      <c r="A16" s="2">
        <v>9</v>
      </c>
      <c r="B16" s="3">
        <v>25.08</v>
      </c>
      <c r="C16" s="2"/>
      <c r="D16" s="3">
        <f t="shared" si="0"/>
        <v>37.619999999999997</v>
      </c>
      <c r="E16" s="3">
        <f t="shared" si="1"/>
        <v>225.71999999999997</v>
      </c>
      <c r="F16" s="3"/>
      <c r="G16" s="3"/>
      <c r="H16" s="3">
        <v>225.72</v>
      </c>
      <c r="I16" s="3"/>
      <c r="J16" s="3"/>
      <c r="K16" s="3"/>
      <c r="L16" s="19"/>
      <c r="M16" s="19"/>
      <c r="N16" s="19"/>
      <c r="O16" s="19"/>
      <c r="P16" s="19"/>
      <c r="Q16" s="19"/>
      <c r="R16" s="19">
        <f>SUM(H16:Q16)</f>
        <v>225.72</v>
      </c>
    </row>
    <row r="17" spans="1:18" ht="14.25" x14ac:dyDescent="0.2">
      <c r="A17" s="2">
        <v>11</v>
      </c>
      <c r="B17" s="3">
        <v>25.45</v>
      </c>
      <c r="C17" s="2"/>
      <c r="D17" s="3">
        <f t="shared" si="0"/>
        <v>38.174999999999997</v>
      </c>
      <c r="E17" s="3">
        <f t="shared" si="1"/>
        <v>279.95</v>
      </c>
      <c r="F17" s="3"/>
      <c r="G17" s="3"/>
      <c r="H17" s="3"/>
      <c r="I17" s="3"/>
      <c r="J17" s="3">
        <v>279.95</v>
      </c>
      <c r="K17" s="3"/>
      <c r="L17" s="19"/>
      <c r="M17" s="19"/>
      <c r="N17" s="19"/>
      <c r="O17" s="19"/>
      <c r="P17" s="19"/>
      <c r="Q17" s="19"/>
      <c r="R17" s="19">
        <f>SUM(H17:Q17)</f>
        <v>279.95</v>
      </c>
    </row>
    <row r="18" spans="1:18" ht="14.25" x14ac:dyDescent="0.2">
      <c r="A18" s="2">
        <v>12</v>
      </c>
      <c r="B18" s="3">
        <v>25.45</v>
      </c>
      <c r="C18" s="2">
        <v>1.5</v>
      </c>
      <c r="D18" s="3">
        <f t="shared" si="0"/>
        <v>38.174999999999997</v>
      </c>
      <c r="E18" s="3">
        <f t="shared" si="1"/>
        <v>362.66249999999997</v>
      </c>
      <c r="F18" s="3"/>
      <c r="G18" s="3"/>
      <c r="H18" s="3"/>
      <c r="I18" s="3"/>
      <c r="J18" s="3"/>
      <c r="K18" s="3"/>
      <c r="L18" s="19">
        <v>362.66</v>
      </c>
      <c r="M18" s="19"/>
      <c r="N18" s="19"/>
      <c r="O18" s="19"/>
      <c r="P18" s="19"/>
      <c r="Q18" s="19"/>
      <c r="R18" s="19">
        <f>SUM(K18:Q18)</f>
        <v>362.66</v>
      </c>
    </row>
    <row r="19" spans="1:18" ht="14.25" x14ac:dyDescent="0.2">
      <c r="A19" s="2">
        <v>13</v>
      </c>
      <c r="B19" s="3">
        <v>20.3</v>
      </c>
      <c r="C19" s="2">
        <v>0.75</v>
      </c>
      <c r="D19" s="3">
        <f t="shared" si="0"/>
        <v>30.450000000000003</v>
      </c>
      <c r="E19" s="3">
        <f t="shared" si="1"/>
        <v>286.73750000000001</v>
      </c>
      <c r="F19" s="3"/>
      <c r="G19" s="3"/>
      <c r="H19" s="3"/>
      <c r="I19" s="3"/>
      <c r="J19" s="3"/>
      <c r="K19" s="3"/>
      <c r="L19" s="19"/>
      <c r="M19" s="19"/>
      <c r="N19" s="19"/>
      <c r="O19" s="19"/>
      <c r="P19" s="19">
        <v>286.74</v>
      </c>
      <c r="Q19" s="19"/>
      <c r="R19" s="19">
        <f>SUM(H19:Q19)</f>
        <v>286.74</v>
      </c>
    </row>
    <row r="20" spans="1:18" ht="14.25" x14ac:dyDescent="0.2">
      <c r="A20" s="2">
        <v>15</v>
      </c>
      <c r="B20" s="3">
        <v>20.3</v>
      </c>
      <c r="C20" s="2">
        <v>2</v>
      </c>
      <c r="D20" s="3">
        <f t="shared" si="0"/>
        <v>30.450000000000003</v>
      </c>
      <c r="E20" s="3">
        <f t="shared" si="1"/>
        <v>365.4</v>
      </c>
      <c r="F20" s="3"/>
      <c r="G20" s="3"/>
      <c r="H20" s="3"/>
      <c r="I20" s="3">
        <v>365.4</v>
      </c>
      <c r="J20" s="3"/>
      <c r="K20" s="3"/>
      <c r="L20" s="19"/>
      <c r="M20" s="19"/>
      <c r="N20" s="19"/>
      <c r="O20" s="19"/>
      <c r="P20" s="19"/>
      <c r="Q20" s="19"/>
      <c r="R20" s="19">
        <f>SUM(H20:Q20)</f>
        <v>365.4</v>
      </c>
    </row>
    <row r="21" spans="1:18" ht="14.25" x14ac:dyDescent="0.2">
      <c r="A21" s="2">
        <v>20.5</v>
      </c>
      <c r="B21" s="3">
        <v>25.75</v>
      </c>
      <c r="C21" s="2">
        <v>3</v>
      </c>
      <c r="D21" s="3">
        <f t="shared" si="0"/>
        <v>38.625</v>
      </c>
      <c r="E21" s="3">
        <f t="shared" si="1"/>
        <v>643.75</v>
      </c>
      <c r="F21" s="3">
        <v>643.75</v>
      </c>
      <c r="G21" s="3"/>
      <c r="H21" s="3"/>
      <c r="I21" s="3"/>
      <c r="J21" s="3"/>
      <c r="K21" s="3"/>
      <c r="L21" s="19"/>
      <c r="M21" s="19"/>
      <c r="N21" s="19"/>
      <c r="O21" s="19"/>
      <c r="P21" s="19"/>
      <c r="Q21" s="19"/>
      <c r="R21" s="19">
        <f>SUM(F21:Q21)</f>
        <v>643.75</v>
      </c>
    </row>
    <row r="22" spans="1:18" ht="15" x14ac:dyDescent="0.25">
      <c r="A22" s="6"/>
      <c r="B22" s="7"/>
      <c r="C22" s="6"/>
      <c r="D22" s="7"/>
      <c r="E22" s="24"/>
      <c r="F22" s="24"/>
      <c r="G22" s="24"/>
      <c r="H22" s="24"/>
      <c r="I22" s="24"/>
      <c r="J22" s="24"/>
      <c r="K22" s="24"/>
      <c r="L22" s="25"/>
      <c r="M22" s="25"/>
      <c r="N22" s="25"/>
      <c r="O22" s="25"/>
      <c r="P22" s="25"/>
      <c r="Q22" s="25"/>
      <c r="R22" s="25"/>
    </row>
    <row r="23" spans="1:18" ht="11.25" customHeight="1" x14ac:dyDescent="0.2">
      <c r="A23" s="6"/>
      <c r="B23" s="7"/>
      <c r="C23" s="6"/>
      <c r="D23" s="7"/>
      <c r="E23" s="7"/>
      <c r="F23" s="7"/>
      <c r="G23" s="7"/>
      <c r="H23" s="7"/>
      <c r="I23" s="7"/>
      <c r="J23" s="7"/>
      <c r="K23" s="7"/>
      <c r="L23" s="4"/>
      <c r="M23" s="4"/>
      <c r="N23" s="4"/>
      <c r="O23" s="4"/>
      <c r="P23" s="4"/>
      <c r="Q23" s="4"/>
      <c r="R23" s="4"/>
    </row>
    <row r="24" spans="1:18" s="26" customFormat="1" ht="15" x14ac:dyDescent="0.25">
      <c r="A24" s="8"/>
      <c r="B24" s="9"/>
      <c r="C24" s="8"/>
      <c r="D24" s="9"/>
      <c r="E24" s="9">
        <f>SUM(E9:E23)</f>
        <v>2677.7349999999997</v>
      </c>
      <c r="F24" s="9">
        <f>SUM(F9:F23)</f>
        <v>643.75</v>
      </c>
      <c r="G24" s="9">
        <f>SUM(G9:G23)</f>
        <v>26.42</v>
      </c>
      <c r="H24" s="9">
        <f t="shared" ref="H24:M24" si="2">SUM(H9:H21)</f>
        <v>225.72</v>
      </c>
      <c r="I24" s="9">
        <f t="shared" si="2"/>
        <v>365.4</v>
      </c>
      <c r="J24" s="9">
        <f t="shared" si="2"/>
        <v>305.7</v>
      </c>
      <c r="K24" s="9">
        <f t="shared" si="2"/>
        <v>158.52000000000001</v>
      </c>
      <c r="L24" s="9">
        <f t="shared" si="2"/>
        <v>401.29</v>
      </c>
      <c r="M24" s="9">
        <f t="shared" si="2"/>
        <v>158.52000000000001</v>
      </c>
      <c r="N24" s="9">
        <f>SUM(N8:N21)</f>
        <v>0</v>
      </c>
      <c r="O24" s="9">
        <f>SUM(O8:O21)</f>
        <v>52.84</v>
      </c>
      <c r="P24" s="9">
        <f>SUM(P8:P21)</f>
        <v>286.74</v>
      </c>
      <c r="Q24" s="9">
        <f>SUM(Q8:Q21)</f>
        <v>52.84</v>
      </c>
      <c r="R24" s="9">
        <f>SUM(R9:R21)</f>
        <v>2677.7400000000002</v>
      </c>
    </row>
  </sheetData>
  <sortState ref="A3:R38">
    <sortCondition ref="A3:A38"/>
  </sortState>
  <pageMargins left="0.75" right="0.75" top="1" bottom="1" header="0.5" footer="0.5"/>
  <pageSetup scale="5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8" width="10.140625" style="11" customWidth="1"/>
    <col min="9" max="10" width="12" style="11" customWidth="1"/>
    <col min="11" max="14" width="10.140625" style="11" customWidth="1"/>
    <col min="15" max="15" width="11.28515625" customWidth="1"/>
  </cols>
  <sheetData>
    <row r="1" spans="1:15" s="40" customFormat="1" x14ac:dyDescent="0.2">
      <c r="A1" s="40" t="s">
        <v>71</v>
      </c>
      <c r="N1" s="40" t="s">
        <v>72</v>
      </c>
    </row>
    <row r="2" spans="1:15" s="40" customFormat="1" x14ac:dyDescent="0.2">
      <c r="A2" s="40" t="s">
        <v>73</v>
      </c>
      <c r="N2" s="40" t="s">
        <v>74</v>
      </c>
    </row>
    <row r="3" spans="1:15" s="40" customFormat="1" x14ac:dyDescent="0.2">
      <c r="A3" s="40" t="s">
        <v>75</v>
      </c>
      <c r="N3" s="40" t="s">
        <v>76</v>
      </c>
    </row>
    <row r="4" spans="1:15" s="40" customFormat="1" x14ac:dyDescent="0.2">
      <c r="N4" s="40" t="s">
        <v>77</v>
      </c>
    </row>
    <row r="5" spans="1:15" s="40" customFormat="1" x14ac:dyDescent="0.2">
      <c r="A5" s="42" t="s">
        <v>39</v>
      </c>
    </row>
    <row r="6" spans="1:15" s="40" customFormat="1" x14ac:dyDescent="0.2"/>
    <row r="7" spans="1:15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7" t="s">
        <v>3</v>
      </c>
      <c r="G7" s="17" t="s">
        <v>15</v>
      </c>
      <c r="H7" s="21" t="s">
        <v>16</v>
      </c>
      <c r="I7" s="17" t="s">
        <v>6</v>
      </c>
      <c r="J7" s="17" t="s">
        <v>18</v>
      </c>
      <c r="K7" s="17" t="s">
        <v>19</v>
      </c>
      <c r="L7" s="17" t="s">
        <v>9</v>
      </c>
      <c r="M7" s="17" t="s">
        <v>10</v>
      </c>
      <c r="N7" s="17" t="s">
        <v>11</v>
      </c>
      <c r="O7" s="18" t="s">
        <v>12</v>
      </c>
    </row>
    <row r="8" spans="1:15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7"/>
      <c r="G8" s="17"/>
      <c r="H8" s="17"/>
      <c r="I8" s="17"/>
      <c r="J8" s="17"/>
      <c r="K8" s="17"/>
      <c r="L8" s="17"/>
      <c r="M8" s="17"/>
      <c r="N8" s="17"/>
      <c r="O8" s="2"/>
    </row>
    <row r="9" spans="1:15" ht="14.25" x14ac:dyDescent="0.2">
      <c r="A9" s="2">
        <v>2</v>
      </c>
      <c r="B9" s="3">
        <v>24.52</v>
      </c>
      <c r="C9" s="2"/>
      <c r="D9" s="3">
        <f t="shared" ref="D9:D16" si="0">SUM(B9*1.5)</f>
        <v>36.78</v>
      </c>
      <c r="E9" s="3">
        <f t="shared" ref="E9:E16" si="1">SUM(A9*B9)+(C9*D9)</f>
        <v>49.04</v>
      </c>
      <c r="F9" s="19"/>
      <c r="G9" s="19"/>
      <c r="H9" s="19"/>
      <c r="I9" s="19"/>
      <c r="J9" s="19"/>
      <c r="K9" s="19"/>
      <c r="L9" s="19"/>
      <c r="M9" s="19">
        <v>49.04</v>
      </c>
      <c r="N9" s="19"/>
      <c r="O9" s="3">
        <f>SUM(F9:M9)</f>
        <v>49.04</v>
      </c>
    </row>
    <row r="10" spans="1:15" ht="14.25" x14ac:dyDescent="0.2">
      <c r="A10" s="2">
        <v>8</v>
      </c>
      <c r="B10" s="3">
        <v>23.81</v>
      </c>
      <c r="C10" s="2"/>
      <c r="D10" s="3">
        <f t="shared" si="0"/>
        <v>35.714999999999996</v>
      </c>
      <c r="E10" s="3">
        <f t="shared" si="1"/>
        <v>190.48</v>
      </c>
      <c r="F10" s="19"/>
      <c r="G10" s="19"/>
      <c r="H10" s="19"/>
      <c r="I10" s="19">
        <v>190.48</v>
      </c>
      <c r="J10" s="19"/>
      <c r="K10" s="19"/>
      <c r="L10" s="19"/>
      <c r="M10" s="19"/>
      <c r="N10" s="19"/>
      <c r="O10" s="3">
        <f>SUM(F10:M10)</f>
        <v>190.48</v>
      </c>
    </row>
    <row r="11" spans="1:15" ht="14.25" x14ac:dyDescent="0.2">
      <c r="A11" s="2">
        <v>10</v>
      </c>
      <c r="B11" s="3">
        <v>28.25</v>
      </c>
      <c r="C11" s="2"/>
      <c r="D11" s="3">
        <f t="shared" si="0"/>
        <v>42.375</v>
      </c>
      <c r="E11" s="3">
        <f t="shared" si="1"/>
        <v>282.5</v>
      </c>
      <c r="F11" s="19"/>
      <c r="G11" s="19"/>
      <c r="H11" s="19"/>
      <c r="I11" s="19"/>
      <c r="J11" s="19"/>
      <c r="K11" s="19">
        <v>282.5</v>
      </c>
      <c r="L11" s="19"/>
      <c r="M11" s="19"/>
      <c r="N11" s="19"/>
      <c r="O11" s="3">
        <f>SUM(F11:N11)</f>
        <v>282.5</v>
      </c>
    </row>
    <row r="12" spans="1:15" ht="14.25" x14ac:dyDescent="0.2">
      <c r="A12" s="2">
        <v>12</v>
      </c>
      <c r="B12" s="3">
        <v>25.65</v>
      </c>
      <c r="C12" s="2"/>
      <c r="D12" s="3">
        <f t="shared" si="0"/>
        <v>38.474999999999994</v>
      </c>
      <c r="E12" s="3">
        <f t="shared" si="1"/>
        <v>307.79999999999995</v>
      </c>
      <c r="F12" s="19"/>
      <c r="G12" s="19"/>
      <c r="H12" s="19"/>
      <c r="I12" s="19"/>
      <c r="J12" s="19">
        <v>307.8</v>
      </c>
      <c r="K12" s="19"/>
      <c r="L12" s="19"/>
      <c r="M12" s="19"/>
      <c r="N12" s="19"/>
      <c r="O12" s="3">
        <f>SUM(F12:M12)</f>
        <v>307.8</v>
      </c>
    </row>
    <row r="13" spans="1:15" ht="14.25" x14ac:dyDescent="0.2">
      <c r="A13" s="2">
        <v>12</v>
      </c>
      <c r="B13" s="3">
        <v>17.41</v>
      </c>
      <c r="C13" s="2"/>
      <c r="D13" s="3">
        <f t="shared" si="0"/>
        <v>26.115000000000002</v>
      </c>
      <c r="E13" s="3">
        <f t="shared" si="1"/>
        <v>208.92000000000002</v>
      </c>
      <c r="F13" s="19"/>
      <c r="G13" s="19"/>
      <c r="H13" s="19"/>
      <c r="I13" s="19"/>
      <c r="J13" s="19"/>
      <c r="K13" s="19"/>
      <c r="L13" s="19"/>
      <c r="M13" s="19">
        <v>208.92</v>
      </c>
      <c r="N13" s="19"/>
      <c r="O13" s="3">
        <f>SUM(F13:M13)</f>
        <v>208.92</v>
      </c>
    </row>
    <row r="14" spans="1:15" ht="14.25" x14ac:dyDescent="0.2">
      <c r="A14" s="2">
        <v>16</v>
      </c>
      <c r="B14" s="3">
        <v>18.760000000000002</v>
      </c>
      <c r="C14" s="2">
        <v>2.5</v>
      </c>
      <c r="D14" s="3">
        <f t="shared" si="0"/>
        <v>28.14</v>
      </c>
      <c r="E14" s="3">
        <f t="shared" si="1"/>
        <v>370.51</v>
      </c>
      <c r="F14" s="19"/>
      <c r="G14" s="19"/>
      <c r="H14" s="19"/>
      <c r="I14" s="19"/>
      <c r="J14" s="19"/>
      <c r="K14" s="19"/>
      <c r="L14" s="19">
        <v>370.51</v>
      </c>
      <c r="M14" s="19"/>
      <c r="N14" s="19"/>
      <c r="O14" s="3">
        <f>SUM(F14:N14)</f>
        <v>370.51</v>
      </c>
    </row>
    <row r="15" spans="1:15" ht="14.25" x14ac:dyDescent="0.2">
      <c r="A15" s="2">
        <v>16</v>
      </c>
      <c r="B15" s="3">
        <v>18.760000000000002</v>
      </c>
      <c r="C15" s="2">
        <v>0.75</v>
      </c>
      <c r="D15" s="3">
        <f t="shared" si="0"/>
        <v>28.14</v>
      </c>
      <c r="E15" s="3">
        <f t="shared" si="1"/>
        <v>321.26500000000004</v>
      </c>
      <c r="F15" s="19"/>
      <c r="G15" s="19"/>
      <c r="H15" s="19">
        <v>321.27</v>
      </c>
      <c r="I15" s="19"/>
      <c r="J15" s="19"/>
      <c r="K15" s="19"/>
      <c r="L15" s="19"/>
      <c r="M15" s="19"/>
      <c r="N15" s="19"/>
      <c r="O15" s="3">
        <f>SUM(F15:M15)</f>
        <v>321.27</v>
      </c>
    </row>
    <row r="16" spans="1:15" ht="14.25" x14ac:dyDescent="0.2">
      <c r="A16" s="2">
        <v>16</v>
      </c>
      <c r="B16" s="3">
        <v>24.83</v>
      </c>
      <c r="C16" s="2"/>
      <c r="D16" s="3">
        <f t="shared" si="0"/>
        <v>37.244999999999997</v>
      </c>
      <c r="E16" s="3">
        <f t="shared" si="1"/>
        <v>397.28</v>
      </c>
      <c r="F16" s="19"/>
      <c r="G16" s="19"/>
      <c r="H16" s="19">
        <v>397.28</v>
      </c>
      <c r="I16" s="19"/>
      <c r="J16" s="19"/>
      <c r="K16" s="19"/>
      <c r="L16" s="19"/>
      <c r="M16" s="19"/>
      <c r="N16" s="19"/>
      <c r="O16" s="3">
        <f>SUM(F16:N16)</f>
        <v>397.28</v>
      </c>
    </row>
    <row r="17" spans="1:15" ht="14.25" x14ac:dyDescent="0.2">
      <c r="A17" s="2"/>
      <c r="B17" s="3">
        <v>24.83</v>
      </c>
      <c r="C17" s="2">
        <v>1.25</v>
      </c>
      <c r="D17" s="3">
        <f t="shared" ref="D17" si="2">SUM(B17*1.5)</f>
        <v>37.244999999999997</v>
      </c>
      <c r="E17" s="3">
        <f t="shared" ref="E17" si="3">SUM(A17*B17)+(C17*D17)</f>
        <v>46.556249999999999</v>
      </c>
      <c r="F17" s="19"/>
      <c r="G17" s="19"/>
      <c r="H17" s="19"/>
      <c r="I17" s="19"/>
      <c r="J17" s="19"/>
      <c r="K17" s="19"/>
      <c r="L17" s="19">
        <v>46.56</v>
      </c>
      <c r="M17" s="19"/>
      <c r="N17" s="20"/>
      <c r="O17" s="3">
        <f>SUM(F17:N17)</f>
        <v>46.56</v>
      </c>
    </row>
    <row r="18" spans="1:15" ht="11.25" customHeight="1" x14ac:dyDescent="0.2">
      <c r="A18" s="6"/>
      <c r="B18" s="7"/>
      <c r="C18" s="6"/>
      <c r="D18" s="7"/>
      <c r="E18" s="7"/>
      <c r="F18" s="4"/>
      <c r="G18" s="4"/>
      <c r="H18" s="4"/>
      <c r="I18" s="4"/>
      <c r="J18" s="4"/>
      <c r="K18" s="4"/>
      <c r="L18" s="4"/>
      <c r="M18" s="4"/>
      <c r="N18" s="4"/>
      <c r="O18" s="1"/>
    </row>
    <row r="19" spans="1:15" ht="15" x14ac:dyDescent="0.25">
      <c r="A19" s="1"/>
      <c r="B19" s="5"/>
      <c r="C19" s="1"/>
      <c r="D19" s="5"/>
      <c r="E19" s="9">
        <f t="shared" ref="E19:N19" si="4">SUM(E9:E17)</f>
        <v>2174.3512500000002</v>
      </c>
      <c r="F19" s="9">
        <f t="shared" si="4"/>
        <v>0</v>
      </c>
      <c r="G19" s="9">
        <f t="shared" si="4"/>
        <v>0</v>
      </c>
      <c r="H19" s="9">
        <f t="shared" si="4"/>
        <v>718.55</v>
      </c>
      <c r="I19" s="9">
        <f t="shared" si="4"/>
        <v>190.48</v>
      </c>
      <c r="J19" s="9">
        <f t="shared" si="4"/>
        <v>307.8</v>
      </c>
      <c r="K19" s="9">
        <f t="shared" si="4"/>
        <v>282.5</v>
      </c>
      <c r="L19" s="9">
        <f t="shared" si="4"/>
        <v>417.07</v>
      </c>
      <c r="M19" s="9">
        <f t="shared" si="4"/>
        <v>257.95999999999998</v>
      </c>
      <c r="N19" s="9">
        <f t="shared" si="4"/>
        <v>0</v>
      </c>
      <c r="O19" s="9">
        <f>SUM(O9:O17)</f>
        <v>2174.36</v>
      </c>
    </row>
    <row r="21" spans="1:15" x14ac:dyDescent="0.2">
      <c r="O21" s="12"/>
    </row>
    <row r="22" spans="1:15" x14ac:dyDescent="0.2">
      <c r="O22" s="13"/>
    </row>
  </sheetData>
  <sortState ref="A3:O39">
    <sortCondition ref="A3:A39"/>
  </sortState>
  <pageMargins left="0.75" right="0.75" top="1" bottom="1" header="0.5" footer="0.5"/>
  <pageSetup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7" width="10.140625" style="11" customWidth="1"/>
    <col min="8" max="8" width="12" style="11" customWidth="1"/>
    <col min="9" max="12" width="10.140625" style="11" customWidth="1"/>
    <col min="13" max="13" width="11.5703125" style="11" customWidth="1"/>
    <col min="14" max="14" width="11.28515625" customWidth="1"/>
  </cols>
  <sheetData>
    <row r="1" spans="1:14" s="40" customFormat="1" x14ac:dyDescent="0.2">
      <c r="A1" s="40" t="s">
        <v>71</v>
      </c>
      <c r="N1" s="40" t="s">
        <v>72</v>
      </c>
    </row>
    <row r="2" spans="1:14" s="40" customFormat="1" x14ac:dyDescent="0.2">
      <c r="A2" s="40" t="s">
        <v>73</v>
      </c>
      <c r="N2" s="40" t="s">
        <v>74</v>
      </c>
    </row>
    <row r="3" spans="1:14" s="40" customFormat="1" x14ac:dyDescent="0.2">
      <c r="A3" s="40" t="s">
        <v>75</v>
      </c>
      <c r="N3" s="40" t="s">
        <v>76</v>
      </c>
    </row>
    <row r="4" spans="1:14" s="40" customFormat="1" x14ac:dyDescent="0.2">
      <c r="N4" s="40" t="s">
        <v>77</v>
      </c>
    </row>
    <row r="5" spans="1:14" s="40" customFormat="1" x14ac:dyDescent="0.2">
      <c r="A5" s="42" t="s">
        <v>39</v>
      </c>
    </row>
    <row r="6" spans="1:14" s="40" customFormat="1" x14ac:dyDescent="0.2"/>
    <row r="7" spans="1:14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7" t="s">
        <v>3</v>
      </c>
      <c r="G7" s="21" t="s">
        <v>16</v>
      </c>
      <c r="H7" s="17" t="s">
        <v>6</v>
      </c>
      <c r="I7" s="17" t="s">
        <v>19</v>
      </c>
      <c r="J7" s="17" t="s">
        <v>9</v>
      </c>
      <c r="K7" s="17" t="s">
        <v>20</v>
      </c>
      <c r="L7" s="17" t="s">
        <v>10</v>
      </c>
      <c r="M7" s="17" t="s">
        <v>21</v>
      </c>
      <c r="N7" s="18" t="s">
        <v>12</v>
      </c>
    </row>
    <row r="8" spans="1:14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7"/>
      <c r="G8" s="17"/>
      <c r="H8" s="17"/>
      <c r="I8" s="17"/>
      <c r="J8" s="17"/>
      <c r="K8" s="17"/>
      <c r="L8" s="17"/>
      <c r="M8" s="17"/>
      <c r="N8" s="2"/>
    </row>
    <row r="9" spans="1:14" ht="14.25" x14ac:dyDescent="0.2">
      <c r="A9" s="2">
        <v>2</v>
      </c>
      <c r="B9" s="3">
        <v>24.52</v>
      </c>
      <c r="C9" s="2"/>
      <c r="D9" s="3">
        <f t="shared" ref="D9:D18" si="0">SUM(B9*1.5)</f>
        <v>36.78</v>
      </c>
      <c r="E9" s="3">
        <f t="shared" ref="E9:E18" si="1">SUM(A9*B9)+(C9*D9)</f>
        <v>49.04</v>
      </c>
      <c r="F9" s="19"/>
      <c r="G9" s="19">
        <v>49.04</v>
      </c>
      <c r="H9" s="19"/>
      <c r="I9" s="19"/>
      <c r="J9" s="19"/>
      <c r="K9" s="19"/>
      <c r="L9" s="19"/>
      <c r="M9" s="19"/>
      <c r="N9" s="3">
        <f>SUM(F9:L9)</f>
        <v>49.04</v>
      </c>
    </row>
    <row r="10" spans="1:14" ht="14.25" x14ac:dyDescent="0.2">
      <c r="A10" s="2">
        <v>5</v>
      </c>
      <c r="B10" s="3">
        <v>23.81</v>
      </c>
      <c r="C10" s="2"/>
      <c r="D10" s="3">
        <f t="shared" si="0"/>
        <v>35.714999999999996</v>
      </c>
      <c r="E10" s="3">
        <f t="shared" si="1"/>
        <v>119.05</v>
      </c>
      <c r="F10" s="19"/>
      <c r="G10" s="19"/>
      <c r="H10" s="19">
        <v>119.05</v>
      </c>
      <c r="I10" s="19"/>
      <c r="J10" s="19"/>
      <c r="K10" s="19"/>
      <c r="L10" s="19"/>
      <c r="M10" s="19"/>
      <c r="N10" s="3">
        <f>SUM(F10:L10)</f>
        <v>119.05</v>
      </c>
    </row>
    <row r="11" spans="1:14" ht="14.25" x14ac:dyDescent="0.2">
      <c r="A11" s="2">
        <v>6</v>
      </c>
      <c r="B11" s="3">
        <v>28.25</v>
      </c>
      <c r="C11" s="2"/>
      <c r="D11" s="3">
        <f t="shared" si="0"/>
        <v>42.375</v>
      </c>
      <c r="E11" s="3">
        <f t="shared" si="1"/>
        <v>169.5</v>
      </c>
      <c r="F11" s="19"/>
      <c r="G11" s="19"/>
      <c r="H11" s="19"/>
      <c r="I11" s="19">
        <v>169.5</v>
      </c>
      <c r="J11" s="19"/>
      <c r="K11" s="19"/>
      <c r="L11" s="19"/>
      <c r="M11" s="19"/>
      <c r="N11" s="3">
        <f>SUM(G11:L11)</f>
        <v>169.5</v>
      </c>
    </row>
    <row r="12" spans="1:14" ht="14.25" x14ac:dyDescent="0.2">
      <c r="A12" s="2">
        <v>6</v>
      </c>
      <c r="B12" s="3">
        <v>23.81</v>
      </c>
      <c r="C12" s="2"/>
      <c r="D12" s="3">
        <f t="shared" si="0"/>
        <v>35.714999999999996</v>
      </c>
      <c r="E12" s="3">
        <f t="shared" si="1"/>
        <v>142.85999999999999</v>
      </c>
      <c r="F12" s="19"/>
      <c r="G12" s="19"/>
      <c r="H12" s="19"/>
      <c r="I12" s="19"/>
      <c r="J12" s="19"/>
      <c r="K12" s="19"/>
      <c r="L12" s="19">
        <v>142.86000000000001</v>
      </c>
      <c r="M12" s="19"/>
      <c r="N12" s="3">
        <f>SUM(F12:L12)</f>
        <v>142.86000000000001</v>
      </c>
    </row>
    <row r="13" spans="1:14" ht="14.25" x14ac:dyDescent="0.2">
      <c r="A13" s="2">
        <v>8</v>
      </c>
      <c r="B13" s="3">
        <v>18.760000000000002</v>
      </c>
      <c r="C13" s="2"/>
      <c r="D13" s="3">
        <f t="shared" si="0"/>
        <v>28.14</v>
      </c>
      <c r="E13" s="3">
        <f t="shared" si="1"/>
        <v>150.08000000000001</v>
      </c>
      <c r="F13" s="19"/>
      <c r="G13" s="19"/>
      <c r="H13" s="19"/>
      <c r="I13" s="19"/>
      <c r="J13" s="19">
        <v>150.08000000000001</v>
      </c>
      <c r="K13" s="19"/>
      <c r="L13" s="19"/>
      <c r="M13" s="19"/>
      <c r="N13" s="3">
        <f>SUM(F13:L13)</f>
        <v>150.08000000000001</v>
      </c>
    </row>
    <row r="14" spans="1:14" ht="14.25" x14ac:dyDescent="0.2">
      <c r="A14" s="2">
        <v>8</v>
      </c>
      <c r="B14" s="3">
        <v>23.81</v>
      </c>
      <c r="C14" s="2">
        <v>4</v>
      </c>
      <c r="D14" s="3">
        <f t="shared" si="0"/>
        <v>35.714999999999996</v>
      </c>
      <c r="E14" s="3">
        <f t="shared" si="1"/>
        <v>333.34</v>
      </c>
      <c r="F14" s="19">
        <v>333.34</v>
      </c>
      <c r="G14" s="19"/>
      <c r="H14" s="19"/>
      <c r="I14" s="19"/>
      <c r="J14" s="19"/>
      <c r="K14" s="19"/>
      <c r="L14" s="19"/>
      <c r="M14" s="19"/>
      <c r="N14" s="3">
        <f>SUM(F14:L14)</f>
        <v>333.34</v>
      </c>
    </row>
    <row r="15" spans="1:14" ht="14.25" x14ac:dyDescent="0.2">
      <c r="A15" s="2">
        <v>13</v>
      </c>
      <c r="B15" s="3">
        <v>25.65</v>
      </c>
      <c r="C15" s="2"/>
      <c r="D15" s="3">
        <f t="shared" si="0"/>
        <v>38.474999999999994</v>
      </c>
      <c r="E15" s="3">
        <f t="shared" si="1"/>
        <v>333.45</v>
      </c>
      <c r="F15" s="19"/>
      <c r="G15" s="19"/>
      <c r="H15" s="19"/>
      <c r="I15" s="19"/>
      <c r="J15" s="19"/>
      <c r="K15" s="19">
        <v>333.45</v>
      </c>
      <c r="L15" s="19"/>
      <c r="M15" s="19"/>
      <c r="N15" s="3">
        <f>SUM(F15:L15)</f>
        <v>333.45</v>
      </c>
    </row>
    <row r="16" spans="1:14" ht="14.25" x14ac:dyDescent="0.2">
      <c r="A16" s="2">
        <v>24</v>
      </c>
      <c r="B16" s="3">
        <v>17.41</v>
      </c>
      <c r="C16" s="2"/>
      <c r="D16" s="3">
        <f t="shared" si="0"/>
        <v>26.115000000000002</v>
      </c>
      <c r="E16" s="3">
        <f t="shared" si="1"/>
        <v>417.84000000000003</v>
      </c>
      <c r="F16" s="19"/>
      <c r="G16" s="19"/>
      <c r="H16" s="19"/>
      <c r="I16" s="19"/>
      <c r="J16" s="19"/>
      <c r="K16" s="19"/>
      <c r="L16" s="19">
        <v>417.84</v>
      </c>
      <c r="M16" s="19"/>
      <c r="N16" s="3">
        <f>SUM(F16:L16)</f>
        <v>417.84</v>
      </c>
    </row>
    <row r="17" spans="1:14" ht="14.25" x14ac:dyDescent="0.2">
      <c r="A17" s="2">
        <v>32</v>
      </c>
      <c r="B17" s="3">
        <v>28.25</v>
      </c>
      <c r="C17" s="2">
        <v>6</v>
      </c>
      <c r="D17" s="3">
        <f t="shared" si="0"/>
        <v>42.375</v>
      </c>
      <c r="E17" s="3">
        <f t="shared" si="1"/>
        <v>1158.25</v>
      </c>
      <c r="F17" s="19"/>
      <c r="G17" s="19"/>
      <c r="H17" s="19"/>
      <c r="I17" s="19"/>
      <c r="J17" s="19"/>
      <c r="K17" s="19"/>
      <c r="L17" s="19"/>
      <c r="M17" s="19">
        <v>1158.25</v>
      </c>
      <c r="N17" s="3">
        <f>SUM(M17)</f>
        <v>1158.25</v>
      </c>
    </row>
    <row r="18" spans="1:14" ht="14.25" x14ac:dyDescent="0.2">
      <c r="A18" s="2">
        <v>32</v>
      </c>
      <c r="B18" s="3">
        <v>18.760000000000002</v>
      </c>
      <c r="C18" s="2">
        <v>2</v>
      </c>
      <c r="D18" s="3">
        <f t="shared" si="0"/>
        <v>28.14</v>
      </c>
      <c r="E18" s="3">
        <f t="shared" si="1"/>
        <v>656.6</v>
      </c>
      <c r="F18" s="19"/>
      <c r="G18" s="19">
        <v>656.6</v>
      </c>
      <c r="H18" s="19"/>
      <c r="I18" s="19"/>
      <c r="J18" s="19"/>
      <c r="K18" s="19"/>
      <c r="L18" s="19"/>
      <c r="M18" s="19"/>
      <c r="N18" s="3">
        <f>SUM(F18:L18)</f>
        <v>656.6</v>
      </c>
    </row>
    <row r="19" spans="1:14" ht="14.25" x14ac:dyDescent="0.2">
      <c r="A19" s="6"/>
      <c r="B19" s="7"/>
      <c r="C19" s="6"/>
      <c r="D19" s="7"/>
      <c r="E19" s="7"/>
      <c r="F19" s="4"/>
      <c r="G19" s="4"/>
      <c r="H19" s="4"/>
      <c r="I19" s="4"/>
      <c r="J19" s="4"/>
      <c r="K19" s="4"/>
      <c r="L19" s="4"/>
      <c r="M19" s="4"/>
      <c r="N19" s="5"/>
    </row>
    <row r="20" spans="1:14" ht="11.25" customHeight="1" x14ac:dyDescent="0.2">
      <c r="A20" s="6"/>
      <c r="B20" s="7"/>
      <c r="C20" s="6"/>
      <c r="D20" s="7"/>
      <c r="E20" s="7"/>
      <c r="F20" s="4"/>
      <c r="G20" s="4"/>
      <c r="H20" s="4"/>
      <c r="I20" s="4"/>
      <c r="J20" s="4"/>
      <c r="K20" s="4"/>
      <c r="L20" s="4"/>
      <c r="M20" s="4"/>
      <c r="N20" s="1"/>
    </row>
    <row r="21" spans="1:14" ht="15" x14ac:dyDescent="0.25">
      <c r="A21" s="1"/>
      <c r="B21" s="5"/>
      <c r="C21" s="1"/>
      <c r="D21" s="5"/>
      <c r="E21" s="9">
        <f>SUM(E9:E20)</f>
        <v>3530.01</v>
      </c>
      <c r="F21" s="9">
        <f t="shared" ref="F21:N21" si="2">SUM(F9:F20)</f>
        <v>333.34</v>
      </c>
      <c r="G21" s="9">
        <f t="shared" si="2"/>
        <v>705.64</v>
      </c>
      <c r="H21" s="9">
        <f t="shared" si="2"/>
        <v>119.05</v>
      </c>
      <c r="I21" s="9">
        <f t="shared" si="2"/>
        <v>169.5</v>
      </c>
      <c r="J21" s="9">
        <f t="shared" si="2"/>
        <v>150.08000000000001</v>
      </c>
      <c r="K21" s="9">
        <f t="shared" si="2"/>
        <v>333.45</v>
      </c>
      <c r="L21" s="9">
        <f t="shared" si="2"/>
        <v>560.70000000000005</v>
      </c>
      <c r="M21" s="9">
        <f t="shared" si="2"/>
        <v>1158.25</v>
      </c>
      <c r="N21" s="9">
        <f t="shared" si="2"/>
        <v>3530.0099999999998</v>
      </c>
    </row>
    <row r="23" spans="1:14" x14ac:dyDescent="0.2">
      <c r="N23" s="12"/>
    </row>
    <row r="24" spans="1:14" x14ac:dyDescent="0.2">
      <c r="N24" s="13"/>
    </row>
  </sheetData>
  <sortState ref="A3:O39">
    <sortCondition ref="A3:A39"/>
  </sortState>
  <pageMargins left="0.75" right="0.75" top="1" bottom="1" header="0.5" footer="0.5"/>
  <pageSetup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7" width="10.140625" style="11" customWidth="1"/>
    <col min="8" max="8" width="12" style="11" customWidth="1"/>
    <col min="9" max="12" width="10.140625" style="11" customWidth="1"/>
    <col min="13" max="13" width="11.5703125" style="11" customWidth="1"/>
    <col min="14" max="14" width="11.28515625" customWidth="1"/>
  </cols>
  <sheetData>
    <row r="1" spans="1:14" s="40" customFormat="1" x14ac:dyDescent="0.2">
      <c r="A1" s="40" t="s">
        <v>71</v>
      </c>
      <c r="N1" s="40" t="s">
        <v>72</v>
      </c>
    </row>
    <row r="2" spans="1:14" s="40" customFormat="1" x14ac:dyDescent="0.2">
      <c r="A2" s="40" t="s">
        <v>73</v>
      </c>
      <c r="N2" s="40" t="s">
        <v>74</v>
      </c>
    </row>
    <row r="3" spans="1:14" s="40" customFormat="1" x14ac:dyDescent="0.2">
      <c r="A3" s="40" t="s">
        <v>75</v>
      </c>
      <c r="N3" s="40" t="s">
        <v>76</v>
      </c>
    </row>
    <row r="4" spans="1:14" s="40" customFormat="1" x14ac:dyDescent="0.2">
      <c r="N4" s="40" t="s">
        <v>77</v>
      </c>
    </row>
    <row r="5" spans="1:14" s="40" customFormat="1" x14ac:dyDescent="0.2">
      <c r="A5" s="42" t="s">
        <v>39</v>
      </c>
    </row>
    <row r="6" spans="1:14" s="40" customFormat="1" x14ac:dyDescent="0.2"/>
    <row r="7" spans="1:14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7" t="s">
        <v>18</v>
      </c>
      <c r="G7" s="21" t="s">
        <v>16</v>
      </c>
      <c r="H7" s="17" t="s">
        <v>6</v>
      </c>
      <c r="I7" s="17" t="s">
        <v>22</v>
      </c>
      <c r="J7" s="17" t="s">
        <v>23</v>
      </c>
      <c r="K7" s="17" t="s">
        <v>24</v>
      </c>
      <c r="L7" s="17" t="s">
        <v>10</v>
      </c>
      <c r="M7" s="17" t="s">
        <v>21</v>
      </c>
      <c r="N7" s="18" t="s">
        <v>12</v>
      </c>
    </row>
    <row r="8" spans="1:14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7"/>
      <c r="G8" s="17"/>
      <c r="H8" s="17"/>
      <c r="I8" s="17"/>
      <c r="J8" s="17"/>
      <c r="K8" s="17"/>
      <c r="L8" s="17"/>
      <c r="M8" s="17"/>
      <c r="N8" s="2"/>
    </row>
    <row r="9" spans="1:14" ht="14.25" x14ac:dyDescent="0.2">
      <c r="A9" s="2">
        <v>1</v>
      </c>
      <c r="B9" s="3">
        <v>23.81</v>
      </c>
      <c r="C9" s="2"/>
      <c r="D9" s="3">
        <f t="shared" ref="D9:D18" si="0">SUM(B9*1.5)</f>
        <v>35.714999999999996</v>
      </c>
      <c r="E9" s="3">
        <f t="shared" ref="E9:E18" si="1">SUM(A9*B9)+(C9*D9)</f>
        <v>23.81</v>
      </c>
      <c r="F9" s="19"/>
      <c r="G9" s="19"/>
      <c r="H9" s="19">
        <v>23.81</v>
      </c>
      <c r="I9" s="19"/>
      <c r="J9" s="19"/>
      <c r="K9" s="19"/>
      <c r="L9" s="19"/>
      <c r="M9" s="19"/>
      <c r="N9" s="3">
        <f>SUM(F9:L9)</f>
        <v>23.81</v>
      </c>
    </row>
    <row r="10" spans="1:14" ht="14.25" x14ac:dyDescent="0.2">
      <c r="A10" s="2">
        <v>2</v>
      </c>
      <c r="B10" s="3">
        <v>28.25</v>
      </c>
      <c r="C10" s="2"/>
      <c r="D10" s="3">
        <f t="shared" si="0"/>
        <v>42.375</v>
      </c>
      <c r="E10" s="3">
        <f t="shared" si="1"/>
        <v>56.5</v>
      </c>
      <c r="F10" s="19"/>
      <c r="G10" s="19"/>
      <c r="H10" s="19"/>
      <c r="I10" s="19"/>
      <c r="J10" s="19"/>
      <c r="K10" s="19">
        <v>56.5</v>
      </c>
      <c r="L10" s="19"/>
      <c r="M10" s="19"/>
      <c r="N10" s="3">
        <f>SUM(G10:L10)</f>
        <v>56.5</v>
      </c>
    </row>
    <row r="11" spans="1:14" ht="14.25" x14ac:dyDescent="0.2">
      <c r="A11" s="2">
        <v>2</v>
      </c>
      <c r="B11" s="3">
        <v>24.52</v>
      </c>
      <c r="C11" s="2"/>
      <c r="D11" s="3">
        <f t="shared" si="0"/>
        <v>36.78</v>
      </c>
      <c r="E11" s="3">
        <f t="shared" si="1"/>
        <v>49.04</v>
      </c>
      <c r="F11" s="19"/>
      <c r="G11" s="19">
        <v>49.04</v>
      </c>
      <c r="H11" s="19"/>
      <c r="I11" s="19"/>
      <c r="J11" s="19"/>
      <c r="K11" s="19"/>
      <c r="L11" s="19"/>
      <c r="M11" s="19"/>
      <c r="N11" s="3">
        <f>SUM(F11:L11)</f>
        <v>49.04</v>
      </c>
    </row>
    <row r="12" spans="1:14" ht="14.25" x14ac:dyDescent="0.2">
      <c r="A12" s="2">
        <v>4</v>
      </c>
      <c r="B12" s="3">
        <v>24.52</v>
      </c>
      <c r="C12" s="2"/>
      <c r="D12" s="3">
        <f t="shared" si="0"/>
        <v>36.78</v>
      </c>
      <c r="E12" s="3">
        <f t="shared" si="1"/>
        <v>98.08</v>
      </c>
      <c r="F12" s="19"/>
      <c r="G12" s="19"/>
      <c r="H12" s="19"/>
      <c r="I12" s="19">
        <v>98.08</v>
      </c>
      <c r="J12" s="19"/>
      <c r="K12" s="19"/>
      <c r="L12" s="19"/>
      <c r="M12" s="19"/>
      <c r="N12" s="3">
        <f>SUM(F12:L12)</f>
        <v>98.08</v>
      </c>
    </row>
    <row r="13" spans="1:14" ht="14.25" x14ac:dyDescent="0.2">
      <c r="A13" s="2">
        <v>4</v>
      </c>
      <c r="B13" s="3">
        <v>23.43</v>
      </c>
      <c r="C13" s="2"/>
      <c r="D13" s="3">
        <f t="shared" si="0"/>
        <v>35.144999999999996</v>
      </c>
      <c r="E13" s="3">
        <f t="shared" si="1"/>
        <v>93.72</v>
      </c>
      <c r="F13" s="19"/>
      <c r="G13" s="19"/>
      <c r="H13" s="19"/>
      <c r="I13" s="19"/>
      <c r="J13" s="19">
        <v>93.72</v>
      </c>
      <c r="K13" s="19"/>
      <c r="L13" s="19"/>
      <c r="M13" s="19"/>
      <c r="N13" s="3">
        <f>SUM(F13:M13)</f>
        <v>93.72</v>
      </c>
    </row>
    <row r="14" spans="1:14" ht="14.25" x14ac:dyDescent="0.2">
      <c r="A14" s="2">
        <v>10</v>
      </c>
      <c r="B14" s="3">
        <v>25.65</v>
      </c>
      <c r="C14" s="2"/>
      <c r="D14" s="3">
        <f t="shared" si="0"/>
        <v>38.474999999999994</v>
      </c>
      <c r="E14" s="3">
        <f t="shared" si="1"/>
        <v>256.5</v>
      </c>
      <c r="F14" s="19">
        <v>256.5</v>
      </c>
      <c r="G14" s="19"/>
      <c r="H14" s="19"/>
      <c r="I14" s="19"/>
      <c r="J14" s="19"/>
      <c r="K14" s="19"/>
      <c r="L14" s="19"/>
      <c r="M14" s="19"/>
      <c r="N14" s="3">
        <f>SUM(F14:L14)</f>
        <v>256.5</v>
      </c>
    </row>
    <row r="15" spans="1:14" ht="14.25" x14ac:dyDescent="0.2">
      <c r="A15" s="2">
        <v>22</v>
      </c>
      <c r="B15" s="3">
        <v>23.81</v>
      </c>
      <c r="C15" s="2">
        <v>6.75</v>
      </c>
      <c r="D15" s="3">
        <f t="shared" si="0"/>
        <v>35.714999999999996</v>
      </c>
      <c r="E15" s="3">
        <f t="shared" si="1"/>
        <v>764.8962499999999</v>
      </c>
      <c r="F15" s="19"/>
      <c r="G15" s="19"/>
      <c r="H15" s="19"/>
      <c r="I15" s="19"/>
      <c r="J15" s="19">
        <v>764.9</v>
      </c>
      <c r="K15" s="19"/>
      <c r="L15" s="19"/>
      <c r="M15" s="19"/>
      <c r="N15" s="3">
        <f>SUM(F15:L15)</f>
        <v>764.9</v>
      </c>
    </row>
    <row r="16" spans="1:14" ht="14.25" x14ac:dyDescent="0.2">
      <c r="A16" s="2">
        <v>26</v>
      </c>
      <c r="B16" s="3">
        <v>17.41</v>
      </c>
      <c r="C16" s="2">
        <v>0.25</v>
      </c>
      <c r="D16" s="3">
        <f t="shared" si="0"/>
        <v>26.115000000000002</v>
      </c>
      <c r="E16" s="3">
        <f t="shared" si="1"/>
        <v>459.18875000000003</v>
      </c>
      <c r="F16" s="19"/>
      <c r="G16" s="19"/>
      <c r="H16" s="19"/>
      <c r="I16" s="19"/>
      <c r="J16" s="19"/>
      <c r="K16" s="19"/>
      <c r="L16" s="19">
        <v>459.19</v>
      </c>
      <c r="M16" s="19"/>
      <c r="N16" s="3">
        <f>SUM(F16:L16)</f>
        <v>459.19</v>
      </c>
    </row>
    <row r="17" spans="1:14" ht="14.25" x14ac:dyDescent="0.2">
      <c r="A17" s="2">
        <v>37</v>
      </c>
      <c r="B17" s="3">
        <v>28.25</v>
      </c>
      <c r="C17" s="2">
        <v>5.5</v>
      </c>
      <c r="D17" s="3">
        <f t="shared" si="0"/>
        <v>42.375</v>
      </c>
      <c r="E17" s="3">
        <f t="shared" si="1"/>
        <v>1278.3125</v>
      </c>
      <c r="F17" s="19"/>
      <c r="G17" s="19"/>
      <c r="H17" s="19"/>
      <c r="I17" s="19"/>
      <c r="J17" s="19"/>
      <c r="K17" s="19"/>
      <c r="L17" s="19"/>
      <c r="M17" s="19">
        <v>1278.31</v>
      </c>
      <c r="N17" s="3">
        <f>SUM(M17)</f>
        <v>1278.31</v>
      </c>
    </row>
    <row r="18" spans="1:14" ht="14.25" x14ac:dyDescent="0.2">
      <c r="A18" s="2">
        <v>40</v>
      </c>
      <c r="B18" s="3">
        <v>18.760000000000002</v>
      </c>
      <c r="C18" s="2"/>
      <c r="D18" s="3">
        <f t="shared" si="0"/>
        <v>28.14</v>
      </c>
      <c r="E18" s="3">
        <f t="shared" si="1"/>
        <v>750.40000000000009</v>
      </c>
      <c r="F18" s="19"/>
      <c r="G18" s="19">
        <v>750.4</v>
      </c>
      <c r="H18" s="19"/>
      <c r="I18" s="19"/>
      <c r="J18" s="19"/>
      <c r="K18" s="19"/>
      <c r="L18" s="19"/>
      <c r="M18" s="19"/>
      <c r="N18" s="3">
        <f>SUM(F18:L18)</f>
        <v>750.4</v>
      </c>
    </row>
    <row r="19" spans="1:14" ht="14.25" x14ac:dyDescent="0.2">
      <c r="A19" s="6"/>
      <c r="B19" s="7"/>
      <c r="C19" s="6"/>
      <c r="D19" s="7"/>
      <c r="E19" s="7"/>
      <c r="F19" s="4"/>
      <c r="G19" s="4"/>
      <c r="H19" s="4"/>
      <c r="I19" s="4"/>
      <c r="J19" s="4"/>
      <c r="K19" s="4"/>
      <c r="L19" s="4"/>
      <c r="M19" s="4"/>
      <c r="N19" s="5"/>
    </row>
    <row r="20" spans="1:14" ht="11.25" customHeight="1" x14ac:dyDescent="0.2">
      <c r="A20" s="6"/>
      <c r="B20" s="7"/>
      <c r="C20" s="6"/>
      <c r="D20" s="7"/>
      <c r="E20" s="7"/>
      <c r="F20" s="4"/>
      <c r="G20" s="4"/>
      <c r="H20" s="4"/>
      <c r="I20" s="4"/>
      <c r="J20" s="4"/>
      <c r="K20" s="4"/>
      <c r="L20" s="4"/>
      <c r="M20" s="4"/>
      <c r="N20" s="1"/>
    </row>
    <row r="21" spans="1:14" ht="15" x14ac:dyDescent="0.25">
      <c r="A21" s="1"/>
      <c r="B21" s="5"/>
      <c r="C21" s="1"/>
      <c r="D21" s="5"/>
      <c r="E21" s="9">
        <f>SUM(E9:E20)</f>
        <v>3830.4474999999998</v>
      </c>
      <c r="F21" s="9">
        <f t="shared" ref="F21:N21" si="2">SUM(F9:F20)</f>
        <v>256.5</v>
      </c>
      <c r="G21" s="9">
        <f t="shared" si="2"/>
        <v>799.43999999999994</v>
      </c>
      <c r="H21" s="9">
        <f t="shared" si="2"/>
        <v>23.81</v>
      </c>
      <c r="I21" s="9">
        <f t="shared" si="2"/>
        <v>98.08</v>
      </c>
      <c r="J21" s="9">
        <f t="shared" si="2"/>
        <v>858.62</v>
      </c>
      <c r="K21" s="9">
        <f t="shared" si="2"/>
        <v>56.5</v>
      </c>
      <c r="L21" s="9">
        <f t="shared" si="2"/>
        <v>459.19</v>
      </c>
      <c r="M21" s="9">
        <f t="shared" si="2"/>
        <v>1278.31</v>
      </c>
      <c r="N21" s="9">
        <f t="shared" si="2"/>
        <v>3830.4500000000003</v>
      </c>
    </row>
    <row r="23" spans="1:14" x14ac:dyDescent="0.2">
      <c r="N23" s="12"/>
    </row>
    <row r="24" spans="1:14" x14ac:dyDescent="0.2">
      <c r="N24" s="13"/>
    </row>
  </sheetData>
  <sortState ref="A3:N39">
    <sortCondition ref="A3:A39"/>
  </sortState>
  <pageMargins left="0.75" right="0.75" top="1" bottom="1" header="0.5" footer="0.5"/>
  <pageSetup scale="6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10.140625" bestFit="1" customWidth="1"/>
    <col min="2" max="2" width="10.140625" style="10" bestFit="1" customWidth="1"/>
    <col min="3" max="3" width="10" bestFit="1" customWidth="1"/>
    <col min="4" max="4" width="10.140625" style="10" bestFit="1" customWidth="1"/>
    <col min="5" max="5" width="11.28515625" style="10" bestFit="1" customWidth="1"/>
    <col min="6" max="7" width="10.140625" style="11" customWidth="1"/>
    <col min="8" max="8" width="12" style="11" customWidth="1"/>
    <col min="9" max="12" width="10.140625" style="11" customWidth="1"/>
    <col min="13" max="13" width="11.5703125" style="11" customWidth="1"/>
    <col min="14" max="14" width="11.28515625" customWidth="1"/>
  </cols>
  <sheetData>
    <row r="1" spans="1:14" s="40" customFormat="1" x14ac:dyDescent="0.2">
      <c r="A1" s="40" t="s">
        <v>71</v>
      </c>
      <c r="N1" s="40" t="s">
        <v>72</v>
      </c>
    </row>
    <row r="2" spans="1:14" s="40" customFormat="1" x14ac:dyDescent="0.2">
      <c r="A2" s="40" t="s">
        <v>73</v>
      </c>
      <c r="N2" s="40" t="s">
        <v>74</v>
      </c>
    </row>
    <row r="3" spans="1:14" s="40" customFormat="1" x14ac:dyDescent="0.2">
      <c r="A3" s="40" t="s">
        <v>75</v>
      </c>
      <c r="N3" s="40" t="s">
        <v>76</v>
      </c>
    </row>
    <row r="4" spans="1:14" s="40" customFormat="1" x14ac:dyDescent="0.2">
      <c r="N4" s="40" t="s">
        <v>77</v>
      </c>
    </row>
    <row r="5" spans="1:14" s="40" customFormat="1" x14ac:dyDescent="0.2">
      <c r="A5" s="42" t="s">
        <v>39</v>
      </c>
    </row>
    <row r="6" spans="1:14" s="40" customFormat="1" x14ac:dyDescent="0.2"/>
    <row r="7" spans="1:14" ht="15" x14ac:dyDescent="0.25">
      <c r="A7" s="15" t="s">
        <v>0</v>
      </c>
      <c r="B7" s="16" t="s">
        <v>0</v>
      </c>
      <c r="C7" s="15" t="s">
        <v>1</v>
      </c>
      <c r="D7" s="16" t="s">
        <v>1</v>
      </c>
      <c r="E7" s="16" t="s">
        <v>2</v>
      </c>
      <c r="F7" s="17" t="s">
        <v>18</v>
      </c>
      <c r="G7" s="21" t="s">
        <v>16</v>
      </c>
      <c r="H7" s="17" t="s">
        <v>6</v>
      </c>
      <c r="I7" s="17" t="s">
        <v>22</v>
      </c>
      <c r="J7" s="17" t="s">
        <v>23</v>
      </c>
      <c r="K7" s="17" t="s">
        <v>24</v>
      </c>
      <c r="L7" s="17" t="s">
        <v>10</v>
      </c>
      <c r="M7" s="17" t="s">
        <v>21</v>
      </c>
      <c r="N7" s="18" t="s">
        <v>12</v>
      </c>
    </row>
    <row r="8" spans="1:14" ht="15" x14ac:dyDescent="0.25">
      <c r="A8" s="15" t="s">
        <v>13</v>
      </c>
      <c r="B8" s="16" t="s">
        <v>14</v>
      </c>
      <c r="C8" s="15" t="s">
        <v>1</v>
      </c>
      <c r="D8" s="16" t="s">
        <v>14</v>
      </c>
      <c r="E8" s="16"/>
      <c r="F8" s="17"/>
      <c r="G8" s="17"/>
      <c r="H8" s="17"/>
      <c r="I8" s="17"/>
      <c r="J8" s="17"/>
      <c r="K8" s="17"/>
      <c r="L8" s="17"/>
      <c r="M8" s="17"/>
      <c r="N8" s="2"/>
    </row>
    <row r="9" spans="1:14" ht="14.25" x14ac:dyDescent="0.2">
      <c r="A9" s="2">
        <v>1</v>
      </c>
      <c r="B9" s="3">
        <v>28.25</v>
      </c>
      <c r="C9" s="2"/>
      <c r="D9" s="3">
        <f t="shared" ref="D9:D17" si="0">SUM(B9*1.5)</f>
        <v>42.375</v>
      </c>
      <c r="E9" s="3">
        <f t="shared" ref="E9:E17" si="1">SUM(A9*B9)+(C9*D9)</f>
        <v>28.25</v>
      </c>
      <c r="F9" s="19"/>
      <c r="G9" s="19"/>
      <c r="H9" s="19"/>
      <c r="I9" s="19"/>
      <c r="J9" s="19"/>
      <c r="K9" s="19">
        <v>28.25</v>
      </c>
      <c r="L9" s="19"/>
      <c r="M9" s="19"/>
      <c r="N9" s="3">
        <f>SUM(G9:L9)</f>
        <v>28.25</v>
      </c>
    </row>
    <row r="10" spans="1:14" ht="14.25" x14ac:dyDescent="0.2">
      <c r="A10" s="2">
        <v>1</v>
      </c>
      <c r="B10" s="3">
        <v>23.81</v>
      </c>
      <c r="C10" s="2"/>
      <c r="D10" s="3">
        <f t="shared" si="0"/>
        <v>35.714999999999996</v>
      </c>
      <c r="E10" s="3">
        <f t="shared" si="1"/>
        <v>23.81</v>
      </c>
      <c r="F10" s="19"/>
      <c r="G10" s="19"/>
      <c r="H10" s="19"/>
      <c r="I10" s="19"/>
      <c r="J10" s="19">
        <v>23.81</v>
      </c>
      <c r="K10" s="19"/>
      <c r="L10" s="19"/>
      <c r="M10" s="19"/>
      <c r="N10" s="3">
        <f>SUM(F10:L10)</f>
        <v>23.81</v>
      </c>
    </row>
    <row r="11" spans="1:14" ht="14.25" x14ac:dyDescent="0.2">
      <c r="A11" s="2">
        <v>1</v>
      </c>
      <c r="B11" s="3">
        <v>23.81</v>
      </c>
      <c r="C11" s="2"/>
      <c r="D11" s="3">
        <f t="shared" si="0"/>
        <v>35.714999999999996</v>
      </c>
      <c r="E11" s="3">
        <f t="shared" si="1"/>
        <v>23.81</v>
      </c>
      <c r="F11" s="19"/>
      <c r="G11" s="19"/>
      <c r="H11" s="19">
        <v>23.81</v>
      </c>
      <c r="I11" s="19"/>
      <c r="J11" s="19"/>
      <c r="K11" s="19"/>
      <c r="L11" s="19"/>
      <c r="M11" s="19"/>
      <c r="N11" s="3">
        <f>SUM(F11:L11)</f>
        <v>23.81</v>
      </c>
    </row>
    <row r="12" spans="1:14" ht="14.25" x14ac:dyDescent="0.2">
      <c r="A12" s="2">
        <v>4</v>
      </c>
      <c r="B12" s="3">
        <v>23.81</v>
      </c>
      <c r="C12" s="2"/>
      <c r="D12" s="3">
        <f t="shared" si="0"/>
        <v>35.714999999999996</v>
      </c>
      <c r="E12" s="3">
        <f t="shared" si="1"/>
        <v>95.24</v>
      </c>
      <c r="F12" s="19"/>
      <c r="G12" s="19"/>
      <c r="H12" s="19"/>
      <c r="I12" s="19"/>
      <c r="J12" s="19"/>
      <c r="K12" s="19"/>
      <c r="L12" s="19">
        <v>95.24</v>
      </c>
      <c r="M12" s="19"/>
      <c r="N12" s="3">
        <f>SUM(F12:M12)</f>
        <v>95.24</v>
      </c>
    </row>
    <row r="13" spans="1:14" ht="14.25" x14ac:dyDescent="0.2">
      <c r="A13" s="2">
        <v>7</v>
      </c>
      <c r="B13" s="3">
        <v>24.83</v>
      </c>
      <c r="C13" s="2"/>
      <c r="D13" s="3">
        <f t="shared" si="0"/>
        <v>37.244999999999997</v>
      </c>
      <c r="E13" s="3">
        <f t="shared" si="1"/>
        <v>173.81</v>
      </c>
      <c r="F13" s="19"/>
      <c r="G13" s="19">
        <v>173.81</v>
      </c>
      <c r="H13" s="19"/>
      <c r="I13" s="19"/>
      <c r="J13" s="19"/>
      <c r="K13" s="19"/>
      <c r="L13" s="19"/>
      <c r="M13" s="19"/>
      <c r="N13" s="3">
        <f>SUM(F13:L13)</f>
        <v>173.81</v>
      </c>
    </row>
    <row r="14" spans="1:14" ht="14.25" x14ac:dyDescent="0.2">
      <c r="A14" s="2">
        <v>21</v>
      </c>
      <c r="B14" s="3">
        <v>23.81</v>
      </c>
      <c r="C14" s="2"/>
      <c r="D14" s="3">
        <f t="shared" si="0"/>
        <v>35.714999999999996</v>
      </c>
      <c r="E14" s="3">
        <f t="shared" si="1"/>
        <v>500.01</v>
      </c>
      <c r="F14" s="19"/>
      <c r="G14" s="19"/>
      <c r="H14" s="19"/>
      <c r="I14" s="19">
        <v>500.01</v>
      </c>
      <c r="J14" s="19"/>
      <c r="K14" s="19"/>
      <c r="L14" s="19"/>
      <c r="M14" s="19"/>
      <c r="N14" s="3">
        <f>SUM(F14:L14)</f>
        <v>500.01</v>
      </c>
    </row>
    <row r="15" spans="1:14" ht="14.25" x14ac:dyDescent="0.2">
      <c r="A15" s="2">
        <v>31</v>
      </c>
      <c r="B15" s="3">
        <v>28.25</v>
      </c>
      <c r="C15" s="2">
        <v>5</v>
      </c>
      <c r="D15" s="3">
        <f t="shared" si="0"/>
        <v>42.375</v>
      </c>
      <c r="E15" s="3">
        <f t="shared" si="1"/>
        <v>1087.625</v>
      </c>
      <c r="F15" s="19"/>
      <c r="G15" s="19"/>
      <c r="H15" s="19"/>
      <c r="I15" s="19"/>
      <c r="J15" s="19"/>
      <c r="K15" s="19"/>
      <c r="L15" s="19"/>
      <c r="M15" s="19">
        <v>1087.6300000000001</v>
      </c>
      <c r="N15" s="3">
        <f>SUM(M15)</f>
        <v>1087.6300000000001</v>
      </c>
    </row>
    <row r="16" spans="1:14" ht="14.25" x14ac:dyDescent="0.2">
      <c r="A16" s="2">
        <v>32</v>
      </c>
      <c r="B16" s="3">
        <v>18.760000000000002</v>
      </c>
      <c r="C16" s="2">
        <v>3</v>
      </c>
      <c r="D16" s="3">
        <f t="shared" si="0"/>
        <v>28.14</v>
      </c>
      <c r="E16" s="3">
        <f t="shared" si="1"/>
        <v>684.74</v>
      </c>
      <c r="F16" s="19"/>
      <c r="G16" s="19">
        <v>684.74</v>
      </c>
      <c r="H16" s="19"/>
      <c r="I16" s="19"/>
      <c r="J16" s="19"/>
      <c r="K16" s="19"/>
      <c r="L16" s="19"/>
      <c r="M16" s="19"/>
      <c r="N16" s="3">
        <f>SUM(F16:L16)</f>
        <v>684.74</v>
      </c>
    </row>
    <row r="17" spans="1:14" ht="14.25" x14ac:dyDescent="0.2">
      <c r="A17" s="2">
        <v>40</v>
      </c>
      <c r="B17" s="3">
        <v>17.41</v>
      </c>
      <c r="C17" s="2">
        <v>1.5</v>
      </c>
      <c r="D17" s="3">
        <f t="shared" si="0"/>
        <v>26.115000000000002</v>
      </c>
      <c r="E17" s="3">
        <f t="shared" si="1"/>
        <v>735.57249999999999</v>
      </c>
      <c r="F17" s="19"/>
      <c r="G17" s="19"/>
      <c r="H17" s="19"/>
      <c r="I17" s="19"/>
      <c r="J17" s="19"/>
      <c r="K17" s="19"/>
      <c r="L17" s="19">
        <v>735.57</v>
      </c>
      <c r="M17" s="19"/>
      <c r="N17" s="3">
        <f>SUM(F17:L17)</f>
        <v>735.57</v>
      </c>
    </row>
    <row r="18" spans="1:14" ht="14.25" x14ac:dyDescent="0.2">
      <c r="A18" s="6"/>
      <c r="B18" s="7"/>
      <c r="C18" s="6"/>
      <c r="D18" s="7"/>
      <c r="E18" s="7"/>
      <c r="F18" s="4"/>
      <c r="G18" s="4"/>
      <c r="H18" s="4"/>
      <c r="I18" s="4"/>
      <c r="J18" s="4"/>
      <c r="K18" s="4"/>
      <c r="L18" s="4"/>
      <c r="M18" s="4"/>
      <c r="N18" s="5"/>
    </row>
    <row r="19" spans="1:14" ht="11.25" customHeight="1" x14ac:dyDescent="0.25">
      <c r="A19" s="6"/>
      <c r="B19" s="7"/>
      <c r="C19" s="6"/>
      <c r="D19" s="7"/>
      <c r="E19" s="24"/>
      <c r="F19" s="25"/>
      <c r="G19" s="25"/>
      <c r="H19" s="25"/>
      <c r="I19" s="25"/>
      <c r="J19" s="25"/>
      <c r="K19" s="25"/>
      <c r="L19" s="25"/>
      <c r="M19" s="25"/>
      <c r="N19" s="1"/>
    </row>
    <row r="20" spans="1:14" ht="15" x14ac:dyDescent="0.25">
      <c r="A20" s="1"/>
      <c r="B20" s="5"/>
      <c r="C20" s="1"/>
      <c r="D20" s="5"/>
      <c r="E20" s="9">
        <f>SUM(E9:E19)</f>
        <v>3352.8675000000003</v>
      </c>
      <c r="F20" s="9">
        <f t="shared" ref="F20:L20" si="2">SUM(F9:F19)</f>
        <v>0</v>
      </c>
      <c r="G20" s="9">
        <f t="shared" si="2"/>
        <v>858.55</v>
      </c>
      <c r="H20" s="9">
        <f t="shared" si="2"/>
        <v>23.81</v>
      </c>
      <c r="I20" s="9">
        <f t="shared" si="2"/>
        <v>500.01</v>
      </c>
      <c r="J20" s="9">
        <f t="shared" si="2"/>
        <v>23.81</v>
      </c>
      <c r="K20" s="9">
        <f t="shared" si="2"/>
        <v>28.25</v>
      </c>
      <c r="L20" s="9">
        <f t="shared" si="2"/>
        <v>830.81000000000006</v>
      </c>
      <c r="M20" s="9">
        <f>SUM(M9:M19)</f>
        <v>1087.6300000000001</v>
      </c>
      <c r="N20" s="9">
        <f>SUM(N9:N17)</f>
        <v>3352.8700000000003</v>
      </c>
    </row>
    <row r="22" spans="1:14" x14ac:dyDescent="0.2">
      <c r="N22" s="12"/>
    </row>
    <row r="23" spans="1:14" x14ac:dyDescent="0.2">
      <c r="N23" s="13"/>
    </row>
  </sheetData>
  <sortState ref="A3:N40">
    <sortCondition ref="A3:A40"/>
  </sortState>
  <pageMargins left="0.75" right="0.75" top="1" bottom="1" header="0.5" footer="0.5"/>
  <pageSetup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1</vt:i4>
      </vt:variant>
    </vt:vector>
  </HeadingPairs>
  <TitlesOfParts>
    <vt:vector size="54" baseType="lpstr">
      <vt:lpstr>Summary</vt:lpstr>
      <vt:lpstr>070717</vt:lpstr>
      <vt:lpstr>071417</vt:lpstr>
      <vt:lpstr>072117</vt:lpstr>
      <vt:lpstr>072817</vt:lpstr>
      <vt:lpstr>080417</vt:lpstr>
      <vt:lpstr>081117</vt:lpstr>
      <vt:lpstr>081817</vt:lpstr>
      <vt:lpstr>082517</vt:lpstr>
      <vt:lpstr>090117</vt:lpstr>
      <vt:lpstr>090817</vt:lpstr>
      <vt:lpstr>091517</vt:lpstr>
      <vt:lpstr>092217</vt:lpstr>
      <vt:lpstr>092917</vt:lpstr>
      <vt:lpstr>100617</vt:lpstr>
      <vt:lpstr>101317</vt:lpstr>
      <vt:lpstr>102017</vt:lpstr>
      <vt:lpstr>102717</vt:lpstr>
      <vt:lpstr>110317</vt:lpstr>
      <vt:lpstr>111017</vt:lpstr>
      <vt:lpstr>111717</vt:lpstr>
      <vt:lpstr>112417</vt:lpstr>
      <vt:lpstr>120117</vt:lpstr>
      <vt:lpstr>120817</vt:lpstr>
      <vt:lpstr>121517</vt:lpstr>
      <vt:lpstr>122217</vt:lpstr>
      <vt:lpstr>122917</vt:lpstr>
      <vt:lpstr>010518</vt:lpstr>
      <vt:lpstr>011218</vt:lpstr>
      <vt:lpstr>011918</vt:lpstr>
      <vt:lpstr>012618</vt:lpstr>
      <vt:lpstr>020218</vt:lpstr>
      <vt:lpstr>020918</vt:lpstr>
      <vt:lpstr>021618</vt:lpstr>
      <vt:lpstr>022318</vt:lpstr>
      <vt:lpstr>030218</vt:lpstr>
      <vt:lpstr>030918</vt:lpstr>
      <vt:lpstr>031618</vt:lpstr>
      <vt:lpstr>032318</vt:lpstr>
      <vt:lpstr>033018</vt:lpstr>
      <vt:lpstr>040618</vt:lpstr>
      <vt:lpstr>041318</vt:lpstr>
      <vt:lpstr>042018</vt:lpstr>
      <vt:lpstr>042718</vt:lpstr>
      <vt:lpstr>050418</vt:lpstr>
      <vt:lpstr>051118</vt:lpstr>
      <vt:lpstr>051818</vt:lpstr>
      <vt:lpstr>052518</vt:lpstr>
      <vt:lpstr>060118</vt:lpstr>
      <vt:lpstr>060818</vt:lpstr>
      <vt:lpstr>061518</vt:lpstr>
      <vt:lpstr>062218</vt:lpstr>
      <vt:lpstr>062918</vt:lpstr>
      <vt:lpstr>Summary!Print_Area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Kampsen</dc:creator>
  <cp:lastModifiedBy>Lindsey Rechtin</cp:lastModifiedBy>
  <cp:lastPrinted>2018-11-27T17:09:19Z</cp:lastPrinted>
  <dcterms:created xsi:type="dcterms:W3CDTF">2018-11-27T15:41:13Z</dcterms:created>
  <dcterms:modified xsi:type="dcterms:W3CDTF">2018-11-28T18:58:09Z</dcterms:modified>
</cp:coreProperties>
</file>