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dSt-KY Rate Case\2018 KY Rate Case\Relied Upons\"/>
    </mc:Choice>
  </mc:AlternateContent>
  <bookViews>
    <workbookView xWindow="-15" yWindow="6450" windowWidth="28830" windowHeight="6390"/>
  </bookViews>
  <sheets>
    <sheet name="Base period Actuals" sheetId="3" r:id="rId1"/>
  </sheets>
  <definedNames>
    <definedName name="EssAliasTable" localSheetId="0">"Default"</definedName>
    <definedName name="EssfHasNonUnique" localSheetId="0">FALSE</definedName>
    <definedName name="EssLatest" localSheetId="0">"Oct"</definedName>
    <definedName name="EssOptions" localSheetId="0">"A3100000000131000000001100020_01000"</definedName>
    <definedName name="EssSamplingValue" localSheetId="0">100</definedName>
    <definedName name="_xlnm.Print_Area" localSheetId="0">'Base period Actuals'!$B$5:$L$47</definedName>
  </definedNames>
  <calcPr calcId="152511" iterate="1"/>
</workbook>
</file>

<file path=xl/calcChain.xml><?xml version="1.0" encoding="utf-8"?>
<calcChain xmlns="http://schemas.openxmlformats.org/spreadsheetml/2006/main">
  <c r="J47" i="3" l="1"/>
  <c r="J46" i="3"/>
  <c r="J45" i="3"/>
  <c r="J44" i="3"/>
  <c r="J43" i="3"/>
  <c r="J42" i="3"/>
  <c r="J41" i="3"/>
  <c r="K42" i="3" s="1"/>
  <c r="L42" i="3" s="1"/>
  <c r="J40" i="3"/>
  <c r="J39" i="3"/>
  <c r="K40" i="3" s="1"/>
  <c r="L40" i="3" s="1"/>
  <c r="J38" i="3"/>
  <c r="J37" i="3"/>
  <c r="J36" i="3"/>
  <c r="J35" i="3"/>
  <c r="J34" i="3"/>
  <c r="J33" i="3"/>
  <c r="J32" i="3"/>
  <c r="J31" i="3"/>
  <c r="J30" i="3"/>
  <c r="J26" i="3"/>
  <c r="J25" i="3"/>
  <c r="J24" i="3"/>
  <c r="J23" i="3"/>
  <c r="J22" i="3"/>
  <c r="J21" i="3"/>
  <c r="J20" i="3"/>
  <c r="J19" i="3"/>
  <c r="J18" i="3"/>
  <c r="K19" i="3" s="1"/>
  <c r="L19" i="3" s="1"/>
  <c r="J17" i="3"/>
  <c r="J16" i="3"/>
  <c r="J15" i="3"/>
  <c r="J14" i="3"/>
  <c r="K15" i="3" s="1"/>
  <c r="L15" i="3" s="1"/>
  <c r="J13" i="3"/>
  <c r="J12" i="3"/>
  <c r="J11" i="3"/>
  <c r="J10" i="3"/>
  <c r="J9" i="3"/>
  <c r="K17" i="3" l="1"/>
  <c r="L17" i="3" s="1"/>
  <c r="K21" i="3"/>
  <c r="L21" i="3" s="1"/>
  <c r="K38" i="3"/>
  <c r="L38" i="3" s="1"/>
  <c r="K36" i="3"/>
  <c r="L36" i="3" s="1"/>
</calcChain>
</file>

<file path=xl/sharedStrings.xml><?xml version="1.0" encoding="utf-8"?>
<sst xmlns="http://schemas.openxmlformats.org/spreadsheetml/2006/main" count="59" uniqueCount="36">
  <si>
    <t>Activity</t>
  </si>
  <si>
    <t>Type</t>
  </si>
  <si>
    <t>Cost Center</t>
  </si>
  <si>
    <t>Company</t>
  </si>
  <si>
    <t>Depreciation Expense - Depr &amp; Taxes Other Expense 4030-09344</t>
  </si>
  <si>
    <t>Depreciation Expense - Depr Exp-Transmission Plant 4030-30004</t>
  </si>
  <si>
    <t>Depreciation Expense - Depr Exp-Distribution Plant 4030-30005</t>
  </si>
  <si>
    <t>Depreciation Expense - Depr Exp-General Plant 4030-30007</t>
  </si>
  <si>
    <t>Depreciation Expense - Vehicle Depreciation 4030-30031</t>
  </si>
  <si>
    <t>Depreciation Expense - Vehicle Depreciation Capitalized 4030-30032</t>
  </si>
  <si>
    <t>Depreciation Expense - Heavy Equipment Depreciation 4030-30041</t>
  </si>
  <si>
    <t>Depreciation Expense - Heavy Equipment Depreciation Capital 4030-30042</t>
  </si>
  <si>
    <t>Depreciation Expense - Stores Depreciation 4030-30051</t>
  </si>
  <si>
    <t>Depreciation Expense - Stores Depreciation Capitalized 4030-30052</t>
  </si>
  <si>
    <t>Depreciation Expense - Tools &amp; Shop Depreciation 4030-30061</t>
  </si>
  <si>
    <t>Depreciation Expense - Tools &amp; Shop Depreciation Capitalize 4030-30062</t>
  </si>
  <si>
    <t>Depreciation Expense - Billing for Taxes Other and Depr 4030-41124</t>
  </si>
  <si>
    <t>Depreciation Expense - Billing for CSC Depr &amp; Taxes Other 4030-41129</t>
  </si>
  <si>
    <t>Amortization of gas plant acqu - Depr &amp; Taxes Other Expense 4060-09344</t>
  </si>
  <si>
    <t>Amortization of gas plant acqu - Amort Util/Plant Acq Adj 4060-30011</t>
  </si>
  <si>
    <t xml:space="preserve">     Depreciation and Amortization</t>
  </si>
  <si>
    <t>Depreciation Expense - Depr Exp-Natural Gas Prod 4030-30002</t>
  </si>
  <si>
    <t>Totals_</t>
  </si>
  <si>
    <t>average_</t>
  </si>
  <si>
    <t>cap_rate</t>
  </si>
  <si>
    <t xml:space="preserve">     Kentucky Division - 009DIV</t>
  </si>
  <si>
    <t>expense_</t>
  </si>
  <si>
    <t>factor_</t>
  </si>
  <si>
    <t>March</t>
  </si>
  <si>
    <t>April</t>
  </si>
  <si>
    <t>May</t>
  </si>
  <si>
    <t>June</t>
  </si>
  <si>
    <t>January</t>
  </si>
  <si>
    <t>February</t>
  </si>
  <si>
    <t>Admin Div KY-Mid States - AMKMDV</t>
  </si>
  <si>
    <t>Fiscal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</si>
</sst>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0" fillId="0" borderId="0" xfId="0" quotePrefix="1"/>
    <xf numFmtId="0" fontId="0" fillId="0" borderId="0" xfId="0" quotePrefix="1" applyAlignment="1">
      <alignment horizontal="center" wrapText="1"/>
    </xf>
    <xf numFmtId="0" fontId="0" fillId="0" borderId="0" xfId="0" quotePrefix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/>
    <xf numFmtId="3" fontId="0" fillId="0" borderId="0" xfId="0" quotePrefix="1" applyNumberFormat="1" applyAlignment="1">
      <alignment horizontal="left"/>
    </xf>
    <xf numFmtId="3" fontId="0" fillId="2" borderId="0" xfId="0" quotePrefix="1" applyNumberFormat="1" applyFill="1" applyAlignment="1">
      <alignment horizontal="left"/>
    </xf>
    <xf numFmtId="3" fontId="0" fillId="2" borderId="0" xfId="0" quotePrefix="1" applyNumberFormat="1" applyFill="1" applyAlignment="1">
      <alignment horizontal="right"/>
    </xf>
    <xf numFmtId="10" fontId="0" fillId="2" borderId="0" xfId="1" quotePrefix="1" applyNumberFormat="1" applyFont="1" applyFill="1" applyAlignment="1">
      <alignment horizontal="right"/>
    </xf>
    <xf numFmtId="3" fontId="0" fillId="3" borderId="0" xfId="0" quotePrefix="1" applyNumberFormat="1" applyFill="1" applyAlignment="1">
      <alignment horizontal="left"/>
    </xf>
    <xf numFmtId="3" fontId="0" fillId="3" borderId="0" xfId="0" quotePrefix="1" applyNumberFormat="1" applyFill="1" applyAlignment="1">
      <alignment horizontal="right"/>
    </xf>
    <xf numFmtId="10" fontId="0" fillId="3" borderId="0" xfId="1" quotePrefix="1" applyNumberFormat="1" applyFont="1" applyFill="1" applyAlignment="1">
      <alignment horizontal="right"/>
    </xf>
    <xf numFmtId="3" fontId="0" fillId="4" borderId="0" xfId="0" quotePrefix="1" applyNumberFormat="1" applyFill="1" applyAlignment="1">
      <alignment horizontal="left"/>
    </xf>
    <xf numFmtId="3" fontId="0" fillId="4" borderId="0" xfId="0" quotePrefix="1" applyNumberFormat="1" applyFill="1" applyAlignment="1">
      <alignment horizontal="right"/>
    </xf>
    <xf numFmtId="10" fontId="0" fillId="4" borderId="0" xfId="1" quotePrefix="1" applyNumberFormat="1" applyFont="1" applyFill="1" applyAlignment="1">
      <alignment horizontal="right"/>
    </xf>
    <xf numFmtId="3" fontId="0" fillId="0" borderId="0" xfId="0" quotePrefix="1" applyNumberFormat="1"/>
    <xf numFmtId="3" fontId="0" fillId="5" borderId="0" xfId="0" quotePrefix="1" applyNumberFormat="1" applyFill="1"/>
    <xf numFmtId="3" fontId="0" fillId="5" borderId="0" xfId="0" quotePrefix="1" applyNumberFormat="1" applyFill="1" applyAlignment="1">
      <alignment horizontal="right"/>
    </xf>
    <xf numFmtId="10" fontId="0" fillId="5" borderId="0" xfId="1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/>
    </xf>
    <xf numFmtId="37" fontId="5" fillId="0" borderId="0" xfId="2" applyNumberFormat="1" applyFont="1"/>
    <xf numFmtId="10" fontId="5" fillId="0" borderId="0" xfId="1" applyNumberFormat="1" applyFont="1"/>
    <xf numFmtId="0" fontId="3" fillId="0" borderId="0" xfId="0" applyFont="1"/>
    <xf numFmtId="164" fontId="2" fillId="0" borderId="1" xfId="3" applyNumberFormat="1" applyFont="1" applyFill="1" applyBorder="1" applyProtection="1">
      <protection locked="0"/>
    </xf>
    <xf numFmtId="0" fontId="1" fillId="0" borderId="1" xfId="4" applyNumberFormat="1" applyFill="1" applyBorder="1" applyProtection="1">
      <protection locked="0"/>
    </xf>
  </cellXfs>
  <cellStyles count="5">
    <cellStyle name="Comma" xfId="3" builtinId="3"/>
    <cellStyle name="Normal" xfId="0" builtinId="0"/>
    <cellStyle name="Normal_Adjustments" xfId="2"/>
    <cellStyle name="Normal_Div 91" xfId="4"/>
    <cellStyle name="Percent" xfId="1" builtinId="5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0"/>
  <sheetViews>
    <sheetView tabSelected="1" view="pageBreakPreview" zoomScale="80" zoomScaleNormal="90" zoomScaleSheetLayoutView="80" workbookViewId="0">
      <selection activeCell="R23" sqref="R23"/>
    </sheetView>
  </sheetViews>
  <sheetFormatPr defaultRowHeight="12.75" x14ac:dyDescent="0.2"/>
  <cols>
    <col min="1" max="1" width="2.140625" customWidth="1"/>
    <col min="2" max="2" width="26.28515625" bestFit="1" customWidth="1"/>
    <col min="3" max="3" width="66.5703125" customWidth="1"/>
    <col min="4" max="4" width="13.85546875" bestFit="1" customWidth="1"/>
    <col min="5" max="10" width="12.28515625" customWidth="1"/>
    <col min="11" max="11" width="10.85546875" customWidth="1"/>
    <col min="12" max="12" width="11.140625" bestFit="1" customWidth="1"/>
  </cols>
  <sheetData>
    <row r="1" spans="2:13" x14ac:dyDescent="0.2">
      <c r="C1" s="1" t="s">
        <v>0</v>
      </c>
      <c r="D1" s="1"/>
      <c r="E1" s="1"/>
      <c r="F1" s="1"/>
      <c r="G1" s="1"/>
      <c r="H1" s="1"/>
      <c r="I1" s="1"/>
    </row>
    <row r="2" spans="2:13" x14ac:dyDescent="0.2">
      <c r="C2" s="1" t="s">
        <v>1</v>
      </c>
      <c r="D2" s="1"/>
      <c r="E2" s="1"/>
      <c r="F2" s="1"/>
      <c r="G2" s="1"/>
      <c r="H2" s="1"/>
      <c r="I2" s="1"/>
    </row>
    <row r="3" spans="2:13" x14ac:dyDescent="0.2">
      <c r="C3" s="1" t="s">
        <v>2</v>
      </c>
      <c r="D3" s="1"/>
      <c r="E3" s="1"/>
      <c r="F3" s="1"/>
      <c r="G3" s="1"/>
      <c r="H3" s="1"/>
      <c r="I3" s="1"/>
    </row>
    <row r="4" spans="2:13" x14ac:dyDescent="0.2">
      <c r="C4" s="1" t="s">
        <v>3</v>
      </c>
      <c r="D4" s="1"/>
      <c r="E4" s="1"/>
      <c r="F4" s="1"/>
      <c r="G4" s="1"/>
      <c r="H4" s="1"/>
      <c r="I4" s="1"/>
    </row>
    <row r="5" spans="2:13" x14ac:dyDescent="0.2">
      <c r="D5" s="1"/>
      <c r="E5" s="1"/>
      <c r="F5" s="1"/>
      <c r="G5" s="1"/>
      <c r="H5" s="1"/>
      <c r="I5" s="1"/>
    </row>
    <row r="6" spans="2:13" x14ac:dyDescent="0.2">
      <c r="C6" s="2"/>
      <c r="D6" s="3" t="s">
        <v>35</v>
      </c>
      <c r="E6" s="3" t="s">
        <v>35</v>
      </c>
      <c r="F6" s="3" t="s">
        <v>35</v>
      </c>
      <c r="G6" s="3" t="s">
        <v>35</v>
      </c>
      <c r="H6" s="3" t="s">
        <v>35</v>
      </c>
      <c r="I6" s="3" t="s">
        <v>35</v>
      </c>
      <c r="K6" s="3" t="s">
        <v>23</v>
      </c>
      <c r="L6" s="20" t="s">
        <v>26</v>
      </c>
    </row>
    <row r="7" spans="2:13" x14ac:dyDescent="0.2">
      <c r="C7" s="3"/>
      <c r="D7" s="3" t="s">
        <v>32</v>
      </c>
      <c r="E7" s="3" t="s">
        <v>33</v>
      </c>
      <c r="F7" s="3" t="s">
        <v>28</v>
      </c>
      <c r="G7" s="3" t="s">
        <v>29</v>
      </c>
      <c r="H7" s="3" t="s">
        <v>30</v>
      </c>
      <c r="I7" s="3" t="s">
        <v>31</v>
      </c>
      <c r="J7" s="3" t="s">
        <v>22</v>
      </c>
      <c r="K7" s="3" t="s">
        <v>24</v>
      </c>
      <c r="L7" s="20" t="s">
        <v>27</v>
      </c>
    </row>
    <row r="8" spans="2:13" x14ac:dyDescent="0.2">
      <c r="C8" s="4"/>
      <c r="D8" s="5"/>
      <c r="E8" s="5"/>
      <c r="F8" s="5"/>
      <c r="G8" s="5"/>
      <c r="H8" s="5"/>
      <c r="I8" s="5"/>
    </row>
    <row r="9" spans="2:13" ht="15" x14ac:dyDescent="0.25">
      <c r="B9" s="27" t="s">
        <v>34</v>
      </c>
      <c r="C9" s="6" t="s">
        <v>4</v>
      </c>
      <c r="D9" s="26">
        <v>-3860.06</v>
      </c>
      <c r="E9" s="26">
        <v>-3842.39</v>
      </c>
      <c r="F9" s="26">
        <v>-3824.75</v>
      </c>
      <c r="G9" s="26">
        <v>-3826.71</v>
      </c>
      <c r="H9" s="26">
        <v>-3837.28</v>
      </c>
      <c r="I9" s="26">
        <v>-3830.85</v>
      </c>
      <c r="J9" s="5">
        <f t="shared" ref="J9:J26" si="0">SUM(D9:I9)</f>
        <v>-23022.039999999997</v>
      </c>
    </row>
    <row r="10" spans="2:13" ht="15" x14ac:dyDescent="0.25">
      <c r="C10" s="16" t="s">
        <v>21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5">
        <f t="shared" si="0"/>
        <v>0</v>
      </c>
    </row>
    <row r="11" spans="2:13" ht="15" x14ac:dyDescent="0.25">
      <c r="C11" s="16" t="s">
        <v>5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5">
        <f t="shared" si="0"/>
        <v>0</v>
      </c>
    </row>
    <row r="12" spans="2:13" ht="15" x14ac:dyDescent="0.25">
      <c r="C12" s="16" t="s">
        <v>6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5">
        <f t="shared" si="0"/>
        <v>0</v>
      </c>
      <c r="M12" s="25"/>
    </row>
    <row r="13" spans="2:13" ht="15" x14ac:dyDescent="0.25">
      <c r="C13" s="16" t="s">
        <v>7</v>
      </c>
      <c r="D13" s="26">
        <v>3536.97</v>
      </c>
      <c r="E13" s="26">
        <v>3536.97</v>
      </c>
      <c r="F13" s="26">
        <v>3538.35</v>
      </c>
      <c r="G13" s="26">
        <v>3538.35</v>
      </c>
      <c r="H13" s="26">
        <v>3541.81</v>
      </c>
      <c r="I13" s="26">
        <v>3541.82</v>
      </c>
      <c r="J13" s="5">
        <f t="shared" si="0"/>
        <v>21234.27</v>
      </c>
    </row>
    <row r="14" spans="2:13" ht="15" x14ac:dyDescent="0.25">
      <c r="C14" s="17" t="s">
        <v>8</v>
      </c>
      <c r="D14" s="26">
        <v>151.66</v>
      </c>
      <c r="E14" s="26">
        <v>151.66</v>
      </c>
      <c r="F14" s="26">
        <v>151.66</v>
      </c>
      <c r="G14" s="26">
        <v>151.66</v>
      </c>
      <c r="H14" s="26">
        <v>151.66</v>
      </c>
      <c r="I14" s="26">
        <v>151.66</v>
      </c>
      <c r="J14" s="18">
        <f t="shared" si="0"/>
        <v>909.95999999999992</v>
      </c>
      <c r="K14" s="18"/>
      <c r="L14" s="18"/>
    </row>
    <row r="15" spans="2:13" ht="15" x14ac:dyDescent="0.25">
      <c r="C15" s="17" t="s">
        <v>9</v>
      </c>
      <c r="D15" s="26">
        <v>-76.62</v>
      </c>
      <c r="E15" s="26">
        <v>-80.739999999999995</v>
      </c>
      <c r="F15" s="26">
        <v>-85.18</v>
      </c>
      <c r="G15" s="26">
        <v>-84.72</v>
      </c>
      <c r="H15" s="26">
        <v>-83.06</v>
      </c>
      <c r="I15" s="26">
        <v>-84.56</v>
      </c>
      <c r="J15" s="18">
        <f t="shared" si="0"/>
        <v>-494.88</v>
      </c>
      <c r="K15" s="19">
        <f>IF(J14=0,0,-J15/J14)</f>
        <v>0.54384808123434003</v>
      </c>
      <c r="L15" s="19">
        <f>1-K15</f>
        <v>0.45615191876565997</v>
      </c>
    </row>
    <row r="16" spans="2:13" ht="15" x14ac:dyDescent="0.25">
      <c r="C16" s="7" t="s">
        <v>10</v>
      </c>
      <c r="D16" s="26">
        <v>74.540000000000006</v>
      </c>
      <c r="E16" s="26">
        <v>74.540000000000006</v>
      </c>
      <c r="F16" s="26">
        <v>74.540000000000006</v>
      </c>
      <c r="G16" s="26">
        <v>74.540000000000006</v>
      </c>
      <c r="H16" s="26">
        <v>74.540000000000006</v>
      </c>
      <c r="I16" s="26">
        <v>74.540000000000006</v>
      </c>
      <c r="J16" s="8">
        <f t="shared" si="0"/>
        <v>447.24000000000007</v>
      </c>
      <c r="K16" s="9"/>
      <c r="L16" s="9"/>
    </row>
    <row r="17" spans="2:12" ht="15" x14ac:dyDescent="0.25">
      <c r="C17" s="7" t="s">
        <v>11</v>
      </c>
      <c r="D17" s="26">
        <v>-73.05</v>
      </c>
      <c r="E17" s="26">
        <v>-73.05</v>
      </c>
      <c r="F17" s="26">
        <v>-73.05</v>
      </c>
      <c r="G17" s="26">
        <v>-73.05</v>
      </c>
      <c r="H17" s="26">
        <v>-73.05</v>
      </c>
      <c r="I17" s="26">
        <v>-73.05</v>
      </c>
      <c r="J17" s="8">
        <f t="shared" si="0"/>
        <v>-438.3</v>
      </c>
      <c r="K17" s="9">
        <f>-J17/J16</f>
        <v>0.98001073249262127</v>
      </c>
      <c r="L17" s="9">
        <f>1-K17</f>
        <v>1.9989267507378727E-2</v>
      </c>
    </row>
    <row r="18" spans="2:12" ht="15" x14ac:dyDescent="0.25">
      <c r="C18" s="10" t="s">
        <v>12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11">
        <f t="shared" si="0"/>
        <v>0</v>
      </c>
      <c r="K18" s="11"/>
      <c r="L18" s="11"/>
    </row>
    <row r="19" spans="2:12" ht="15" x14ac:dyDescent="0.25">
      <c r="C19" s="10" t="s">
        <v>13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11">
        <f t="shared" si="0"/>
        <v>0</v>
      </c>
      <c r="K19" s="12">
        <f>IF(J18=0,0,-J19/J18)</f>
        <v>0</v>
      </c>
      <c r="L19" s="12">
        <f>1-K19</f>
        <v>1</v>
      </c>
    </row>
    <row r="20" spans="2:12" ht="15" x14ac:dyDescent="0.25">
      <c r="C20" s="13" t="s">
        <v>14</v>
      </c>
      <c r="D20" s="26">
        <v>498.29</v>
      </c>
      <c r="E20" s="26">
        <v>498.29</v>
      </c>
      <c r="F20" s="26">
        <v>498.29</v>
      </c>
      <c r="G20" s="26">
        <v>498.29</v>
      </c>
      <c r="H20" s="26">
        <v>498.29</v>
      </c>
      <c r="I20" s="26">
        <v>498.29</v>
      </c>
      <c r="J20" s="14">
        <f t="shared" si="0"/>
        <v>2989.7400000000002</v>
      </c>
      <c r="K20" s="14"/>
      <c r="L20" s="14"/>
    </row>
    <row r="21" spans="2:12" ht="15" x14ac:dyDescent="0.25">
      <c r="C21" s="13" t="s">
        <v>15</v>
      </c>
      <c r="D21" s="26">
        <v>-251.73</v>
      </c>
      <c r="E21" s="26">
        <v>-265.27999999999997</v>
      </c>
      <c r="F21" s="26">
        <v>-279.86</v>
      </c>
      <c r="G21" s="26">
        <v>-278.36</v>
      </c>
      <c r="H21" s="26">
        <v>-272.91000000000003</v>
      </c>
      <c r="I21" s="26">
        <v>-277.83999999999997</v>
      </c>
      <c r="J21" s="14">
        <f t="shared" si="0"/>
        <v>-1625.98</v>
      </c>
      <c r="K21" s="15">
        <f>-J21/J20</f>
        <v>0.54385331165920781</v>
      </c>
      <c r="L21" s="15">
        <f>1-K21</f>
        <v>0.45614668834079219</v>
      </c>
    </row>
    <row r="22" spans="2:12" ht="15" x14ac:dyDescent="0.25">
      <c r="C22" s="16" t="s">
        <v>16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5">
        <f t="shared" si="0"/>
        <v>0</v>
      </c>
    </row>
    <row r="23" spans="2:12" ht="15" x14ac:dyDescent="0.25">
      <c r="C23" s="16" t="s">
        <v>17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5">
        <f t="shared" si="0"/>
        <v>0</v>
      </c>
    </row>
    <row r="24" spans="2:12" ht="15" x14ac:dyDescent="0.25">
      <c r="C24" s="16" t="s">
        <v>18</v>
      </c>
      <c r="D24" s="26">
        <v>-8222.4</v>
      </c>
      <c r="E24" s="26">
        <v>-8222.4</v>
      </c>
      <c r="F24" s="26">
        <v>-8222.4</v>
      </c>
      <c r="G24" s="26">
        <v>-8222.4</v>
      </c>
      <c r="H24" s="26">
        <v>-8222.4</v>
      </c>
      <c r="I24" s="26">
        <v>-8222.4</v>
      </c>
      <c r="J24" s="5">
        <f t="shared" si="0"/>
        <v>-49334.400000000001</v>
      </c>
    </row>
    <row r="25" spans="2:12" ht="15" x14ac:dyDescent="0.25">
      <c r="C25" s="16" t="s">
        <v>19</v>
      </c>
      <c r="D25" s="26">
        <v>8222.4</v>
      </c>
      <c r="E25" s="26">
        <v>8222.4</v>
      </c>
      <c r="F25" s="26">
        <v>8222.4</v>
      </c>
      <c r="G25" s="26">
        <v>8222.4</v>
      </c>
      <c r="H25" s="26">
        <v>8222.4</v>
      </c>
      <c r="I25" s="26">
        <v>8222.4</v>
      </c>
      <c r="J25" s="5">
        <f t="shared" si="0"/>
        <v>49334.400000000001</v>
      </c>
    </row>
    <row r="26" spans="2:12" ht="15" x14ac:dyDescent="0.25">
      <c r="C26" s="16" t="s">
        <v>20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0.01</v>
      </c>
      <c r="J26" s="5">
        <f t="shared" si="0"/>
        <v>0.01</v>
      </c>
    </row>
    <row r="27" spans="2:12" ht="15" x14ac:dyDescent="0.25">
      <c r="C27" s="5"/>
      <c r="D27" s="26"/>
      <c r="E27" s="26"/>
      <c r="F27" s="26"/>
      <c r="G27" s="26"/>
      <c r="H27" s="26"/>
      <c r="I27" s="26"/>
    </row>
    <row r="28" spans="2:12" ht="15" x14ac:dyDescent="0.25">
      <c r="C28" s="5"/>
      <c r="D28" s="26"/>
      <c r="E28" s="26"/>
      <c r="F28" s="26"/>
      <c r="G28" s="26"/>
      <c r="H28" s="26"/>
      <c r="I28" s="26"/>
    </row>
    <row r="29" spans="2:12" ht="15" x14ac:dyDescent="0.25">
      <c r="C29" s="5"/>
      <c r="D29" s="26"/>
      <c r="E29" s="26"/>
      <c r="F29" s="26"/>
      <c r="G29" s="26"/>
      <c r="H29" s="26"/>
      <c r="I29" s="26"/>
    </row>
    <row r="30" spans="2:12" ht="15" x14ac:dyDescent="0.25">
      <c r="B30" s="1" t="s">
        <v>25</v>
      </c>
      <c r="C30" s="6" t="s">
        <v>4</v>
      </c>
      <c r="D30" s="26">
        <v>1921.54</v>
      </c>
      <c r="E30" s="26">
        <v>1912.74</v>
      </c>
      <c r="F30" s="26">
        <v>1903.96</v>
      </c>
      <c r="G30" s="26">
        <v>1904.94</v>
      </c>
      <c r="H30" s="26">
        <v>1910.2</v>
      </c>
      <c r="I30" s="26">
        <v>1907</v>
      </c>
      <c r="J30" s="5">
        <f t="shared" ref="J30:J47" si="1">SUM(D30:I30)</f>
        <v>11460.380000000001</v>
      </c>
    </row>
    <row r="31" spans="2:12" ht="15" x14ac:dyDescent="0.25">
      <c r="C31" s="16" t="s">
        <v>21</v>
      </c>
      <c r="D31" s="26">
        <v>21378.09</v>
      </c>
      <c r="E31" s="26">
        <v>21378.09</v>
      </c>
      <c r="F31" s="26">
        <v>21378.04</v>
      </c>
      <c r="G31" s="26">
        <v>21378.04</v>
      </c>
      <c r="H31" s="26">
        <v>21378.04</v>
      </c>
      <c r="I31" s="26">
        <v>21378.04</v>
      </c>
      <c r="J31" s="5">
        <f t="shared" si="1"/>
        <v>128268.34000000003</v>
      </c>
    </row>
    <row r="32" spans="2:12" ht="15" x14ac:dyDescent="0.25">
      <c r="C32" s="16" t="s">
        <v>5</v>
      </c>
      <c r="D32" s="26">
        <v>50119.96</v>
      </c>
      <c r="E32" s="26">
        <v>50119.96</v>
      </c>
      <c r="F32" s="26">
        <v>50119.96</v>
      </c>
      <c r="G32" s="26">
        <v>50112.54</v>
      </c>
      <c r="H32" s="26">
        <v>50112.54</v>
      </c>
      <c r="I32" s="26">
        <v>50923.3</v>
      </c>
      <c r="J32" s="5">
        <f t="shared" si="1"/>
        <v>301508.26</v>
      </c>
    </row>
    <row r="33" spans="3:13" ht="15" x14ac:dyDescent="0.25">
      <c r="C33" s="16" t="s">
        <v>6</v>
      </c>
      <c r="D33" s="26">
        <v>1369314.11</v>
      </c>
      <c r="E33" s="26">
        <v>1371582.63</v>
      </c>
      <c r="F33" s="26">
        <v>1378384.62</v>
      </c>
      <c r="G33" s="26">
        <v>1390520.57</v>
      </c>
      <c r="H33" s="26">
        <v>1400280.7</v>
      </c>
      <c r="I33" s="26">
        <v>1412124.39</v>
      </c>
      <c r="J33" s="5">
        <f t="shared" si="1"/>
        <v>8322207.0200000005</v>
      </c>
    </row>
    <row r="34" spans="3:13" ht="15" x14ac:dyDescent="0.25">
      <c r="C34" s="16" t="s">
        <v>7</v>
      </c>
      <c r="D34" s="26">
        <v>122586.6</v>
      </c>
      <c r="E34" s="26">
        <v>121196.35</v>
      </c>
      <c r="F34" s="26">
        <v>121197.91</v>
      </c>
      <c r="G34" s="26">
        <v>121197.91</v>
      </c>
      <c r="H34" s="26">
        <v>121394.84</v>
      </c>
      <c r="I34" s="26">
        <v>121659.51</v>
      </c>
      <c r="J34" s="5">
        <f t="shared" si="1"/>
        <v>729233.12</v>
      </c>
    </row>
    <row r="35" spans="3:13" ht="15" x14ac:dyDescent="0.25">
      <c r="C35" s="17" t="s">
        <v>8</v>
      </c>
      <c r="D35" s="26">
        <v>2788.12</v>
      </c>
      <c r="E35" s="26">
        <v>2788.12</v>
      </c>
      <c r="F35" s="26">
        <v>2788.12</v>
      </c>
      <c r="G35" s="26">
        <v>2788.12</v>
      </c>
      <c r="H35" s="26">
        <v>2788.12</v>
      </c>
      <c r="I35" s="26">
        <v>2788.12</v>
      </c>
      <c r="J35" s="18">
        <f t="shared" si="1"/>
        <v>16728.719999999998</v>
      </c>
      <c r="K35" s="18"/>
      <c r="L35" s="18"/>
    </row>
    <row r="36" spans="3:13" ht="15" x14ac:dyDescent="0.25">
      <c r="C36" s="17" t="s">
        <v>9</v>
      </c>
      <c r="D36" s="26">
        <v>-1408.54</v>
      </c>
      <c r="E36" s="26">
        <v>-1484.34</v>
      </c>
      <c r="F36" s="26">
        <v>-1565.91</v>
      </c>
      <c r="G36" s="26">
        <v>-1557.55</v>
      </c>
      <c r="H36" s="26">
        <v>-1527.02</v>
      </c>
      <c r="I36" s="26">
        <v>-1554.61</v>
      </c>
      <c r="J36" s="18">
        <f t="shared" si="1"/>
        <v>-9097.9700000000012</v>
      </c>
      <c r="K36" s="19">
        <f>IF(J35=0,0,-J36/J35)</f>
        <v>0.54385332529924602</v>
      </c>
      <c r="L36" s="19">
        <f>1-K36</f>
        <v>0.45614667470075398</v>
      </c>
    </row>
    <row r="37" spans="3:13" ht="15" x14ac:dyDescent="0.25">
      <c r="C37" s="7" t="s">
        <v>10</v>
      </c>
      <c r="D37" s="26">
        <v>1975.95</v>
      </c>
      <c r="E37" s="26">
        <v>1975.95</v>
      </c>
      <c r="F37" s="26">
        <v>1800.64</v>
      </c>
      <c r="G37" s="26">
        <v>315.20999999999998</v>
      </c>
      <c r="H37" s="26">
        <v>315.20999999999998</v>
      </c>
      <c r="I37" s="26">
        <v>315.20999999999998</v>
      </c>
      <c r="J37" s="8">
        <f t="shared" si="1"/>
        <v>6698.17</v>
      </c>
      <c r="K37" s="9"/>
      <c r="L37" s="9"/>
    </row>
    <row r="38" spans="3:13" ht="15" x14ac:dyDescent="0.25">
      <c r="C38" s="7" t="s">
        <v>11</v>
      </c>
      <c r="D38" s="26">
        <v>-1936.43</v>
      </c>
      <c r="E38" s="26">
        <v>-1936.43</v>
      </c>
      <c r="F38" s="26">
        <v>-1764.63</v>
      </c>
      <c r="G38" s="26">
        <v>-308.91000000000003</v>
      </c>
      <c r="H38" s="26">
        <v>-308.91000000000003</v>
      </c>
      <c r="I38" s="26">
        <v>-308.91000000000003</v>
      </c>
      <c r="J38" s="8">
        <f t="shared" si="1"/>
        <v>-6564.2199999999993</v>
      </c>
      <c r="K38" s="9">
        <f>IF(J37=0,0,-J38/J37)</f>
        <v>0.98000200054641784</v>
      </c>
      <c r="L38" s="9">
        <f>1-K38</f>
        <v>1.999799945358216E-2</v>
      </c>
      <c r="M38" s="21"/>
    </row>
    <row r="39" spans="3:13" ht="15" x14ac:dyDescent="0.25">
      <c r="C39" s="10" t="s">
        <v>12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11">
        <f t="shared" si="1"/>
        <v>0</v>
      </c>
      <c r="K39" s="11"/>
      <c r="L39" s="11"/>
    </row>
    <row r="40" spans="3:13" ht="15" x14ac:dyDescent="0.25">
      <c r="C40" s="10" t="s">
        <v>13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11">
        <f t="shared" si="1"/>
        <v>0</v>
      </c>
      <c r="K40" s="12">
        <f>IF(J39=0,0,-J40/J39)</f>
        <v>0</v>
      </c>
      <c r="L40" s="12">
        <f>1-K40</f>
        <v>1</v>
      </c>
      <c r="M40" s="21"/>
    </row>
    <row r="41" spans="3:13" ht="15" x14ac:dyDescent="0.25">
      <c r="C41" s="13" t="s">
        <v>14</v>
      </c>
      <c r="D41" s="26">
        <v>23863.02</v>
      </c>
      <c r="E41" s="26">
        <v>23890.73</v>
      </c>
      <c r="F41" s="26">
        <v>23966.080000000002</v>
      </c>
      <c r="G41" s="26">
        <v>24443.07</v>
      </c>
      <c r="H41" s="26">
        <v>24457.4</v>
      </c>
      <c r="I41" s="26">
        <v>24457.439999999999</v>
      </c>
      <c r="J41" s="14">
        <f t="shared" si="1"/>
        <v>145077.74</v>
      </c>
      <c r="K41" s="14"/>
      <c r="L41" s="14"/>
    </row>
    <row r="42" spans="3:13" ht="15" x14ac:dyDescent="0.25">
      <c r="C42" s="13" t="s">
        <v>15</v>
      </c>
      <c r="D42" s="26">
        <v>-12055.44</v>
      </c>
      <c r="E42" s="26">
        <v>-12718.94</v>
      </c>
      <c r="F42" s="26">
        <v>-13460.19</v>
      </c>
      <c r="G42" s="26">
        <v>-13654.87</v>
      </c>
      <c r="H42" s="26">
        <v>-13394.99</v>
      </c>
      <c r="I42" s="26">
        <v>-13637.07</v>
      </c>
      <c r="J42" s="14">
        <f t="shared" si="1"/>
        <v>-78921.5</v>
      </c>
      <c r="K42" s="15">
        <f>IF(J41=0,0,-J42/J41)</f>
        <v>0.54399455078360059</v>
      </c>
      <c r="L42" s="15">
        <f>1-K42</f>
        <v>0.45600544921639941</v>
      </c>
      <c r="M42" s="21"/>
    </row>
    <row r="43" spans="3:13" ht="15" x14ac:dyDescent="0.25">
      <c r="C43" s="16" t="s">
        <v>16</v>
      </c>
      <c r="D43" s="26">
        <v>53614.29</v>
      </c>
      <c r="E43" s="26">
        <v>52922.91</v>
      </c>
      <c r="F43" s="26">
        <v>52923.55</v>
      </c>
      <c r="G43" s="26">
        <v>52930.43</v>
      </c>
      <c r="H43" s="26">
        <v>52937.25</v>
      </c>
      <c r="I43" s="26">
        <v>54036.01</v>
      </c>
      <c r="J43" s="5">
        <f t="shared" si="1"/>
        <v>319364.44</v>
      </c>
    </row>
    <row r="44" spans="3:13" ht="15" x14ac:dyDescent="0.25">
      <c r="C44" s="16" t="s">
        <v>17</v>
      </c>
      <c r="D44" s="26">
        <v>37796.239999999998</v>
      </c>
      <c r="E44" s="26">
        <v>37805</v>
      </c>
      <c r="F44" s="26">
        <v>37792.629999999997</v>
      </c>
      <c r="G44" s="26">
        <v>37792.6</v>
      </c>
      <c r="H44" s="26">
        <v>37798.14</v>
      </c>
      <c r="I44" s="26">
        <v>37851.35</v>
      </c>
      <c r="J44" s="5">
        <f t="shared" si="1"/>
        <v>226835.96</v>
      </c>
    </row>
    <row r="45" spans="3:13" ht="15" x14ac:dyDescent="0.25">
      <c r="C45" s="16" t="s">
        <v>18</v>
      </c>
      <c r="D45" s="26">
        <v>4093.11</v>
      </c>
      <c r="E45" s="26">
        <v>4093.11</v>
      </c>
      <c r="F45" s="26">
        <v>4093.11</v>
      </c>
      <c r="G45" s="26">
        <v>4093.11</v>
      </c>
      <c r="H45" s="26">
        <v>4093.11</v>
      </c>
      <c r="I45" s="26">
        <v>4093.11</v>
      </c>
      <c r="J45" s="5">
        <f t="shared" si="1"/>
        <v>24558.66</v>
      </c>
    </row>
    <row r="46" spans="3:13" ht="15" x14ac:dyDescent="0.25">
      <c r="C46" s="16" t="s">
        <v>19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5">
        <f t="shared" si="1"/>
        <v>0</v>
      </c>
    </row>
    <row r="47" spans="3:13" ht="15" x14ac:dyDescent="0.25">
      <c r="C47" s="16" t="s">
        <v>20</v>
      </c>
      <c r="D47" s="26">
        <v>1674050.62</v>
      </c>
      <c r="E47" s="26">
        <v>1673525.88</v>
      </c>
      <c r="F47" s="26">
        <v>1679557.89</v>
      </c>
      <c r="G47" s="26">
        <v>1691955.21</v>
      </c>
      <c r="H47" s="26">
        <v>1702234.63</v>
      </c>
      <c r="I47" s="26">
        <v>1716032.89</v>
      </c>
      <c r="J47" s="5">
        <f t="shared" si="1"/>
        <v>10137357.120000001</v>
      </c>
    </row>
    <row r="52" spans="3:11" x14ac:dyDescent="0.2">
      <c r="C52" s="21"/>
      <c r="D52" s="22"/>
      <c r="E52" s="21"/>
      <c r="I52" s="23"/>
      <c r="J52" s="23"/>
      <c r="K52" s="21"/>
    </row>
    <row r="53" spans="3:11" x14ac:dyDescent="0.2">
      <c r="C53" s="21"/>
      <c r="D53" s="22"/>
      <c r="E53" s="21"/>
      <c r="I53" s="23"/>
      <c r="J53" s="24"/>
    </row>
    <row r="54" spans="3:11" x14ac:dyDescent="0.2">
      <c r="C54" s="21"/>
      <c r="D54" s="22"/>
      <c r="E54" s="21"/>
      <c r="I54" s="23"/>
      <c r="J54" s="24"/>
      <c r="K54" s="21"/>
    </row>
    <row r="55" spans="3:11" x14ac:dyDescent="0.2">
      <c r="C55" s="21"/>
      <c r="D55" s="22"/>
      <c r="E55" s="21"/>
      <c r="I55" s="23"/>
      <c r="J55" s="24"/>
      <c r="K55" s="21"/>
    </row>
    <row r="56" spans="3:11" x14ac:dyDescent="0.2">
      <c r="C56" s="21"/>
      <c r="D56" s="22"/>
      <c r="E56" s="21"/>
      <c r="I56" s="23"/>
      <c r="J56" s="24"/>
    </row>
    <row r="57" spans="3:11" x14ac:dyDescent="0.2">
      <c r="C57" s="21"/>
      <c r="D57" s="22"/>
      <c r="E57" s="21"/>
      <c r="I57" s="23"/>
      <c r="J57" s="24"/>
      <c r="K57" s="21"/>
    </row>
    <row r="58" spans="3:11" x14ac:dyDescent="0.2">
      <c r="C58" s="21"/>
      <c r="D58" s="22"/>
      <c r="E58" s="21"/>
      <c r="I58" s="23"/>
      <c r="J58" s="24"/>
      <c r="K58" s="21"/>
    </row>
    <row r="59" spans="3:11" x14ac:dyDescent="0.2">
      <c r="C59" s="21"/>
      <c r="D59" s="22"/>
      <c r="E59" s="21"/>
      <c r="I59" s="23"/>
      <c r="J59" s="24"/>
    </row>
    <row r="60" spans="3:11" x14ac:dyDescent="0.2">
      <c r="C60" s="21"/>
      <c r="D60" s="22"/>
      <c r="E60" s="21"/>
      <c r="I60" s="23"/>
      <c r="J60" s="24"/>
    </row>
  </sheetData>
  <pageMargins left="0.17" right="0.28999999999999998" top="1.31" bottom="1" header="0.97" footer="0.5"/>
  <pageSetup scale="67" orientation="landscape" r:id="rId1"/>
  <headerFooter alignWithMargins="0">
    <oddHeader>&amp;C&amp;12Average Capitalization Rates of Depreciation Expense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Base period Actuals</vt:lpstr>
      <vt:lpstr>'Base period Actuals'!Print_Area</vt:lpstr>
    </vt:vector>
  </TitlesOfParts>
  <Company>Atmos Energy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Paul</dc:creator>
  <cp:lastModifiedBy>Brannon C Taylor</cp:lastModifiedBy>
  <cp:lastPrinted>2015-02-04T23:08:56Z</cp:lastPrinted>
  <dcterms:created xsi:type="dcterms:W3CDTF">2015-02-04T22:37:54Z</dcterms:created>
  <dcterms:modified xsi:type="dcterms:W3CDTF">2018-08-30T13:55:05Z</dcterms:modified>
</cp:coreProperties>
</file>