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2 Attachments\"/>
    </mc:Choice>
  </mc:AlternateContent>
  <bookViews>
    <workbookView xWindow="0" yWindow="0" windowWidth="28800" windowHeight="11385"/>
  </bookViews>
  <sheets>
    <sheet name="O&amp;M" sheetId="1" r:id="rId1"/>
  </sheets>
  <calcPr calcId="152511"/>
</workbook>
</file>

<file path=xl/calcChain.xml><?xml version="1.0" encoding="utf-8"?>
<calcChain xmlns="http://schemas.openxmlformats.org/spreadsheetml/2006/main">
  <c r="M6" i="1" l="1"/>
  <c r="L6" i="1"/>
  <c r="L25" i="1" s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J25" i="1"/>
  <c r="G25" i="1"/>
  <c r="F25" i="1"/>
  <c r="D25" i="1"/>
  <c r="C25" i="1"/>
  <c r="I25" i="1" l="1"/>
  <c r="M25" i="1"/>
</calcChain>
</file>

<file path=xl/sharedStrings.xml><?xml version="1.0" encoding="utf-8"?>
<sst xmlns="http://schemas.openxmlformats.org/spreadsheetml/2006/main" count="24" uniqueCount="24">
  <si>
    <t>O&amp;M by Cost Element</t>
  </si>
  <si>
    <t>Kentucky</t>
  </si>
  <si>
    <t>SSU</t>
  </si>
  <si>
    <t>Division General Office</t>
  </si>
  <si>
    <t>Total</t>
  </si>
  <si>
    <t>Labor</t>
  </si>
  <si>
    <t>Benefits</t>
  </si>
  <si>
    <t>Employee Welfare</t>
  </si>
  <si>
    <t>Insurance</t>
  </si>
  <si>
    <t>Rent, Maint., &amp; Utilities</t>
  </si>
  <si>
    <t>Vehicles &amp; Equip</t>
  </si>
  <si>
    <t>Materials &amp; Supplies</t>
  </si>
  <si>
    <t>Information Technologies</t>
  </si>
  <si>
    <t>Telecom</t>
  </si>
  <si>
    <t>Marketing</t>
  </si>
  <si>
    <t>Directors &amp; Shareholders &amp;PR</t>
  </si>
  <si>
    <t>Dues &amp; Donations</t>
  </si>
  <si>
    <t>Print &amp; Postages</t>
  </si>
  <si>
    <t>Travel &amp; Entertainment</t>
  </si>
  <si>
    <t>Training</t>
  </si>
  <si>
    <t>Outside Services</t>
  </si>
  <si>
    <t>Provision for Bad Debt</t>
  </si>
  <si>
    <t>Miscellaneous</t>
  </si>
  <si>
    <t>Total O&amp;M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</si>
</sst>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 applyFill="1"/>
    <xf numFmtId="0" fontId="2" fillId="0" borderId="0" xfId="1" applyFont="1" applyFill="1"/>
    <xf numFmtId="0" fontId="4" fillId="0" borderId="0" xfId="1" applyFont="1" applyFill="1"/>
    <xf numFmtId="0" fontId="5" fillId="0" borderId="0" xfId="2" applyFont="1" applyFill="1"/>
    <xf numFmtId="164" fontId="2" fillId="0" borderId="0" xfId="1" applyNumberFormat="1" applyFont="1" applyFill="1"/>
    <xf numFmtId="0" fontId="6" fillId="0" borderId="0" xfId="1" applyFont="1" applyFill="1" applyAlignment="1">
      <alignment horizontal="center"/>
    </xf>
    <xf numFmtId="165" fontId="2" fillId="0" borderId="0" xfId="3" applyNumberFormat="1" applyFont="1" applyFill="1"/>
    <xf numFmtId="9" fontId="2" fillId="0" borderId="0" xfId="4" applyNumberFormat="1" applyFont="1" applyFill="1"/>
    <xf numFmtId="43" fontId="2" fillId="0" borderId="0" xfId="4" applyNumberFormat="1" applyFont="1" applyFill="1"/>
    <xf numFmtId="43" fontId="2" fillId="0" borderId="0" xfId="3" applyNumberFormat="1" applyFont="1" applyFill="1"/>
    <xf numFmtId="166" fontId="2" fillId="0" borderId="0" xfId="4" applyNumberFormat="1" applyFont="1" applyFill="1"/>
    <xf numFmtId="165" fontId="4" fillId="0" borderId="0" xfId="3" applyNumberFormat="1" applyFont="1" applyFill="1"/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</cellXfs>
  <cellStyles count="9">
    <cellStyle name="Comma 2" xfId="5"/>
    <cellStyle name="Comma 3" xfId="6"/>
    <cellStyle name="Currency 2" xfId="3"/>
    <cellStyle name="Normal" xfId="0" builtinId="0"/>
    <cellStyle name="Normal 2" xfId="7"/>
    <cellStyle name="Normal 3" xfId="2"/>
    <cellStyle name="Normal_13 MFR and Workpapers public 2007WP as filed" xfId="1"/>
    <cellStyle name="Percent 2" xfId="8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zoomScaleSheetLayoutView="80" workbookViewId="0"/>
  </sheetViews>
  <sheetFormatPr defaultRowHeight="15" x14ac:dyDescent="0.25"/>
  <cols>
    <col min="1" max="1" width="33.28515625" style="4" bestFit="1" customWidth="1"/>
    <col min="2" max="2" width="9.140625" style="4"/>
    <col min="3" max="4" width="15.140625" style="4" bestFit="1" customWidth="1"/>
    <col min="5" max="5" width="6.28515625" style="4" bestFit="1" customWidth="1"/>
    <col min="6" max="7" width="15.140625" style="4" bestFit="1" customWidth="1"/>
    <col min="8" max="8" width="5.85546875" style="4" bestFit="1" customWidth="1"/>
    <col min="9" max="10" width="14.140625" style="4" bestFit="1" customWidth="1"/>
    <col min="11" max="11" width="6.28515625" style="4" bestFit="1" customWidth="1"/>
    <col min="12" max="13" width="15.140625" style="4" bestFit="1" customWidth="1"/>
    <col min="14" max="14" width="5.85546875" style="4" bestFit="1" customWidth="1"/>
    <col min="15" max="16384" width="9.140625" style="4"/>
  </cols>
  <sheetData>
    <row r="1" spans="1:14" ht="20.25" x14ac:dyDescent="0.3">
      <c r="A1" s="1" t="s">
        <v>0</v>
      </c>
      <c r="B1" s="2"/>
      <c r="C1" s="2"/>
      <c r="D1" s="2"/>
      <c r="E1" s="2"/>
      <c r="F1" s="3"/>
      <c r="G1" s="3"/>
      <c r="H1" s="2"/>
      <c r="K1" s="2"/>
      <c r="N1" s="2"/>
    </row>
    <row r="2" spans="1:14" ht="21" thickBot="1" x14ac:dyDescent="0.35">
      <c r="A2" s="1"/>
      <c r="B2" s="2"/>
      <c r="C2" s="5"/>
      <c r="D2" s="5"/>
      <c r="E2" s="2"/>
      <c r="F2" s="2"/>
      <c r="G2" s="2"/>
      <c r="H2" s="2"/>
      <c r="I2" s="5"/>
      <c r="K2" s="2"/>
      <c r="L2" s="2"/>
      <c r="M2" s="2"/>
      <c r="N2" s="2"/>
    </row>
    <row r="3" spans="1:14" ht="15.75" thickBot="1" x14ac:dyDescent="0.3">
      <c r="A3" s="2"/>
      <c r="B3" s="2"/>
      <c r="C3" s="13" t="s">
        <v>1</v>
      </c>
      <c r="D3" s="14"/>
      <c r="E3" s="2"/>
      <c r="F3" s="13" t="s">
        <v>2</v>
      </c>
      <c r="G3" s="14"/>
      <c r="H3" s="2"/>
      <c r="I3" s="13" t="s">
        <v>3</v>
      </c>
      <c r="J3" s="14"/>
      <c r="K3" s="2"/>
      <c r="L3" s="13" t="s">
        <v>4</v>
      </c>
      <c r="M3" s="14"/>
      <c r="N3" s="2"/>
    </row>
    <row r="4" spans="1:14" x14ac:dyDescent="0.25">
      <c r="A4" s="2"/>
      <c r="B4" s="2"/>
      <c r="C4" s="6">
        <v>2015</v>
      </c>
      <c r="D4" s="6">
        <v>2016</v>
      </c>
      <c r="E4" s="2"/>
      <c r="F4" s="6">
        <v>2015</v>
      </c>
      <c r="G4" s="6">
        <v>2016</v>
      </c>
      <c r="H4" s="2"/>
      <c r="I4" s="6">
        <v>2015</v>
      </c>
      <c r="J4" s="6">
        <v>2016</v>
      </c>
      <c r="K4" s="2"/>
      <c r="L4" s="6">
        <v>2015</v>
      </c>
      <c r="M4" s="6">
        <v>2016</v>
      </c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3" t="s">
        <v>5</v>
      </c>
      <c r="B6" s="2"/>
      <c r="C6" s="7">
        <v>5094875.2</v>
      </c>
      <c r="D6" s="7">
        <v>5026300.17</v>
      </c>
      <c r="E6" s="7"/>
      <c r="F6" s="7">
        <v>3847678.3317640005</v>
      </c>
      <c r="G6" s="7">
        <v>4038630.0505399997</v>
      </c>
      <c r="H6" s="7"/>
      <c r="I6" s="7">
        <v>1072536.8103438297</v>
      </c>
      <c r="J6" s="7">
        <v>1106440.2550639084</v>
      </c>
      <c r="K6" s="7"/>
      <c r="L6" s="7">
        <f>I6+F6+C6</f>
        <v>10015090.342107831</v>
      </c>
      <c r="M6" s="7">
        <f>J6+G6+D6</f>
        <v>10171370.475603908</v>
      </c>
      <c r="N6" s="8"/>
    </row>
    <row r="7" spans="1:14" x14ac:dyDescent="0.25">
      <c r="A7" s="3" t="s">
        <v>6</v>
      </c>
      <c r="B7" s="2"/>
      <c r="C7" s="7">
        <v>2291156.16</v>
      </c>
      <c r="D7" s="7">
        <v>1929817.6200000003</v>
      </c>
      <c r="E7" s="9"/>
      <c r="F7" s="7">
        <v>1433159.398294</v>
      </c>
      <c r="G7" s="7">
        <v>1382092.3322399999</v>
      </c>
      <c r="H7" s="9"/>
      <c r="I7" s="7">
        <v>345202.31540062791</v>
      </c>
      <c r="J7" s="7">
        <v>376936.14335796604</v>
      </c>
      <c r="K7" s="9"/>
      <c r="L7" s="10">
        <f t="shared" ref="L7:M23" si="0">I7+F7+C7</f>
        <v>4069517.873694628</v>
      </c>
      <c r="M7" s="10">
        <f t="shared" si="0"/>
        <v>3688846.0955979666</v>
      </c>
      <c r="N7" s="8"/>
    </row>
    <row r="8" spans="1:14" x14ac:dyDescent="0.25">
      <c r="A8" s="3" t="s">
        <v>7</v>
      </c>
      <c r="B8" s="2"/>
      <c r="C8" s="7">
        <v>133962.26</v>
      </c>
      <c r="D8" s="7">
        <v>145981.76000000001</v>
      </c>
      <c r="E8" s="9"/>
      <c r="F8" s="7">
        <v>1692611.3422699997</v>
      </c>
      <c r="G8" s="7">
        <v>1584303.13062</v>
      </c>
      <c r="H8" s="9"/>
      <c r="I8" s="7">
        <v>855186.31838413805</v>
      </c>
      <c r="J8" s="7">
        <v>767513.28132561513</v>
      </c>
      <c r="K8" s="9"/>
      <c r="L8" s="10">
        <f t="shared" si="0"/>
        <v>2681759.9206541376</v>
      </c>
      <c r="M8" s="10">
        <f t="shared" si="0"/>
        <v>2497798.1719456147</v>
      </c>
      <c r="N8" s="8"/>
    </row>
    <row r="9" spans="1:14" x14ac:dyDescent="0.25">
      <c r="A9" s="3" t="s">
        <v>8</v>
      </c>
      <c r="B9" s="2"/>
      <c r="C9" s="7">
        <v>181183.23</v>
      </c>
      <c r="D9" s="7">
        <v>177063.56</v>
      </c>
      <c r="E9" s="9"/>
      <c r="F9" s="7">
        <v>987137.21970799984</v>
      </c>
      <c r="G9" s="7">
        <v>1056446.1655999999</v>
      </c>
      <c r="H9" s="9"/>
      <c r="I9" s="7">
        <v>23636.826807228001</v>
      </c>
      <c r="J9" s="7">
        <v>24929.815748518002</v>
      </c>
      <c r="K9" s="9"/>
      <c r="L9" s="10">
        <f t="shared" si="0"/>
        <v>1191957.276515228</v>
      </c>
      <c r="M9" s="10">
        <f t="shared" si="0"/>
        <v>1258439.5413485181</v>
      </c>
      <c r="N9" s="8"/>
    </row>
    <row r="10" spans="1:14" x14ac:dyDescent="0.25">
      <c r="A10" s="3" t="s">
        <v>9</v>
      </c>
      <c r="B10" s="2"/>
      <c r="C10" s="7">
        <v>684203.57000000007</v>
      </c>
      <c r="D10" s="7">
        <v>639260.16999999993</v>
      </c>
      <c r="E10" s="9"/>
      <c r="F10" s="7">
        <v>440939.31905199995</v>
      </c>
      <c r="G10" s="7">
        <v>447647.59728500003</v>
      </c>
      <c r="H10" s="9"/>
      <c r="I10" s="7">
        <v>178039.57975318795</v>
      </c>
      <c r="J10" s="7">
        <v>185622.50429729806</v>
      </c>
      <c r="K10" s="9"/>
      <c r="L10" s="10">
        <f t="shared" si="0"/>
        <v>1303182.4688051878</v>
      </c>
      <c r="M10" s="10">
        <f t="shared" si="0"/>
        <v>1272530.271582298</v>
      </c>
      <c r="N10" s="8"/>
    </row>
    <row r="11" spans="1:14" x14ac:dyDescent="0.25">
      <c r="A11" s="3" t="s">
        <v>10</v>
      </c>
      <c r="B11" s="2"/>
      <c r="C11" s="7">
        <v>957510.2200000002</v>
      </c>
      <c r="D11" s="7">
        <v>817674.45000000007</v>
      </c>
      <c r="E11" s="9"/>
      <c r="F11" s="7">
        <v>7202.6771280000003</v>
      </c>
      <c r="G11" s="7">
        <v>7898.3504349999994</v>
      </c>
      <c r="H11" s="9"/>
      <c r="I11" s="7">
        <v>37332.290513213993</v>
      </c>
      <c r="J11" s="7">
        <v>34794.545075741007</v>
      </c>
      <c r="K11" s="9"/>
      <c r="L11" s="10">
        <f t="shared" si="0"/>
        <v>1002045.1876412142</v>
      </c>
      <c r="M11" s="10">
        <f t="shared" si="0"/>
        <v>860367.34551074111</v>
      </c>
      <c r="N11" s="8"/>
    </row>
    <row r="12" spans="1:14" x14ac:dyDescent="0.25">
      <c r="A12" s="3" t="s">
        <v>11</v>
      </c>
      <c r="B12" s="2"/>
      <c r="C12" s="7">
        <v>854787.29</v>
      </c>
      <c r="D12" s="7">
        <v>739153.74999999988</v>
      </c>
      <c r="E12" s="9"/>
      <c r="F12" s="7">
        <v>43292.609263999999</v>
      </c>
      <c r="G12" s="7">
        <v>50101.739495000002</v>
      </c>
      <c r="H12" s="9"/>
      <c r="I12" s="7">
        <v>99802.118137841986</v>
      </c>
      <c r="J12" s="7">
        <v>86665.87832286401</v>
      </c>
      <c r="K12" s="9"/>
      <c r="L12" s="10">
        <f t="shared" si="0"/>
        <v>997882.01740184205</v>
      </c>
      <c r="M12" s="10">
        <f t="shared" si="0"/>
        <v>875921.36781786382</v>
      </c>
      <c r="N12" s="8"/>
    </row>
    <row r="13" spans="1:14" x14ac:dyDescent="0.25">
      <c r="A13" s="3" t="s">
        <v>12</v>
      </c>
      <c r="B13" s="2"/>
      <c r="C13" s="7">
        <v>4349.3</v>
      </c>
      <c r="D13" s="7">
        <v>9243.5499999999993</v>
      </c>
      <c r="E13" s="9"/>
      <c r="F13" s="7">
        <v>857936.60162199999</v>
      </c>
      <c r="G13" s="7">
        <v>936142.07274999993</v>
      </c>
      <c r="H13" s="9"/>
      <c r="I13" s="7">
        <v>53674.998181181996</v>
      </c>
      <c r="J13" s="7">
        <v>47514.377227863013</v>
      </c>
      <c r="K13" s="9"/>
      <c r="L13" s="10">
        <f t="shared" si="0"/>
        <v>915960.89980318199</v>
      </c>
      <c r="M13" s="10">
        <f t="shared" si="0"/>
        <v>992899.99997786304</v>
      </c>
      <c r="N13" s="8"/>
    </row>
    <row r="14" spans="1:14" x14ac:dyDescent="0.25">
      <c r="A14" s="3" t="s">
        <v>13</v>
      </c>
      <c r="B14" s="2"/>
      <c r="C14" s="7">
        <v>256934.01</v>
      </c>
      <c r="D14" s="7">
        <v>260011.16999999998</v>
      </c>
      <c r="E14" s="9"/>
      <c r="F14" s="7">
        <v>169009.56892600001</v>
      </c>
      <c r="G14" s="7">
        <v>143234.25323500001</v>
      </c>
      <c r="H14" s="9"/>
      <c r="I14" s="7">
        <v>165865.99299064197</v>
      </c>
      <c r="J14" s="7">
        <v>175573.63020881801</v>
      </c>
      <c r="K14" s="9"/>
      <c r="L14" s="10">
        <f t="shared" si="0"/>
        <v>591809.57191664202</v>
      </c>
      <c r="M14" s="10">
        <f t="shared" si="0"/>
        <v>578819.053443818</v>
      </c>
      <c r="N14" s="8"/>
    </row>
    <row r="15" spans="1:14" x14ac:dyDescent="0.25">
      <c r="A15" s="3" t="s">
        <v>14</v>
      </c>
      <c r="B15" s="2"/>
      <c r="C15" s="7">
        <v>156207.92000000001</v>
      </c>
      <c r="D15" s="7">
        <v>150691.00000000003</v>
      </c>
      <c r="E15" s="9"/>
      <c r="F15" s="7">
        <v>18994.718652</v>
      </c>
      <c r="G15" s="7">
        <v>13323.226235000002</v>
      </c>
      <c r="H15" s="9"/>
      <c r="I15" s="7">
        <v>166333.264596108</v>
      </c>
      <c r="J15" s="7">
        <v>167851.89513622</v>
      </c>
      <c r="K15" s="9"/>
      <c r="L15" s="10">
        <f t="shared" si="0"/>
        <v>341535.90324810799</v>
      </c>
      <c r="M15" s="10">
        <f t="shared" si="0"/>
        <v>331866.12137122004</v>
      </c>
      <c r="N15" s="8"/>
    </row>
    <row r="16" spans="1:14" x14ac:dyDescent="0.25">
      <c r="A16" s="3" t="s">
        <v>15</v>
      </c>
      <c r="B16" s="2"/>
      <c r="C16" s="7">
        <v>0</v>
      </c>
      <c r="D16" s="7">
        <v>0</v>
      </c>
      <c r="E16" s="9"/>
      <c r="F16" s="7">
        <v>269167.59445400001</v>
      </c>
      <c r="G16" s="7">
        <v>312990.32862000004</v>
      </c>
      <c r="H16" s="9"/>
      <c r="I16" s="7">
        <v>104.026347918</v>
      </c>
      <c r="J16" s="7">
        <v>4.5692841250000003</v>
      </c>
      <c r="K16" s="9"/>
      <c r="L16" s="10">
        <f t="shared" si="0"/>
        <v>269271.62080191803</v>
      </c>
      <c r="M16" s="10">
        <f t="shared" si="0"/>
        <v>312994.89790412504</v>
      </c>
      <c r="N16" s="8"/>
    </row>
    <row r="17" spans="1:14" x14ac:dyDescent="0.25">
      <c r="A17" s="3" t="s">
        <v>16</v>
      </c>
      <c r="B17" s="2"/>
      <c r="C17" s="7">
        <v>70053.36</v>
      </c>
      <c r="D17" s="7">
        <v>73426.510000000009</v>
      </c>
      <c r="E17" s="9"/>
      <c r="F17" s="7">
        <v>23831.582308000001</v>
      </c>
      <c r="G17" s="7">
        <v>29351.474924999995</v>
      </c>
      <c r="H17" s="9"/>
      <c r="I17" s="7">
        <v>56202.700467005991</v>
      </c>
      <c r="J17" s="7">
        <v>56343.174124383004</v>
      </c>
      <c r="K17" s="9"/>
      <c r="L17" s="10">
        <f t="shared" si="0"/>
        <v>150087.64277500601</v>
      </c>
      <c r="M17" s="10">
        <f t="shared" si="0"/>
        <v>159121.15904938302</v>
      </c>
      <c r="N17" s="8"/>
    </row>
    <row r="18" spans="1:14" x14ac:dyDescent="0.25">
      <c r="A18" s="3" t="s">
        <v>17</v>
      </c>
      <c r="B18" s="2"/>
      <c r="C18" s="7">
        <v>9656.380000000001</v>
      </c>
      <c r="D18" s="7">
        <v>21534.480000000003</v>
      </c>
      <c r="E18" s="9"/>
      <c r="F18" s="7">
        <v>9476.1151040000022</v>
      </c>
      <c r="G18" s="7">
        <v>9463.875974999999</v>
      </c>
      <c r="H18" s="9"/>
      <c r="I18" s="7">
        <v>4271.4926123219984</v>
      </c>
      <c r="J18" s="7">
        <v>6765.1097481880006</v>
      </c>
      <c r="K18" s="9"/>
      <c r="L18" s="10">
        <f t="shared" si="0"/>
        <v>23403.987716322001</v>
      </c>
      <c r="M18" s="10">
        <f t="shared" si="0"/>
        <v>37763.465723188005</v>
      </c>
      <c r="N18" s="8"/>
    </row>
    <row r="19" spans="1:14" x14ac:dyDescent="0.25">
      <c r="A19" s="3" t="s">
        <v>18</v>
      </c>
      <c r="B19" s="2"/>
      <c r="C19" s="7">
        <v>420322.41999999993</v>
      </c>
      <c r="D19" s="7">
        <v>457672.87</v>
      </c>
      <c r="E19" s="9"/>
      <c r="F19" s="7">
        <v>136596.31271999999</v>
      </c>
      <c r="G19" s="7">
        <v>134668.29806999999</v>
      </c>
      <c r="H19" s="9"/>
      <c r="I19" s="7">
        <v>224687.69068438804</v>
      </c>
      <c r="J19" s="7">
        <v>209567.56881935202</v>
      </c>
      <c r="K19" s="9"/>
      <c r="L19" s="10">
        <f t="shared" si="0"/>
        <v>781606.4234043879</v>
      </c>
      <c r="M19" s="10">
        <f t="shared" si="0"/>
        <v>801908.73688935197</v>
      </c>
      <c r="N19" s="8"/>
    </row>
    <row r="20" spans="1:14" x14ac:dyDescent="0.25">
      <c r="A20" s="3" t="s">
        <v>19</v>
      </c>
      <c r="B20" s="2"/>
      <c r="C20" s="7">
        <v>9552.2799999999988</v>
      </c>
      <c r="D20" s="7">
        <v>14211.329999999998</v>
      </c>
      <c r="E20" s="9"/>
      <c r="F20" s="7">
        <v>82171.950573999988</v>
      </c>
      <c r="G20" s="7">
        <v>86690.142400000012</v>
      </c>
      <c r="H20" s="9"/>
      <c r="I20" s="7">
        <v>24158.652467147997</v>
      </c>
      <c r="J20" s="7">
        <v>24659.617006580003</v>
      </c>
      <c r="K20" s="9"/>
      <c r="L20" s="10">
        <f t="shared" si="0"/>
        <v>115882.88304114799</v>
      </c>
      <c r="M20" s="10">
        <f t="shared" si="0"/>
        <v>125561.08940658001</v>
      </c>
      <c r="N20" s="8"/>
    </row>
    <row r="21" spans="1:14" x14ac:dyDescent="0.25">
      <c r="A21" s="3" t="s">
        <v>20</v>
      </c>
      <c r="B21" s="2"/>
      <c r="C21" s="7">
        <v>2801613.36</v>
      </c>
      <c r="D21" s="7">
        <v>3476235.88</v>
      </c>
      <c r="E21" s="9"/>
      <c r="F21" s="7">
        <v>748419.81967000011</v>
      </c>
      <c r="G21" s="7">
        <v>850340.21482000011</v>
      </c>
      <c r="H21" s="9"/>
      <c r="I21" s="7">
        <v>1711082.0407826519</v>
      </c>
      <c r="J21" s="7">
        <v>1506660.0655943833</v>
      </c>
      <c r="K21" s="9"/>
      <c r="L21" s="10">
        <f t="shared" si="0"/>
        <v>5261115.2204526514</v>
      </c>
      <c r="M21" s="10">
        <f t="shared" si="0"/>
        <v>5833236.1604143828</v>
      </c>
      <c r="N21" s="8"/>
    </row>
    <row r="22" spans="1:14" x14ac:dyDescent="0.25">
      <c r="A22" s="3" t="s">
        <v>21</v>
      </c>
      <c r="B22" s="2"/>
      <c r="C22" s="7">
        <v>1047199.11</v>
      </c>
      <c r="D22" s="7">
        <v>488416.54000000004</v>
      </c>
      <c r="E22" s="9"/>
      <c r="F22" s="7">
        <v>0</v>
      </c>
      <c r="G22" s="7">
        <v>0</v>
      </c>
      <c r="H22" s="9"/>
      <c r="I22" s="7">
        <v>0</v>
      </c>
      <c r="J22" s="7">
        <v>0</v>
      </c>
      <c r="K22" s="9"/>
      <c r="L22" s="10">
        <f t="shared" si="0"/>
        <v>1047199.11</v>
      </c>
      <c r="M22" s="10">
        <f t="shared" si="0"/>
        <v>488416.54000000004</v>
      </c>
      <c r="N22" s="8"/>
    </row>
    <row r="23" spans="1:14" x14ac:dyDescent="0.25">
      <c r="A23" s="3" t="s">
        <v>22</v>
      </c>
      <c r="B23" s="2"/>
      <c r="C23" s="7">
        <v>96239.849999999991</v>
      </c>
      <c r="D23" s="7">
        <v>157645.19</v>
      </c>
      <c r="E23" s="9"/>
      <c r="F23" s="7">
        <v>-3024425.8153960002</v>
      </c>
      <c r="G23" s="7">
        <v>-3021707.7807450001</v>
      </c>
      <c r="H23" s="9"/>
      <c r="I23" s="7">
        <v>-74386.218362112006</v>
      </c>
      <c r="J23" s="7">
        <v>-52808.104379254997</v>
      </c>
      <c r="K23" s="9"/>
      <c r="L23" s="10">
        <f t="shared" si="0"/>
        <v>-3002572.1837581121</v>
      </c>
      <c r="M23" s="10">
        <f t="shared" si="0"/>
        <v>-2916870.695124255</v>
      </c>
      <c r="N23" s="8"/>
    </row>
    <row r="24" spans="1:14" x14ac:dyDescent="0.25">
      <c r="A24" s="2"/>
      <c r="B24" s="2"/>
      <c r="C24" s="5"/>
      <c r="D24" s="5"/>
      <c r="E24" s="11"/>
      <c r="F24" s="5"/>
      <c r="G24" s="5"/>
      <c r="H24" s="11"/>
      <c r="I24" s="5"/>
      <c r="J24" s="5"/>
      <c r="K24" s="11"/>
      <c r="L24" s="5"/>
      <c r="M24" s="5"/>
      <c r="N24" s="11"/>
    </row>
    <row r="25" spans="1:14" x14ac:dyDescent="0.25">
      <c r="A25" s="3" t="s">
        <v>23</v>
      </c>
      <c r="B25" s="2"/>
      <c r="C25" s="12">
        <f>SUM(C6:C24)</f>
        <v>15069805.919999998</v>
      </c>
      <c r="D25" s="12">
        <f t="shared" ref="D25" si="1">SUM(D6:D24)</f>
        <v>14584339.999999998</v>
      </c>
      <c r="E25" s="12"/>
      <c r="F25" s="12">
        <f>SUM(F6:F24)</f>
        <v>7743199.3461139984</v>
      </c>
      <c r="G25" s="12">
        <f t="shared" ref="G25" si="2">SUM(G6:G24)</f>
        <v>8061615.4725000001</v>
      </c>
      <c r="H25" s="12"/>
      <c r="I25" s="12">
        <f>SUM(I6:I24)</f>
        <v>4943730.9001073213</v>
      </c>
      <c r="J25" s="12">
        <f>SUM(J6:J23)</f>
        <v>4725034.3259625668</v>
      </c>
      <c r="K25" s="12"/>
      <c r="L25" s="12">
        <f>SUM(L6:L24)</f>
        <v>27756736.166221317</v>
      </c>
      <c r="M25" s="12">
        <f t="shared" ref="M25" si="3">SUM(M6:M24)</f>
        <v>27370989.79846257</v>
      </c>
      <c r="N25" s="11"/>
    </row>
  </sheetData>
  <mergeCells count="4">
    <mergeCell ref="C3:D3"/>
    <mergeCell ref="F3:G3"/>
    <mergeCell ref="I3:J3"/>
    <mergeCell ref="L3:M3"/>
  </mergeCells>
  <pageMargins left="0.7" right="0.7" top="0.75" bottom="0.75" header="0.3" footer="0.3"/>
  <pageSetup scale="67" orientation="landscape" r:id="rId1"/>
  <headerFooter>
    <oddHeader>&amp;R&amp;12CASE NO. 2018-00281
ATTACHMENT 1
TO AG DR NO. 2-11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O&amp;M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Huisenga V Yurova</dc:creator>
  <cp:lastModifiedBy>Eric J Wilen</cp:lastModifiedBy>
  <cp:lastPrinted>2019-01-03T20:51:25Z</cp:lastPrinted>
  <dcterms:created xsi:type="dcterms:W3CDTF">2018-12-27T15:53:46Z</dcterms:created>
  <dcterms:modified xsi:type="dcterms:W3CDTF">2019-01-03T20:51:28Z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