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8-00281 (2018 Kentucky Rate Case)\AG Set 1 Attachments\"/>
    </mc:Choice>
  </mc:AlternateContent>
  <bookViews>
    <workbookView xWindow="0" yWindow="0" windowWidth="28800" windowHeight="12435"/>
  </bookViews>
  <sheets>
    <sheet name="AG 1-34 Part B" sheetId="1" r:id="rId1"/>
    <sheet name="AG 1-34 Part C" sheetId="2" r:id="rId2"/>
  </sheets>
  <definedNames>
    <definedName name="_xlnm.Print_Area" localSheetId="0">'AG 1-34 Part B'!$A$1:$F$30</definedName>
    <definedName name="_xlnm.Print_Area" localSheetId="1">'AG 1-34 Part C'!$A$1:$F$29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0" i="2" l="1"/>
  <c r="E20" i="1"/>
  <c r="B28" i="2" l="1"/>
  <c r="C28" i="2"/>
  <c r="E27" i="2"/>
  <c r="D27"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27" i="1"/>
  <c r="D27" i="1"/>
  <c r="D26" i="1"/>
  <c r="D25" i="1"/>
  <c r="D24" i="1"/>
  <c r="D23" i="1"/>
  <c r="D22" i="1"/>
  <c r="D21" i="1"/>
  <c r="D20" i="1"/>
  <c r="D19" i="1"/>
  <c r="D18" i="1"/>
  <c r="D17" i="1"/>
  <c r="D16" i="1"/>
  <c r="D15" i="1"/>
  <c r="D14" i="1"/>
  <c r="D13" i="1"/>
  <c r="D12" i="1"/>
  <c r="D11" i="1"/>
  <c r="D10" i="1"/>
  <c r="E25" i="1"/>
  <c r="E24" i="1"/>
  <c r="E23" i="1"/>
  <c r="E22" i="1"/>
  <c r="E21" i="1"/>
  <c r="E19" i="1"/>
  <c r="E18" i="1"/>
  <c r="E17" i="1"/>
  <c r="E16" i="1"/>
  <c r="E15" i="1"/>
  <c r="E14" i="1"/>
  <c r="E13" i="1"/>
  <c r="E12" i="1"/>
  <c r="E11" i="1"/>
  <c r="E10" i="1"/>
  <c r="C28" i="1"/>
  <c r="B28" i="1"/>
  <c r="E28" i="2" l="1"/>
  <c r="D28" i="1"/>
  <c r="D28" i="2"/>
</calcChain>
</file>

<file path=xl/sharedStrings.xml><?xml version="1.0" encoding="utf-8"?>
<sst xmlns="http://schemas.openxmlformats.org/spreadsheetml/2006/main" count="102" uniqueCount="47">
  <si>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</si>
  <si>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</si>
  <si>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</si>
  <si>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</si>
  <si>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</si>
  <si>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</si>
  <si>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</si>
  <si>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</si>
  <si>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</si>
  <si>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</si>
  <si>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</si>
  <si>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</si>
  <si>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</si>
  <si>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</si>
  <si>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</si>
  <si>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</si>
  <si>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</si>
  <si>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</si>
  <si>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</si>
  <si>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</si>
  <si>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</si>
  <si>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</si>
  <si>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</si>
  <si>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Difference</t>
  </si>
  <si>
    <t>Explanation</t>
  </si>
  <si>
    <t>Base</t>
  </si>
  <si>
    <t>N/A</t>
  </si>
  <si>
    <t xml:space="preserve">Shared Services </t>
  </si>
  <si>
    <t>Customer Support (Div 012)</t>
  </si>
  <si>
    <t>Variance percentage immaterial.</t>
  </si>
  <si>
    <t>Variance dollars immaterial.</t>
  </si>
  <si>
    <t>Unallocated</t>
  </si>
  <si>
    <t>Higher contract labor in base period.</t>
  </si>
  <si>
    <t>Case No. 2018-00281</t>
  </si>
  <si>
    <t>AG 1 - 34 Part B</t>
  </si>
  <si>
    <t>AG 1 - 34 Part C</t>
  </si>
  <si>
    <t>FY 2018</t>
  </si>
  <si>
    <t>Test year labor based on FY19 budget, which includes increased headcounts for Div 012, and projected merit increase of 3% in Oct-19.</t>
  </si>
  <si>
    <t>Higher test year due to budgeted increase for medical and dental costs.</t>
  </si>
  <si>
    <t>Higher test year due to budgeted increase in restricted stock expense for Div 012.</t>
  </si>
  <si>
    <t>The test year is based on FY19 budget.  Software maintenance for Shared Services is budgeted almost entirely in Div 002 but there is software maintenance amortization charged to Div 012.  This results in Div 002 showing an increase and Div 012 showing a decrease.</t>
  </si>
  <si>
    <t>Lower test year due to a decrease in budgeted training charges in Div 012.</t>
  </si>
  <si>
    <t>Higher test year due to budgeted increase for bank service charges.</t>
  </si>
  <si>
    <t>Lower test year due to budgeted decrease in contract labor charges in Div 012.</t>
  </si>
  <si>
    <t>Lower test year due to property insurance premiums being recorded to Div 012 during Fiscal 2018 but no budgeted charges for test year.</t>
  </si>
  <si>
    <t>Base period includes property insurance premiums recorded to Div 012 for the historical period but no budgeted charges for the test period.</t>
  </si>
  <si>
    <t>The test year is based on FY19 budget.  Several telecom items, such as monthly line and service charges, maintenance and repair, and WAN/LAN internet services are budgeted in Div 002 but actuals are recorded in Div 012 which includes our call center.  This results in Div 002 showing an increase and Div 012 showing a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</si>
</sst>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
      <sz val="10"/>
      <color theme="1"/>
      <name val="Arial"/>
      <family val="2"/>
    </font>
    <font>
      <b/>
      <sz val="10"/>
      <color theme="1"/>
      <name val="Arial"/>
      <family val="2"/>
    </font>
    <font>
      <sz val="10"/>
      <color indexed="62"/>
      <name val="Arial"/>
      <family val="2"/>
    </font>
    <font>
      <b/>
      <sz val="10"/>
      <color indexed="10"/>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
      <left/>
      <right/>
      <top/>
      <bottom style="thin">
        <color indexed="64"/>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4" fillId="3" borderId="3">
      <alignment horizontal="center" vertical="center"/>
    </xf>
    <xf numFmtId="3" fontId="6" fillId="4" borderId="0" applyBorder="0">
      <alignment horizontal="right"/>
      <protection locked="0"/>
    </xf>
    <xf numFmtId="0" fontId="7" fillId="0" borderId="0" applyNumberFormat="0" applyFill="0" applyBorder="0" applyAlignment="0" applyProtection="0"/>
    <xf numFmtId="0" fontId="8" fillId="0" borderId="0">
      <alignment horizontal="left" vertical="center" indent="1"/>
    </xf>
    <xf numFmtId="8" fontId="9" fillId="0" borderId="4">
      <protection locked="0"/>
    </xf>
    <xf numFmtId="0" fontId="7" fillId="0" borderId="0"/>
    <xf numFmtId="0" fontId="7" fillId="0" borderId="5"/>
    <xf numFmtId="6" fontId="10" fillId="0" borderId="0">
      <protection locked="0"/>
    </xf>
    <xf numFmtId="0" fontId="11" fillId="0" borderId="0" applyNumberFormat="0">
      <protection locked="0"/>
    </xf>
    <xf numFmtId="165" fontId="4" fillId="5" borderId="0" applyFill="0" applyBorder="0" applyProtection="0"/>
    <xf numFmtId="0" fontId="2" fillId="0" borderId="0">
      <protection locked="0"/>
    </xf>
    <xf numFmtId="38" fontId="11" fillId="2" borderId="0" applyNumberFormat="0" applyBorder="0" applyAlignment="0" applyProtection="0"/>
    <xf numFmtId="0" fontId="12" fillId="0" borderId="0" applyNumberFormat="0" applyFill="0" applyBorder="0" applyAlignment="0" applyProtection="0"/>
    <xf numFmtId="0" fontId="13" fillId="0" borderId="2" applyNumberFormat="0" applyAlignment="0" applyProtection="0">
      <alignment horizontal="left" vertical="center"/>
    </xf>
    <xf numFmtId="0" fontId="13" fillId="0" borderId="1">
      <alignment horizontal="left" vertical="center"/>
    </xf>
    <xf numFmtId="0" fontId="14" fillId="0" borderId="0">
      <alignment horizontal="center"/>
    </xf>
    <xf numFmtId="0" fontId="2" fillId="0" borderId="0">
      <protection locked="0"/>
    </xf>
    <xf numFmtId="0" fontId="2" fillId="0" borderId="0">
      <protection locked="0"/>
    </xf>
    <xf numFmtId="0" fontId="15" fillId="0" borderId="6" applyNumberFormat="0" applyFill="0" applyAlignment="0" applyProtection="0"/>
    <xf numFmtId="10" fontId="11" fillId="6" borderId="7" applyNumberFormat="0" applyBorder="0" applyAlignment="0" applyProtection="0"/>
    <xf numFmtId="0" fontId="16" fillId="7" borderId="5"/>
    <xf numFmtId="0" fontId="17" fillId="0" borderId="0" applyNumberFormat="0">
      <alignment horizontal="left"/>
    </xf>
    <xf numFmtId="37" fontId="18" fillId="0" borderId="0"/>
    <xf numFmtId="3" fontId="11" fillId="2"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 fillId="0" borderId="0"/>
    <xf numFmtId="43" fontId="19" fillId="0" borderId="0"/>
    <xf numFmtId="4" fontId="20" fillId="8" borderId="0">
      <alignment horizontal="right"/>
    </xf>
    <xf numFmtId="0" fontId="21" fillId="8" borderId="0">
      <alignment horizontal="right"/>
    </xf>
    <xf numFmtId="0" fontId="22" fillId="8" borderId="8"/>
    <xf numFmtId="0" fontId="22" fillId="0" borderId="0" applyBorder="0">
      <alignment horizontal="centerContinuous"/>
    </xf>
    <xf numFmtId="0" fontId="23" fillId="0" borderId="0" applyBorder="0">
      <alignment horizontal="centerContinuous"/>
    </xf>
    <xf numFmtId="10" fontId="2" fillId="0" borderId="0" applyFont="0" applyFill="0" applyBorder="0" applyAlignment="0" applyProtection="0"/>
    <xf numFmtId="0" fontId="24" fillId="0" borderId="0" applyNumberFormat="0" applyFont="0" applyFill="0" applyBorder="0" applyAlignment="0" applyProtection="0">
      <alignment horizontal="left"/>
    </xf>
    <xf numFmtId="0" fontId="7" fillId="0" borderId="0"/>
    <xf numFmtId="0" fontId="25" fillId="0" borderId="0" applyNumberFormat="0">
      <alignment horizontal="left"/>
    </xf>
    <xf numFmtId="0" fontId="7" fillId="0" borderId="5"/>
    <xf numFmtId="0" fontId="26" fillId="9" borderId="0"/>
    <xf numFmtId="166" fontId="27" fillId="0" borderId="0">
      <alignment horizontal="center"/>
    </xf>
    <xf numFmtId="0" fontId="16" fillId="0" borderId="9"/>
    <xf numFmtId="0" fontId="16" fillId="0" borderId="5"/>
    <xf numFmtId="37" fontId="11" fillId="10" borderId="0" applyNumberFormat="0" applyBorder="0" applyAlignment="0" applyProtection="0"/>
    <xf numFmtId="37" fontId="11" fillId="0" borderId="0"/>
    <xf numFmtId="3" fontId="28" fillId="0" borderId="6" applyProtection="0"/>
    <xf numFmtId="0" fontId="29" fillId="0" borderId="0"/>
    <xf numFmtId="0" fontId="1"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167" fontId="32" fillId="0" borderId="0"/>
    <xf numFmtId="40" fontId="20" fillId="8" borderId="0">
      <alignment horizontal="right"/>
    </xf>
    <xf numFmtId="0" fontId="33" fillId="6" borderId="0">
      <alignment horizontal="center"/>
    </xf>
    <xf numFmtId="0" fontId="34" fillId="0" borderId="0" applyBorder="0">
      <alignment horizontal="centerContinuous"/>
    </xf>
    <xf numFmtId="0" fontId="35" fillId="0" borderId="0" applyBorder="0">
      <alignment horizontal="centerContinuous"/>
    </xf>
    <xf numFmtId="9" fontId="3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37" fontId="30" fillId="0" borderId="0" applyProtection="0"/>
    <xf numFmtId="0" fontId="1" fillId="0" borderId="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2" fillId="0" borderId="0"/>
    <xf numFmtId="0" fontId="1" fillId="0" borderId="0"/>
    <xf numFmtId="0" fontId="2" fillId="0" borderId="0"/>
    <xf numFmtId="9" fontId="31"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7" fontId="30" fillId="0" borderId="0" applyProtection="0"/>
    <xf numFmtId="0" fontId="2" fillId="0" borderId="0"/>
    <xf numFmtId="0" fontId="1" fillId="0" borderId="0"/>
    <xf numFmtId="0" fontId="1" fillId="0" borderId="0"/>
    <xf numFmtId="0" fontId="36" fillId="0" borderId="0" applyNumberFormat="0" applyBorder="0" applyAlignment="0"/>
    <xf numFmtId="0" fontId="36" fillId="0" borderId="0" applyNumberFormat="0" applyBorder="0" applyAlignment="0"/>
    <xf numFmtId="44" fontId="2" fillId="0" borderId="0" applyFont="0" applyFill="0" applyBorder="0" applyAlignment="0" applyProtection="0"/>
    <xf numFmtId="0" fontId="37" fillId="0" borderId="0"/>
    <xf numFmtId="0" fontId="37" fillId="0" borderId="0"/>
    <xf numFmtId="0" fontId="3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0">
    <xf numFmtId="0" fontId="0" fillId="0" borderId="0" xfId="0"/>
    <xf numFmtId="0" fontId="2" fillId="0" borderId="0" xfId="3" applyFont="1" applyFill="1" applyBorder="1"/>
    <xf numFmtId="0" fontId="4" fillId="0" borderId="0" xfId="3" quotePrefix="1" applyFont="1" applyFill="1" applyBorder="1"/>
    <xf numFmtId="38" fontId="4" fillId="0" borderId="0" xfId="1" applyNumberFormat="1" applyFont="1" applyFill="1" applyBorder="1"/>
    <xf numFmtId="0" fontId="4" fillId="0" borderId="0" xfId="3" quotePrefix="1" applyFont="1" applyFill="1" applyBorder="1" applyAlignment="1">
      <alignment horizontal="center"/>
    </xf>
    <xf numFmtId="164" fontId="4" fillId="0" borderId="0" xfId="1" quotePrefix="1" applyNumberFormat="1" applyFont="1" applyFill="1" applyBorder="1" applyAlignment="1">
      <alignment horizontal="center"/>
    </xf>
    <xf numFmtId="10" fontId="4" fillId="0" borderId="0" xfId="2" applyNumberFormat="1" applyFont="1" applyFill="1" applyBorder="1"/>
    <xf numFmtId="38" fontId="2" fillId="0" borderId="0" xfId="1" applyNumberFormat="1" applyFont="1" applyFill="1" applyBorder="1" applyAlignment="1">
      <alignment wrapText="1"/>
    </xf>
    <xf numFmtId="0" fontId="2" fillId="0" borderId="0" xfId="3" applyFont="1" applyFill="1" applyBorder="1" applyAlignment="1">
      <alignment horizontal="center"/>
    </xf>
    <xf numFmtId="10" fontId="2" fillId="0" borderId="0" xfId="2" applyNumberFormat="1" applyFont="1" applyFill="1" applyBorder="1" applyAlignment="1">
      <alignment horizontal="right"/>
    </xf>
    <xf numFmtId="38" fontId="2" fillId="0" borderId="0" xfId="1" quotePrefix="1" applyNumberFormat="1" applyFont="1" applyFill="1" applyBorder="1" applyAlignment="1">
      <alignment wrapText="1"/>
    </xf>
    <xf numFmtId="0" fontId="2" fillId="0" borderId="0" xfId="3" applyFont="1" applyFill="1" applyBorder="1" applyAlignment="1">
      <alignment horizontal="centerContinuous"/>
    </xf>
    <xf numFmtId="0" fontId="2" fillId="0" borderId="0" xfId="3" quotePrefix="1" applyFont="1" applyFill="1" applyBorder="1"/>
    <xf numFmtId="38" fontId="2" fillId="0" borderId="0" xfId="1" applyNumberFormat="1" applyFont="1" applyFill="1" applyBorder="1"/>
    <xf numFmtId="10" fontId="2" fillId="0" borderId="0" xfId="2" applyNumberFormat="1" applyFont="1" applyFill="1" applyBorder="1"/>
    <xf numFmtId="0" fontId="39" fillId="0" borderId="0" xfId="0" applyFont="1"/>
    <xf numFmtId="0" fontId="38" fillId="0" borderId="0" xfId="0" applyFont="1" applyFill="1" applyBorder="1"/>
    <xf numFmtId="0" fontId="40" fillId="0" borderId="0" xfId="3" applyFont="1" applyFill="1" applyBorder="1" applyAlignment="1">
      <alignment horizontal="centerContinuous"/>
    </xf>
    <xf numFmtId="0" fontId="41" fillId="0" borderId="0" xfId="3" quotePrefix="1" applyFont="1" applyFill="1" applyBorder="1" applyAlignment="1">
      <alignment horizontal="centerContinuous"/>
    </xf>
    <xf numFmtId="0" fontId="38" fillId="0" borderId="0" xfId="0" applyFont="1" applyFill="1" applyAlignment="1">
      <alignment wrapText="1"/>
    </xf>
    <xf numFmtId="41" fontId="38" fillId="0" borderId="0" xfId="0" applyNumberFormat="1" applyFont="1"/>
    <xf numFmtId="41" fontId="38" fillId="0" borderId="0" xfId="7" applyNumberFormat="1" applyFont="1" applyBorder="1"/>
    <xf numFmtId="41" fontId="2" fillId="0" borderId="0" xfId="1" applyNumberFormat="1" applyFont="1" applyFill="1" applyBorder="1"/>
    <xf numFmtId="41" fontId="2" fillId="0" borderId="0" xfId="8" applyNumberFormat="1" applyFont="1" applyFill="1" applyBorder="1"/>
    <xf numFmtId="41" fontId="2" fillId="0" borderId="0" xfId="1" quotePrefix="1" applyNumberFormat="1" applyFont="1" applyFill="1" applyBorder="1"/>
    <xf numFmtId="41" fontId="4" fillId="0" borderId="0" xfId="1" applyNumberFormat="1" applyFont="1" applyFill="1" applyBorder="1"/>
    <xf numFmtId="41" fontId="2" fillId="0" borderId="0" xfId="8" applyNumberFormat="1" applyFont="1" applyFill="1"/>
    <xf numFmtId="0" fontId="2" fillId="0" borderId="10" xfId="3" applyFont="1" applyFill="1" applyBorder="1"/>
    <xf numFmtId="164" fontId="4" fillId="0" borderId="10" xfId="1" quotePrefix="1" applyNumberFormat="1" applyFont="1" applyFill="1" applyBorder="1" applyAlignment="1">
      <alignment horizontal="center"/>
    </xf>
    <xf numFmtId="164" fontId="4" fillId="0" borderId="10" xfId="1" quotePrefix="1" applyNumberFormat="1" applyFont="1" applyFill="1" applyBorder="1" applyAlignment="1">
      <alignment horizontal="left"/>
    </xf>
  </cellXfs>
  <cellStyles count="113">
    <cellStyle name="Actual Date" xfId="11"/>
    <cellStyle name="Affinity Input" xfId="12"/>
    <cellStyle name="Body" xfId="13"/>
    <cellStyle name="Comma" xfId="1" builtinId="3"/>
    <cellStyle name="Comma [0] 2" xfId="82"/>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2"/>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2" xfId="43"/>
    <cellStyle name="Normal 2 2" xfId="90"/>
    <cellStyle name="Normal 2 3" xfId="78"/>
    <cellStyle name="Normal 2 4" xfId="104"/>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2" xfId="9"/>
    <cellStyle name="Percent 2 2" xfId="79"/>
    <cellStyle name="Percent 3" xfId="89"/>
    <cellStyle name="Percent 4" xfId="77"/>
    <cellStyle name="Percent 5" xfId="68"/>
    <cellStyle name="Percent 6" xfId="6"/>
    <cellStyle name="Percent 7" xfId="93"/>
    <cellStyle name="Percent 8" xfId="111"/>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69"/>
  <sheetViews>
    <sheetView tabSelected="1" zoomScaleNormal="100" workbookViewId="0">
      <selection activeCell="B24" sqref="B24"/>
    </sheetView>
  </sheetViews>
  <sheetFormatPr defaultRowHeight="12.75"/>
  <cols>
    <col min="1" max="1" width="44.7109375" style="16" bestFit="1" customWidth="1"/>
    <col min="2" max="2" width="12.28515625" style="16" customWidth="1"/>
    <col min="3" max="3" width="11.7109375" style="16" customWidth="1"/>
    <col min="4" max="4" width="10.85546875" style="16" customWidth="1"/>
    <col min="5" max="5" width="10.85546875" style="16" bestFit="1" customWidth="1"/>
    <col min="6" max="6" width="72.85546875" style="16" customWidth="1"/>
    <col min="7" max="16384" width="9.140625" style="16"/>
  </cols>
  <sheetData>
    <row r="1" spans="1:6">
      <c r="A1" s="15" t="s">
        <v>17</v>
      </c>
      <c r="B1" s="11"/>
      <c r="C1" s="11"/>
      <c r="D1" s="11"/>
      <c r="E1" s="11"/>
      <c r="F1" s="11"/>
    </row>
    <row r="2" spans="1:6">
      <c r="A2" s="15" t="s">
        <v>27</v>
      </c>
      <c r="B2" s="11"/>
      <c r="C2" s="11"/>
      <c r="D2" s="11"/>
      <c r="E2" s="11"/>
      <c r="F2" s="11"/>
    </row>
    <row r="3" spans="1:6">
      <c r="A3" s="15" t="s">
        <v>28</v>
      </c>
      <c r="B3" s="11"/>
      <c r="C3" s="11"/>
      <c r="D3" s="11"/>
      <c r="E3" s="11"/>
      <c r="F3" s="11"/>
    </row>
    <row r="4" spans="1:6">
      <c r="A4" s="15" t="s">
        <v>33</v>
      </c>
      <c r="B4" s="11"/>
      <c r="C4" s="11"/>
      <c r="D4" s="11"/>
      <c r="E4" s="11"/>
      <c r="F4" s="11"/>
    </row>
    <row r="5" spans="1:6">
      <c r="A5" s="15" t="s">
        <v>34</v>
      </c>
      <c r="B5" s="17"/>
      <c r="C5" s="17"/>
      <c r="D5" s="17"/>
      <c r="E5" s="17"/>
      <c r="F5" s="17"/>
    </row>
    <row r="6" spans="1:6">
      <c r="A6" s="18"/>
      <c r="B6" s="11"/>
      <c r="C6" s="11"/>
      <c r="D6" s="11"/>
      <c r="E6" s="11"/>
      <c r="F6" s="11"/>
    </row>
    <row r="7" spans="1:6">
      <c r="A7" s="11"/>
      <c r="B7" s="8" t="s">
        <v>31</v>
      </c>
      <c r="C7" s="8" t="s">
        <v>31</v>
      </c>
      <c r="D7" s="11"/>
      <c r="E7" s="11"/>
      <c r="F7" s="11"/>
    </row>
    <row r="8" spans="1:6">
      <c r="A8" s="1"/>
      <c r="B8" s="4" t="s">
        <v>20</v>
      </c>
      <c r="C8" s="5" t="s">
        <v>22</v>
      </c>
      <c r="D8" s="5"/>
      <c r="E8" s="4"/>
      <c r="F8" s="4"/>
    </row>
    <row r="9" spans="1:6">
      <c r="A9" s="27"/>
      <c r="B9" s="28" t="s">
        <v>21</v>
      </c>
      <c r="C9" s="28" t="s">
        <v>36</v>
      </c>
      <c r="D9" s="28" t="s">
        <v>23</v>
      </c>
      <c r="E9" s="28"/>
      <c r="F9" s="29" t="s">
        <v>24</v>
      </c>
    </row>
    <row r="10" spans="1:6" ht="25.5">
      <c r="A10" s="12" t="s">
        <v>0</v>
      </c>
      <c r="B10" s="20">
        <v>31946047.607100002</v>
      </c>
      <c r="C10" s="21">
        <v>26135099</v>
      </c>
      <c r="D10" s="22">
        <f t="shared" ref="D10:D28" si="0">B10-C10</f>
        <v>5810948.6071000025</v>
      </c>
      <c r="E10" s="14">
        <f t="shared" ref="E10:E20" si="1">(B10-C10)/C10</f>
        <v>0.22234270499989314</v>
      </c>
      <c r="F10" s="7" t="s">
        <v>37</v>
      </c>
    </row>
    <row r="11" spans="1:6">
      <c r="A11" s="12" t="s">
        <v>1</v>
      </c>
      <c r="B11" s="23">
        <v>10374255.223345846</v>
      </c>
      <c r="C11" s="21">
        <v>8595785</v>
      </c>
      <c r="D11" s="22">
        <f t="shared" si="0"/>
        <v>1778470.2233458459</v>
      </c>
      <c r="E11" s="14">
        <f t="shared" si="1"/>
        <v>0.2069002683694213</v>
      </c>
      <c r="F11" s="7" t="s">
        <v>38</v>
      </c>
    </row>
    <row r="12" spans="1:6">
      <c r="A12" s="12" t="s">
        <v>7</v>
      </c>
      <c r="B12" s="23">
        <v>521550.3</v>
      </c>
      <c r="C12" s="21">
        <v>325040</v>
      </c>
      <c r="D12" s="22">
        <f t="shared" si="0"/>
        <v>196510.3</v>
      </c>
      <c r="E12" s="14">
        <f t="shared" si="1"/>
        <v>0.60457266797932563</v>
      </c>
      <c r="F12" s="7" t="s">
        <v>39</v>
      </c>
    </row>
    <row r="13" spans="1:6" ht="25.5">
      <c r="A13" s="12" t="s">
        <v>5</v>
      </c>
      <c r="B13" s="23">
        <v>0</v>
      </c>
      <c r="C13" s="21">
        <v>94266</v>
      </c>
      <c r="D13" s="22">
        <f t="shared" si="0"/>
        <v>-94266</v>
      </c>
      <c r="E13" s="14">
        <f t="shared" si="1"/>
        <v>-1</v>
      </c>
      <c r="F13" s="7" t="s">
        <v>44</v>
      </c>
    </row>
    <row r="14" spans="1:6">
      <c r="A14" s="12" t="s">
        <v>9</v>
      </c>
      <c r="B14" s="23">
        <v>2361364</v>
      </c>
      <c r="C14" s="21">
        <v>2387728</v>
      </c>
      <c r="D14" s="22">
        <f t="shared" si="0"/>
        <v>-26364</v>
      </c>
      <c r="E14" s="14">
        <f t="shared" si="1"/>
        <v>-1.1041458658607681E-2</v>
      </c>
      <c r="F14" s="7" t="s">
        <v>29</v>
      </c>
    </row>
    <row r="15" spans="1:6">
      <c r="A15" s="12" t="s">
        <v>3</v>
      </c>
      <c r="B15" s="23">
        <v>20860</v>
      </c>
      <c r="C15" s="21">
        <v>21905</v>
      </c>
      <c r="D15" s="22">
        <f t="shared" si="0"/>
        <v>-1045</v>
      </c>
      <c r="E15" s="14">
        <f t="shared" si="1"/>
        <v>-4.7706003195617436E-2</v>
      </c>
      <c r="F15" s="7" t="s">
        <v>30</v>
      </c>
    </row>
    <row r="16" spans="1:6">
      <c r="A16" s="12" t="s">
        <v>2</v>
      </c>
      <c r="B16" s="23">
        <v>74496</v>
      </c>
      <c r="C16" s="21">
        <v>65763</v>
      </c>
      <c r="D16" s="22">
        <f t="shared" si="0"/>
        <v>8733</v>
      </c>
      <c r="E16" s="14">
        <f t="shared" si="1"/>
        <v>0.13279503672277723</v>
      </c>
      <c r="F16" s="7" t="s">
        <v>30</v>
      </c>
    </row>
    <row r="17" spans="1:6" ht="54" customHeight="1">
      <c r="A17" s="12" t="s">
        <v>8</v>
      </c>
      <c r="B17" s="23">
        <v>68168</v>
      </c>
      <c r="C17" s="21">
        <v>4024573</v>
      </c>
      <c r="D17" s="22">
        <f t="shared" si="0"/>
        <v>-3956405</v>
      </c>
      <c r="E17" s="14">
        <f t="shared" si="1"/>
        <v>-0.98306205403654001</v>
      </c>
      <c r="F17" s="7" t="s">
        <v>40</v>
      </c>
    </row>
    <row r="18" spans="1:6" ht="54" customHeight="1">
      <c r="A18" s="12" t="s">
        <v>11</v>
      </c>
      <c r="B18" s="23">
        <v>226191.13600000006</v>
      </c>
      <c r="C18" s="21">
        <v>1513897</v>
      </c>
      <c r="D18" s="22">
        <f t="shared" si="0"/>
        <v>-1287705.8640000001</v>
      </c>
      <c r="E18" s="14">
        <f t="shared" si="1"/>
        <v>-0.85059014186566195</v>
      </c>
      <c r="F18" s="7" t="s">
        <v>46</v>
      </c>
    </row>
    <row r="19" spans="1:6">
      <c r="A19" s="12" t="s">
        <v>6</v>
      </c>
      <c r="B19" s="23">
        <v>880</v>
      </c>
      <c r="C19" s="21">
        <v>7472</v>
      </c>
      <c r="D19" s="22">
        <f t="shared" si="0"/>
        <v>-6592</v>
      </c>
      <c r="E19" s="14">
        <f t="shared" si="1"/>
        <v>-0.88222698072805139</v>
      </c>
      <c r="F19" s="7" t="s">
        <v>30</v>
      </c>
    </row>
    <row r="20" spans="1:6">
      <c r="A20" s="12" t="s">
        <v>10</v>
      </c>
      <c r="B20" s="23">
        <v>193000</v>
      </c>
      <c r="C20" s="21">
        <v>137470</v>
      </c>
      <c r="D20" s="22">
        <f t="shared" si="0"/>
        <v>55530</v>
      </c>
      <c r="E20" s="14">
        <f t="shared" si="1"/>
        <v>0.40394267840256054</v>
      </c>
      <c r="F20" s="7" t="s">
        <v>42</v>
      </c>
    </row>
    <row r="21" spans="1:6">
      <c r="A21" s="12" t="s">
        <v>19</v>
      </c>
      <c r="B21" s="23">
        <v>1985</v>
      </c>
      <c r="C21" s="21">
        <v>14628</v>
      </c>
      <c r="D21" s="22">
        <f t="shared" si="0"/>
        <v>-12643</v>
      </c>
      <c r="E21" s="14">
        <f t="shared" ref="E21:E28" si="2">(B21-C21)/C21</f>
        <v>-0.8643013398960897</v>
      </c>
      <c r="F21" s="7" t="s">
        <v>30</v>
      </c>
    </row>
    <row r="22" spans="1:6">
      <c r="A22" s="12" t="s">
        <v>4</v>
      </c>
      <c r="B22" s="23">
        <v>22188</v>
      </c>
      <c r="C22" s="21">
        <v>17757</v>
      </c>
      <c r="D22" s="22">
        <f t="shared" si="0"/>
        <v>4431</v>
      </c>
      <c r="E22" s="14">
        <f t="shared" si="2"/>
        <v>0.24953539449231288</v>
      </c>
      <c r="F22" s="7" t="s">
        <v>30</v>
      </c>
    </row>
    <row r="23" spans="1:6">
      <c r="A23" s="12" t="s">
        <v>12</v>
      </c>
      <c r="B23" s="23">
        <v>612430</v>
      </c>
      <c r="C23" s="21">
        <v>635666</v>
      </c>
      <c r="D23" s="22">
        <f t="shared" si="0"/>
        <v>-23236</v>
      </c>
      <c r="E23" s="14">
        <f t="shared" si="2"/>
        <v>-3.6553787680951945E-2</v>
      </c>
      <c r="F23" s="7" t="s">
        <v>29</v>
      </c>
    </row>
    <row r="24" spans="1:6">
      <c r="A24" s="12" t="s">
        <v>13</v>
      </c>
      <c r="B24" s="23">
        <v>73123</v>
      </c>
      <c r="C24" s="21">
        <v>106515</v>
      </c>
      <c r="D24" s="22">
        <f t="shared" si="0"/>
        <v>-33392</v>
      </c>
      <c r="E24" s="14">
        <f t="shared" si="2"/>
        <v>-0.31349575177205091</v>
      </c>
      <c r="F24" s="7" t="s">
        <v>41</v>
      </c>
    </row>
    <row r="25" spans="1:6">
      <c r="A25" s="12" t="s">
        <v>14</v>
      </c>
      <c r="B25" s="23">
        <v>1173529</v>
      </c>
      <c r="C25" s="21">
        <v>2185930</v>
      </c>
      <c r="D25" s="22">
        <f t="shared" si="0"/>
        <v>-1012401</v>
      </c>
      <c r="E25" s="14">
        <f t="shared" si="2"/>
        <v>-0.46314429098827503</v>
      </c>
      <c r="F25" s="7" t="s">
        <v>43</v>
      </c>
    </row>
    <row r="26" spans="1:6">
      <c r="A26" s="12" t="s">
        <v>15</v>
      </c>
      <c r="B26" s="23">
        <v>0</v>
      </c>
      <c r="C26" s="24">
        <v>0</v>
      </c>
      <c r="D26" s="22">
        <f t="shared" si="0"/>
        <v>0</v>
      </c>
      <c r="E26" s="9" t="s">
        <v>26</v>
      </c>
      <c r="F26" s="10" t="s">
        <v>26</v>
      </c>
    </row>
    <row r="27" spans="1:6">
      <c r="A27" s="12" t="s">
        <v>16</v>
      </c>
      <c r="B27" s="23">
        <v>9820</v>
      </c>
      <c r="C27" s="21">
        <v>13660</v>
      </c>
      <c r="D27" s="22">
        <f t="shared" si="0"/>
        <v>-3840</v>
      </c>
      <c r="E27" s="14">
        <f t="shared" si="2"/>
        <v>-0.28111273792093705</v>
      </c>
      <c r="F27" s="7" t="s">
        <v>30</v>
      </c>
    </row>
    <row r="28" spans="1:6">
      <c r="A28" s="2" t="s">
        <v>18</v>
      </c>
      <c r="B28" s="25">
        <f>SUM(B10:B27)</f>
        <v>47679887.266445845</v>
      </c>
      <c r="C28" s="25">
        <f>SUM(C10:C27)</f>
        <v>46283154</v>
      </c>
      <c r="D28" s="25">
        <f t="shared" si="0"/>
        <v>1396733.2664458454</v>
      </c>
      <c r="E28" s="6">
        <f t="shared" si="2"/>
        <v>3.0178005294233954E-2</v>
      </c>
      <c r="F28" s="3"/>
    </row>
    <row r="1048569" spans="4:4">
      <c r="D1048569" s="13"/>
    </row>
  </sheetData>
  <printOptions horizontalCentered="1"/>
  <pageMargins left="0.7" right="0.7" top="0.75" bottom="0.75" header="0.3" footer="0.3"/>
  <pageSetup scale="70" fitToHeight="0" orientation="landscape" r:id="rId1"/>
  <headerFooter>
    <oddHeader>&amp;RCASE NO. 2018-00281
ATTACHMENT 2
TO AG DR NO. 1-34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69"/>
  <sheetViews>
    <sheetView zoomScaleNormal="100" workbookViewId="0">
      <selection activeCell="B24" sqref="B24"/>
    </sheetView>
  </sheetViews>
  <sheetFormatPr defaultRowHeight="12.75"/>
  <cols>
    <col min="1" max="1" width="44.7109375" style="16" bestFit="1" customWidth="1"/>
    <col min="2" max="2" width="12.7109375" style="16" bestFit="1" customWidth="1"/>
    <col min="3" max="3" width="11.42578125" style="16" bestFit="1" customWidth="1"/>
    <col min="4" max="4" width="10.85546875" style="16" customWidth="1"/>
    <col min="5" max="5" width="11" style="16" bestFit="1" customWidth="1"/>
    <col min="6" max="6" width="72.140625" style="16" customWidth="1"/>
    <col min="7" max="16384" width="9.140625" style="16"/>
  </cols>
  <sheetData>
    <row r="1" spans="1:6">
      <c r="A1" s="15" t="s">
        <v>17</v>
      </c>
      <c r="B1" s="11"/>
      <c r="C1" s="11"/>
      <c r="D1" s="11"/>
      <c r="E1" s="11"/>
      <c r="F1" s="11"/>
    </row>
    <row r="2" spans="1:6">
      <c r="A2" s="15" t="s">
        <v>27</v>
      </c>
      <c r="B2" s="11"/>
      <c r="C2" s="11"/>
      <c r="D2" s="11"/>
      <c r="E2" s="11"/>
      <c r="F2" s="11"/>
    </row>
    <row r="3" spans="1:6">
      <c r="A3" s="15" t="s">
        <v>28</v>
      </c>
      <c r="B3" s="11"/>
      <c r="C3" s="11"/>
      <c r="D3" s="11"/>
      <c r="E3" s="11"/>
      <c r="F3" s="11"/>
    </row>
    <row r="4" spans="1:6">
      <c r="A4" s="15" t="s">
        <v>33</v>
      </c>
      <c r="B4" s="11"/>
      <c r="C4" s="11"/>
      <c r="D4" s="11"/>
      <c r="E4" s="11"/>
      <c r="F4" s="11"/>
    </row>
    <row r="5" spans="1:6">
      <c r="A5" s="15" t="s">
        <v>35</v>
      </c>
      <c r="B5" s="17"/>
      <c r="C5" s="17"/>
      <c r="D5" s="17"/>
      <c r="E5" s="17"/>
      <c r="F5" s="17"/>
    </row>
    <row r="6" spans="1:6">
      <c r="A6" s="18"/>
      <c r="B6" s="11"/>
      <c r="C6" s="11"/>
      <c r="D6" s="11"/>
      <c r="E6" s="11"/>
      <c r="F6" s="11"/>
    </row>
    <row r="7" spans="1:6">
      <c r="A7" s="11"/>
      <c r="B7" s="8" t="s">
        <v>31</v>
      </c>
      <c r="C7" s="8" t="s">
        <v>31</v>
      </c>
      <c r="D7" s="11"/>
      <c r="E7" s="11"/>
      <c r="F7" s="11"/>
    </row>
    <row r="8" spans="1:6">
      <c r="A8" s="1"/>
      <c r="B8" s="4" t="s">
        <v>20</v>
      </c>
      <c r="C8" s="5" t="s">
        <v>25</v>
      </c>
      <c r="D8" s="5"/>
      <c r="E8" s="4"/>
      <c r="F8" s="4"/>
    </row>
    <row r="9" spans="1:6">
      <c r="A9" s="27"/>
      <c r="B9" s="28" t="s">
        <v>21</v>
      </c>
      <c r="C9" s="28" t="s">
        <v>21</v>
      </c>
      <c r="D9" s="28" t="s">
        <v>23</v>
      </c>
      <c r="E9" s="28"/>
      <c r="F9" s="29" t="s">
        <v>24</v>
      </c>
    </row>
    <row r="10" spans="1:6" ht="25.5">
      <c r="A10" s="12" t="s">
        <v>0</v>
      </c>
      <c r="B10" s="20">
        <v>31946047.607100002</v>
      </c>
      <c r="C10" s="26">
        <v>28919237.270000003</v>
      </c>
      <c r="D10" s="22">
        <f t="shared" ref="D10:D28" si="0">B10-C10</f>
        <v>3026810.3370999992</v>
      </c>
      <c r="E10" s="14">
        <f t="shared" ref="E10:E20" si="1">(B10-C10)/C10</f>
        <v>0.10466425199394613</v>
      </c>
      <c r="F10" s="7" t="s">
        <v>37</v>
      </c>
    </row>
    <row r="11" spans="1:6">
      <c r="A11" s="12" t="s">
        <v>1</v>
      </c>
      <c r="B11" s="23">
        <v>10374255.223345846</v>
      </c>
      <c r="C11" s="26">
        <v>9442245.9133000001</v>
      </c>
      <c r="D11" s="22">
        <f t="shared" si="0"/>
        <v>932009.31004584581</v>
      </c>
      <c r="E11" s="14">
        <f t="shared" si="1"/>
        <v>9.8706316124752877E-2</v>
      </c>
      <c r="F11" s="7" t="s">
        <v>38</v>
      </c>
    </row>
    <row r="12" spans="1:6">
      <c r="A12" s="12" t="s">
        <v>7</v>
      </c>
      <c r="B12" s="23">
        <v>521550.3</v>
      </c>
      <c r="C12" s="26">
        <v>303500.07</v>
      </c>
      <c r="D12" s="22">
        <f t="shared" si="0"/>
        <v>218050.22999999998</v>
      </c>
      <c r="E12" s="14">
        <f t="shared" si="1"/>
        <v>0.71845199244929325</v>
      </c>
      <c r="F12" s="7" t="s">
        <v>39</v>
      </c>
    </row>
    <row r="13" spans="1:6" ht="25.5">
      <c r="A13" s="12" t="s">
        <v>5</v>
      </c>
      <c r="B13" s="23">
        <v>0</v>
      </c>
      <c r="C13" s="26">
        <v>46905.18</v>
      </c>
      <c r="D13" s="22">
        <f t="shared" si="0"/>
        <v>-46905.18</v>
      </c>
      <c r="E13" s="14">
        <f t="shared" si="1"/>
        <v>-1</v>
      </c>
      <c r="F13" s="7" t="s">
        <v>45</v>
      </c>
    </row>
    <row r="14" spans="1:6">
      <c r="A14" s="12" t="s">
        <v>9</v>
      </c>
      <c r="B14" s="23">
        <v>2361364</v>
      </c>
      <c r="C14" s="26">
        <v>2383299.7000000002</v>
      </c>
      <c r="D14" s="22">
        <f t="shared" si="0"/>
        <v>-21935.700000000186</v>
      </c>
      <c r="E14" s="14">
        <f t="shared" si="1"/>
        <v>-9.2039200944808511E-3</v>
      </c>
      <c r="F14" s="19" t="s">
        <v>29</v>
      </c>
    </row>
    <row r="15" spans="1:6">
      <c r="A15" s="12" t="s">
        <v>3</v>
      </c>
      <c r="B15" s="23">
        <v>20860</v>
      </c>
      <c r="C15" s="26">
        <v>19557.75</v>
      </c>
      <c r="D15" s="22">
        <f t="shared" si="0"/>
        <v>1302.25</v>
      </c>
      <c r="E15" s="14">
        <f t="shared" si="1"/>
        <v>6.658485766511997E-2</v>
      </c>
      <c r="F15" s="7" t="s">
        <v>30</v>
      </c>
    </row>
    <row r="16" spans="1:6">
      <c r="A16" s="12" t="s">
        <v>2</v>
      </c>
      <c r="B16" s="23">
        <v>74496</v>
      </c>
      <c r="C16" s="26">
        <v>67362.38</v>
      </c>
      <c r="D16" s="22">
        <f t="shared" si="0"/>
        <v>7133.6199999999953</v>
      </c>
      <c r="E16" s="14">
        <f t="shared" si="1"/>
        <v>0.10589916805196008</v>
      </c>
      <c r="F16" s="7" t="s">
        <v>30</v>
      </c>
    </row>
    <row r="17" spans="1:6" ht="53.25" customHeight="1">
      <c r="A17" s="12" t="s">
        <v>8</v>
      </c>
      <c r="B17" s="23">
        <v>68168</v>
      </c>
      <c r="C17" s="26">
        <v>2011705.21</v>
      </c>
      <c r="D17" s="22">
        <f t="shared" si="0"/>
        <v>-1943537.21</v>
      </c>
      <c r="E17" s="14">
        <f t="shared" si="1"/>
        <v>-0.96611431950310456</v>
      </c>
      <c r="F17" s="7" t="s">
        <v>40</v>
      </c>
    </row>
    <row r="18" spans="1:6" ht="52.5" customHeight="1">
      <c r="A18" s="12" t="s">
        <v>11</v>
      </c>
      <c r="B18" s="23">
        <v>226191.13600000006</v>
      </c>
      <c r="C18" s="26">
        <v>873549.91799999995</v>
      </c>
      <c r="D18" s="22">
        <f t="shared" si="0"/>
        <v>-647358.78199999989</v>
      </c>
      <c r="E18" s="14">
        <f t="shared" si="1"/>
        <v>-0.741066730888297</v>
      </c>
      <c r="F18" s="7" t="s">
        <v>46</v>
      </c>
    </row>
    <row r="19" spans="1:6">
      <c r="A19" s="12" t="s">
        <v>6</v>
      </c>
      <c r="B19" s="23">
        <v>880</v>
      </c>
      <c r="C19" s="26">
        <v>1752.1399999999999</v>
      </c>
      <c r="D19" s="22">
        <f t="shared" si="0"/>
        <v>-872.13999999999987</v>
      </c>
      <c r="E19" s="14">
        <f t="shared" si="1"/>
        <v>-0.49775702854794707</v>
      </c>
      <c r="F19" s="7" t="s">
        <v>30</v>
      </c>
    </row>
    <row r="20" spans="1:6">
      <c r="A20" s="12" t="s">
        <v>10</v>
      </c>
      <c r="B20" s="23">
        <v>193000</v>
      </c>
      <c r="C20" s="26">
        <v>165644.72</v>
      </c>
      <c r="D20" s="22">
        <f t="shared" si="0"/>
        <v>27355.279999999999</v>
      </c>
      <c r="E20" s="14">
        <f t="shared" si="1"/>
        <v>0.16514429195207669</v>
      </c>
      <c r="F20" s="7" t="s">
        <v>42</v>
      </c>
    </row>
    <row r="21" spans="1:6">
      <c r="A21" s="12" t="s">
        <v>19</v>
      </c>
      <c r="B21" s="23">
        <v>1985</v>
      </c>
      <c r="C21" s="26">
        <v>1630.1100000000001</v>
      </c>
      <c r="D21" s="22">
        <f t="shared" si="0"/>
        <v>354.88999999999987</v>
      </c>
      <c r="E21" s="14">
        <f t="shared" ref="E21:E28" si="2">(B21-C21)/C21</f>
        <v>0.21770923434614833</v>
      </c>
      <c r="F21" s="7" t="s">
        <v>30</v>
      </c>
    </row>
    <row r="22" spans="1:6">
      <c r="A22" s="12" t="s">
        <v>4</v>
      </c>
      <c r="B22" s="23">
        <v>22188</v>
      </c>
      <c r="C22" s="26">
        <v>20882.57</v>
      </c>
      <c r="D22" s="22">
        <f t="shared" si="0"/>
        <v>1305.4300000000003</v>
      </c>
      <c r="E22" s="14">
        <f t="shared" si="2"/>
        <v>6.2512899513805065E-2</v>
      </c>
      <c r="F22" s="7" t="s">
        <v>30</v>
      </c>
    </row>
    <row r="23" spans="1:6">
      <c r="A23" s="12" t="s">
        <v>12</v>
      </c>
      <c r="B23" s="23">
        <v>612430</v>
      </c>
      <c r="C23" s="26">
        <v>615476.81000000006</v>
      </c>
      <c r="D23" s="22">
        <f t="shared" si="0"/>
        <v>-3046.8100000000559</v>
      </c>
      <c r="E23" s="14">
        <f t="shared" si="2"/>
        <v>-4.9503246109305976E-3</v>
      </c>
      <c r="F23" s="7" t="s">
        <v>30</v>
      </c>
    </row>
    <row r="24" spans="1:6">
      <c r="A24" s="12" t="s">
        <v>13</v>
      </c>
      <c r="B24" s="23">
        <v>73123</v>
      </c>
      <c r="C24" s="26">
        <v>76702</v>
      </c>
      <c r="D24" s="22">
        <f t="shared" si="0"/>
        <v>-3579</v>
      </c>
      <c r="E24" s="14">
        <f t="shared" si="2"/>
        <v>-4.666110401293317E-2</v>
      </c>
      <c r="F24" s="7" t="s">
        <v>30</v>
      </c>
    </row>
    <row r="25" spans="1:6">
      <c r="A25" s="12" t="s">
        <v>14</v>
      </c>
      <c r="B25" s="23">
        <v>1173529</v>
      </c>
      <c r="C25" s="26">
        <v>1604838.4100000001</v>
      </c>
      <c r="D25" s="22">
        <f t="shared" si="0"/>
        <v>-431309.41000000015</v>
      </c>
      <c r="E25" s="14">
        <f t="shared" si="2"/>
        <v>-0.26875566244703736</v>
      </c>
      <c r="F25" s="7" t="s">
        <v>32</v>
      </c>
    </row>
    <row r="26" spans="1:6">
      <c r="A26" s="12" t="s">
        <v>15</v>
      </c>
      <c r="B26" s="23">
        <v>0</v>
      </c>
      <c r="C26" s="26">
        <v>0</v>
      </c>
      <c r="D26" s="22">
        <f t="shared" si="0"/>
        <v>0</v>
      </c>
      <c r="E26" s="9" t="s">
        <v>26</v>
      </c>
      <c r="F26" s="7" t="s">
        <v>26</v>
      </c>
    </row>
    <row r="27" spans="1:6">
      <c r="A27" s="12" t="s">
        <v>16</v>
      </c>
      <c r="B27" s="23">
        <v>9820</v>
      </c>
      <c r="C27" s="26">
        <v>23384.16</v>
      </c>
      <c r="D27" s="22">
        <f t="shared" si="0"/>
        <v>-13564.16</v>
      </c>
      <c r="E27" s="14">
        <f t="shared" si="2"/>
        <v>-0.58005761164822678</v>
      </c>
      <c r="F27" s="7" t="s">
        <v>30</v>
      </c>
    </row>
    <row r="28" spans="1:6">
      <c r="A28" s="2" t="s">
        <v>18</v>
      </c>
      <c r="B28" s="25">
        <f>SUM(B10:B27)</f>
        <v>47679887.266445845</v>
      </c>
      <c r="C28" s="25">
        <f>SUM(C10:C27)</f>
        <v>46577674.311300009</v>
      </c>
      <c r="D28" s="25">
        <f t="shared" si="0"/>
        <v>1102212.9551458359</v>
      </c>
      <c r="E28" s="6">
        <f t="shared" si="2"/>
        <v>2.3663975744672008E-2</v>
      </c>
      <c r="F28" s="3"/>
    </row>
    <row r="1048569" spans="4:4">
      <c r="D1048569" s="13"/>
    </row>
  </sheetData>
  <printOptions horizontalCentered="1"/>
  <pageMargins left="0.7" right="0.7" top="0.75" bottom="0.75" header="0.3" footer="0.3"/>
  <pageSetup scale="70" fitToHeight="0" orientation="landscape" r:id="rId1"/>
  <headerFooter>
    <oddHeader>&amp;RCASE NO. 2018-00281
ATTACHMENT 2
TO AG DR NO. 1-34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 1-34 Part B</vt:lpstr>
      <vt:lpstr>AG 1-34 Part C</vt:lpstr>
      <vt:lpstr>'AG 1-34 Part B'!Print_Area</vt:lpstr>
      <vt:lpstr>'AG 1-34 Part C'!Print_Area</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J Wilen</cp:lastModifiedBy>
  <cp:lastPrinted>2018-12-03T16:56:03Z</cp:lastPrinted>
  <dcterms:created xsi:type="dcterms:W3CDTF">2017-11-12T02:18:28Z</dcterms:created>
  <dcterms:modified xsi:type="dcterms:W3CDTF">2018-12-03T16:56:09Z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