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Residential" sheetId="1" r:id="rId1"/>
  </sheets>
  <definedNames>
    <definedName name="_xlnm.Print_Area" localSheetId="0">'Residential'!$A$1:$P$74</definedName>
  </definedNames>
  <calcPr fullCalcOnLoad="1"/>
</workbook>
</file>

<file path=xl/sharedStrings.xml><?xml version="1.0" encoding="utf-8"?>
<sst xmlns="http://schemas.openxmlformats.org/spreadsheetml/2006/main" count="177" uniqueCount="42">
  <si>
    <t>May</t>
  </si>
  <si>
    <t>Atmos Energy Corporation, Kentucky</t>
  </si>
  <si>
    <t>Line #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</si>
  <si>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</si>
  <si>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</si>
  <si>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</si>
  <si>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</si>
  <si>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</si>
  <si>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</si>
  <si>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</si>
  <si>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</si>
  <si>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</si>
  <si>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</si>
  <si>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</si>
  <si>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</si>
  <si>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</si>
  <si>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</si>
  <si>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</si>
  <si>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</si>
  <si>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</si>
  <si>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</si>
  <si>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</si>
  <si>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</si>
  <si>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</si>
  <si>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</si>
  <si>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</si>
  <si>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</si>
  <si>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</si>
  <si>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</si>
  <si>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12 ME Aug</t>
  </si>
  <si>
    <t>Late payment Fees (Mo)</t>
  </si>
  <si>
    <t>FY Total</t>
  </si>
  <si>
    <t>LPF % of Prior Month Revenue</t>
  </si>
  <si>
    <t>FY / 12 ME Aug</t>
  </si>
  <si>
    <t>FY 2014</t>
  </si>
  <si>
    <t>FY 2015</t>
  </si>
  <si>
    <t>FY 2016</t>
  </si>
  <si>
    <t>Residential</t>
  </si>
  <si>
    <t>Commercial</t>
  </si>
  <si>
    <t>Public Authority</t>
  </si>
  <si>
    <t>FY 2017</t>
  </si>
  <si>
    <t>Late Payment Fees Trend by Class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</si>
</sst>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000"/>
    <numFmt numFmtId="167" formatCode="&quot;[+] &quot;@"/>
    <numFmt numFmtId="168" formatCode="&quot;$ &quot;#,##0.00;&quot;$ &quot;\-#,##0.00;&quot;$ &quot;#,##0.00"/>
    <numFmt numFmtId="169" formatCode="#,##0.00;\-#,##0.00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8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66" fontId="22" fillId="0" borderId="9" applyNumberFormat="0" applyProtection="0">
      <alignment horizontal="right" vertical="center"/>
    </xf>
    <xf numFmtId="166" fontId="23" fillId="0" borderId="10" applyNumberFormat="0" applyProtection="0">
      <alignment horizontal="right" vertical="center"/>
    </xf>
    <xf numFmtId="0" fontId="23" fillId="24" borderId="11" applyNumberFormat="0" applyAlignment="0" applyProtection="0"/>
    <xf numFmtId="0" fontId="24" fillId="25" borderId="11" applyNumberFormat="0" applyAlignment="0" applyProtection="0"/>
    <xf numFmtId="166" fontId="22" fillId="26" borderId="11" applyNumberFormat="0" applyAlignment="0" applyProtection="0"/>
    <xf numFmtId="0" fontId="23" fillId="24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0" fillId="0" borderId="13" xfId="57" applyNumberFormat="1" applyFont="1" applyBorder="1" applyAlignment="1">
      <alignment/>
    </xf>
    <xf numFmtId="10" fontId="0" fillId="0" borderId="14" xfId="57" applyNumberFormat="1" applyFont="1" applyBorder="1" applyAlignment="1">
      <alignment/>
    </xf>
    <xf numFmtId="10" fontId="0" fillId="0" borderId="15" xfId="57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57" applyNumberFormat="1" applyFont="1" applyFill="1" applyAlignment="1">
      <alignment/>
    </xf>
    <xf numFmtId="0" fontId="18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DataCell" xfId="58"/>
    <cellStyle name="SAPDataTotalCell" xfId="59"/>
    <cellStyle name="SAPDimensionCell" xfId="60"/>
    <cellStyle name="SAPHierarchyCell0" xfId="61"/>
    <cellStyle name="SAPMemberCell" xfId="62"/>
    <cellStyle name="SAPMemberTotalCell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6.00390625" style="0" bestFit="1" customWidth="1"/>
    <col min="2" max="2" width="27.00390625" style="0" bestFit="1" customWidth="1"/>
    <col min="3" max="3" width="12.8515625" style="0" bestFit="1" customWidth="1"/>
    <col min="4" max="9" width="14.00390625" style="0" bestFit="1" customWidth="1"/>
    <col min="10" max="14" width="12.8515625" style="0" bestFit="1" customWidth="1"/>
    <col min="15" max="15" width="14.57421875" style="0" bestFit="1" customWidth="1"/>
    <col min="16" max="16" width="9.28125" style="0" bestFit="1" customWidth="1"/>
    <col min="17" max="18" width="10.28125" style="0" bestFit="1" customWidth="1"/>
    <col min="19" max="23" width="11.28125" style="0" bestFit="1" customWidth="1"/>
    <col min="24" max="28" width="10.28125" style="0" bestFit="1" customWidth="1"/>
  </cols>
  <sheetData>
    <row r="1" spans="1:16" ht="12.7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spans="1:16" ht="12.7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</row>
    <row r="8" spans="1:2" ht="12.75">
      <c r="A8" s="1">
        <v>1</v>
      </c>
      <c r="B8" s="12" t="s">
        <v>37</v>
      </c>
    </row>
    <row r="9" spans="1:15" ht="12.75">
      <c r="A9" s="1">
        <v>2</v>
      </c>
      <c r="C9" s="3" t="s">
        <v>18</v>
      </c>
      <c r="D9" s="3" t="s">
        <v>19</v>
      </c>
      <c r="E9" s="3" t="s">
        <v>20</v>
      </c>
      <c r="F9" s="3" t="s">
        <v>21</v>
      </c>
      <c r="G9" s="3" t="s">
        <v>22</v>
      </c>
      <c r="H9" s="3" t="s">
        <v>23</v>
      </c>
      <c r="I9" s="3" t="s">
        <v>24</v>
      </c>
      <c r="J9" s="3" t="s">
        <v>0</v>
      </c>
      <c r="K9" s="3" t="s">
        <v>25</v>
      </c>
      <c r="L9" s="3" t="s">
        <v>26</v>
      </c>
      <c r="M9" s="3" t="s">
        <v>27</v>
      </c>
      <c r="N9" s="3" t="s">
        <v>28</v>
      </c>
      <c r="O9" s="3" t="s">
        <v>29</v>
      </c>
    </row>
    <row r="10" spans="1:15" ht="12.75">
      <c r="A10" s="1">
        <v>3</v>
      </c>
      <c r="B10" t="s">
        <v>34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3770003.44</v>
      </c>
      <c r="O10" s="4"/>
    </row>
    <row r="11" spans="1:15" ht="12.75">
      <c r="A11" s="1">
        <v>4</v>
      </c>
      <c r="B11" t="s">
        <v>35</v>
      </c>
      <c r="C11" s="4">
        <v>4887680.949999999</v>
      </c>
      <c r="D11" s="4">
        <v>8635981.580000002</v>
      </c>
      <c r="E11" s="4">
        <v>14132606.4</v>
      </c>
      <c r="F11" s="4">
        <v>18745078.23</v>
      </c>
      <c r="G11" s="4">
        <v>17643035.71</v>
      </c>
      <c r="H11" s="4">
        <v>17499149.71</v>
      </c>
      <c r="I11" s="4">
        <v>8835751.82</v>
      </c>
      <c r="J11" s="4">
        <v>4807184.55</v>
      </c>
      <c r="K11" s="4">
        <v>3947246.71</v>
      </c>
      <c r="L11" s="4">
        <v>3682775</v>
      </c>
      <c r="M11" s="4">
        <v>3592522.5400000005</v>
      </c>
      <c r="N11" s="4">
        <v>3575396.0700000003</v>
      </c>
      <c r="O11" s="4">
        <f>SUM(C11:M11)+N10</f>
        <v>110179016.64</v>
      </c>
    </row>
    <row r="12" spans="1:15" ht="12.75">
      <c r="A12" s="1">
        <v>5</v>
      </c>
      <c r="B12" t="s">
        <v>36</v>
      </c>
      <c r="C12" s="4">
        <v>4245454.640000001</v>
      </c>
      <c r="D12" s="4">
        <v>5872636.920000001</v>
      </c>
      <c r="E12" s="4">
        <v>9281347.77</v>
      </c>
      <c r="F12" s="4">
        <v>12900461.28</v>
      </c>
      <c r="G12" s="4">
        <v>13312292.790000001</v>
      </c>
      <c r="H12" s="4">
        <v>10329401.13</v>
      </c>
      <c r="I12" s="4">
        <v>7260497.51</v>
      </c>
      <c r="J12" s="4">
        <v>4533692.7700000005</v>
      </c>
      <c r="K12" s="4">
        <v>3989834.6100000003</v>
      </c>
      <c r="L12" s="4">
        <v>3699224.8200000003</v>
      </c>
      <c r="M12" s="4">
        <v>3611354.21</v>
      </c>
      <c r="N12" s="10">
        <v>3602196.66</v>
      </c>
      <c r="O12" s="4">
        <f>SUM(C12:M12)+N11</f>
        <v>82611594.52000001</v>
      </c>
    </row>
    <row r="13" spans="1:15" ht="12.75">
      <c r="A13" s="1">
        <v>6</v>
      </c>
      <c r="B13" t="s">
        <v>40</v>
      </c>
      <c r="C13" s="4">
        <v>3744003.88</v>
      </c>
      <c r="D13" s="4">
        <v>5428274.93</v>
      </c>
      <c r="E13" s="4">
        <v>11101269.74</v>
      </c>
      <c r="F13" s="4">
        <v>14513202.600000001</v>
      </c>
      <c r="G13" s="4">
        <v>12401756.079999998</v>
      </c>
      <c r="H13" s="4">
        <v>9837265.399999999</v>
      </c>
      <c r="I13" s="4">
        <v>7970174.890000001</v>
      </c>
      <c r="J13" s="4">
        <v>5001329.64</v>
      </c>
      <c r="K13" s="4">
        <v>4280264.37</v>
      </c>
      <c r="L13" s="4">
        <v>3912521.8400000003</v>
      </c>
      <c r="M13" s="4">
        <v>3911149.9200000004</v>
      </c>
      <c r="N13" s="10">
        <v>4056094.69</v>
      </c>
      <c r="O13" s="4">
        <f>SUM(C13:M13)+N12</f>
        <v>85703409.95</v>
      </c>
    </row>
    <row r="14" spans="1:15" ht="12.75">
      <c r="A14" s="1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4"/>
    </row>
    <row r="15" ht="12.75">
      <c r="A15" s="1">
        <v>8</v>
      </c>
    </row>
    <row r="16" spans="1:14" ht="12.75">
      <c r="A16" s="1">
        <v>9</v>
      </c>
      <c r="B16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ht="12.75">
      <c r="A17" s="1">
        <v>10</v>
      </c>
      <c r="C17" s="3" t="s">
        <v>18</v>
      </c>
      <c r="D17" s="3" t="s">
        <v>19</v>
      </c>
      <c r="E17" s="3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0</v>
      </c>
      <c r="K17" s="3" t="s">
        <v>25</v>
      </c>
      <c r="L17" s="3" t="s">
        <v>26</v>
      </c>
      <c r="M17" s="3" t="s">
        <v>27</v>
      </c>
      <c r="N17" s="3" t="s">
        <v>28</v>
      </c>
      <c r="O17" s="3" t="s">
        <v>31</v>
      </c>
    </row>
    <row r="18" spans="1:15" ht="12.75">
      <c r="A18" s="1">
        <v>11</v>
      </c>
      <c r="B18" t="s">
        <v>34</v>
      </c>
      <c r="C18" s="4"/>
      <c r="D18" s="4"/>
      <c r="E18" s="4"/>
      <c r="F18" s="4"/>
      <c r="G18" s="9"/>
      <c r="H18" s="4"/>
      <c r="I18" s="4"/>
      <c r="J18" s="4"/>
      <c r="K18" s="4"/>
      <c r="L18" s="4"/>
      <c r="M18" s="4"/>
      <c r="N18" s="4">
        <v>36163.67</v>
      </c>
      <c r="O18" s="4">
        <f>SUM(C18:N18)</f>
        <v>36163.67</v>
      </c>
    </row>
    <row r="19" spans="1:15" ht="12.75">
      <c r="A19" s="1">
        <v>12</v>
      </c>
      <c r="B19" t="s">
        <v>35</v>
      </c>
      <c r="C19" s="4">
        <v>50120.71</v>
      </c>
      <c r="D19" s="4">
        <v>36825.59</v>
      </c>
      <c r="E19" s="4">
        <v>128621.84</v>
      </c>
      <c r="F19" s="4">
        <v>141070.28</v>
      </c>
      <c r="G19" s="9">
        <v>165168.09</v>
      </c>
      <c r="H19" s="4">
        <v>138549.33</v>
      </c>
      <c r="I19" s="4">
        <v>175756.08</v>
      </c>
      <c r="J19" s="4">
        <v>69114.86</v>
      </c>
      <c r="K19" s="4">
        <v>44570.26</v>
      </c>
      <c r="L19" s="4">
        <v>45310.96</v>
      </c>
      <c r="M19" s="4">
        <v>35851.98</v>
      </c>
      <c r="N19" s="4">
        <v>39586.81</v>
      </c>
      <c r="O19" s="4">
        <f>SUM(C19:N19)</f>
        <v>1070546.7899999998</v>
      </c>
    </row>
    <row r="20" spans="1:15" ht="12.75">
      <c r="A20" s="1">
        <v>13</v>
      </c>
      <c r="B20" t="s">
        <v>36</v>
      </c>
      <c r="C20" s="4">
        <v>40264.74</v>
      </c>
      <c r="D20" s="4">
        <v>36361.53</v>
      </c>
      <c r="E20" s="4">
        <v>80774.05</v>
      </c>
      <c r="F20" s="4">
        <v>83558.99</v>
      </c>
      <c r="G20" s="9">
        <v>124579.11</v>
      </c>
      <c r="H20" s="4">
        <v>134041.52</v>
      </c>
      <c r="I20" s="4">
        <v>76262.53</v>
      </c>
      <c r="J20" s="4">
        <v>59613.7</v>
      </c>
      <c r="K20" s="4">
        <v>49618.63</v>
      </c>
      <c r="L20" s="4">
        <v>37216.87</v>
      </c>
      <c r="M20" s="4">
        <v>44739.23</v>
      </c>
      <c r="N20" s="10">
        <v>35445.7</v>
      </c>
      <c r="O20" s="4">
        <f>SUM(C20:N20)</f>
        <v>802476.5999999999</v>
      </c>
    </row>
    <row r="21" spans="1:15" ht="12.75">
      <c r="A21" s="1">
        <v>14</v>
      </c>
      <c r="B21" t="s">
        <v>40</v>
      </c>
      <c r="C21" s="4">
        <v>33755.52</v>
      </c>
      <c r="D21" s="4">
        <v>42926.89</v>
      </c>
      <c r="E21" s="4">
        <v>72256.57</v>
      </c>
      <c r="F21" s="4">
        <v>105781.66</v>
      </c>
      <c r="G21" s="9">
        <v>134420.92</v>
      </c>
      <c r="H21" s="4">
        <v>141345.86</v>
      </c>
      <c r="I21" s="4">
        <v>83450.73</v>
      </c>
      <c r="J21" s="4">
        <v>66673.11</v>
      </c>
      <c r="K21" s="4">
        <v>57514.71</v>
      </c>
      <c r="L21" s="4">
        <v>34591.74</v>
      </c>
      <c r="M21" s="4">
        <v>49620.28</v>
      </c>
      <c r="N21" s="10">
        <v>32712.71</v>
      </c>
      <c r="O21" s="4">
        <f>SUM(C21:N21)</f>
        <v>855050.7</v>
      </c>
    </row>
    <row r="22" spans="1:15" ht="12.75">
      <c r="A22" s="1">
        <v>15</v>
      </c>
      <c r="C22" s="4"/>
      <c r="D22" s="4"/>
      <c r="E22" s="4"/>
      <c r="F22" s="4"/>
      <c r="G22" s="9"/>
      <c r="H22" s="4"/>
      <c r="I22" s="4"/>
      <c r="J22" s="4"/>
      <c r="K22" s="4"/>
      <c r="L22" s="4"/>
      <c r="M22" s="4"/>
      <c r="N22" s="10"/>
      <c r="O22" s="4"/>
    </row>
    <row r="23" ht="12.75">
      <c r="A23" s="1">
        <v>16</v>
      </c>
    </row>
    <row r="24" spans="1:14" ht="12.75">
      <c r="A24" s="1">
        <v>17</v>
      </c>
      <c r="B2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ht="12.75">
      <c r="A25" s="1">
        <v>18</v>
      </c>
      <c r="C25" s="3" t="s">
        <v>18</v>
      </c>
      <c r="D25" s="3" t="s">
        <v>19</v>
      </c>
      <c r="E25" s="3" t="s">
        <v>20</v>
      </c>
      <c r="F25" s="3" t="s">
        <v>21</v>
      </c>
      <c r="G25" s="3" t="s">
        <v>22</v>
      </c>
      <c r="H25" s="3" t="s">
        <v>23</v>
      </c>
      <c r="I25" s="3" t="s">
        <v>24</v>
      </c>
      <c r="J25" s="3" t="s">
        <v>0</v>
      </c>
      <c r="K25" s="3" t="s">
        <v>25</v>
      </c>
      <c r="L25" s="3" t="s">
        <v>26</v>
      </c>
      <c r="M25" s="3" t="s">
        <v>27</v>
      </c>
      <c r="N25" s="3" t="s">
        <v>28</v>
      </c>
      <c r="O25" s="3" t="s">
        <v>33</v>
      </c>
    </row>
    <row r="26" spans="1:15" ht="12.75">
      <c r="A26" s="1">
        <v>19</v>
      </c>
      <c r="B26" t="s">
        <v>35</v>
      </c>
      <c r="C26" s="5">
        <f>+C19/N10</f>
        <v>0.013294605906248192</v>
      </c>
      <c r="D26" s="5">
        <f aca="true" t="shared" si="0" ref="D26:N26">+D19/C11</f>
        <v>0.007534368625267982</v>
      </c>
      <c r="E26" s="5">
        <f t="shared" si="0"/>
        <v>0.014893714027583644</v>
      </c>
      <c r="F26" s="5">
        <f t="shared" si="0"/>
        <v>0.009981901144575851</v>
      </c>
      <c r="G26" s="5">
        <f t="shared" si="0"/>
        <v>0.008811277711055996</v>
      </c>
      <c r="H26" s="5">
        <f t="shared" si="0"/>
        <v>0.00785291898046042</v>
      </c>
      <c r="I26" s="5">
        <f t="shared" si="0"/>
        <v>0.010043692574363373</v>
      </c>
      <c r="J26" s="5">
        <f t="shared" si="0"/>
        <v>0.007822182130959853</v>
      </c>
      <c r="K26" s="5">
        <f t="shared" si="0"/>
        <v>0.009271593286344708</v>
      </c>
      <c r="L26" s="5">
        <f t="shared" si="0"/>
        <v>0.011479130474720187</v>
      </c>
      <c r="M26" s="5">
        <f t="shared" si="0"/>
        <v>0.009735044904996912</v>
      </c>
      <c r="N26" s="5">
        <f t="shared" si="0"/>
        <v>0.011019223834848922</v>
      </c>
      <c r="O26" s="6">
        <f>+O19/O11</f>
        <v>0.00971643079278802</v>
      </c>
    </row>
    <row r="27" spans="1:15" ht="12.75">
      <c r="A27" s="1">
        <v>20</v>
      </c>
      <c r="B27" t="s">
        <v>36</v>
      </c>
      <c r="C27" s="5">
        <f>+C20/N11</f>
        <v>0.011261616674540897</v>
      </c>
      <c r="D27" s="5">
        <f aca="true" t="shared" si="1" ref="D27:N27">+D20/C12</f>
        <v>0.008564814156158312</v>
      </c>
      <c r="E27" s="5">
        <f t="shared" si="1"/>
        <v>0.013754306813164944</v>
      </c>
      <c r="F27" s="5">
        <f t="shared" si="1"/>
        <v>0.00900289398379046</v>
      </c>
      <c r="G27" s="5">
        <f t="shared" si="1"/>
        <v>0.009656950034270403</v>
      </c>
      <c r="H27" s="5">
        <f t="shared" si="1"/>
        <v>0.010069003297515361</v>
      </c>
      <c r="I27" s="5">
        <f t="shared" si="1"/>
        <v>0.007383054355252829</v>
      </c>
      <c r="J27" s="5">
        <f t="shared" si="1"/>
        <v>0.008210690785017568</v>
      </c>
      <c r="K27" s="5">
        <f t="shared" si="1"/>
        <v>0.010944418273847876</v>
      </c>
      <c r="L27" s="5">
        <f t="shared" si="1"/>
        <v>0.009327922993780437</v>
      </c>
      <c r="M27" s="5">
        <f t="shared" si="1"/>
        <v>0.01209421762043649</v>
      </c>
      <c r="N27" s="11">
        <f t="shared" si="1"/>
        <v>0.009815071560094903</v>
      </c>
      <c r="O27" s="7">
        <f>+O20/O12</f>
        <v>0.009713849546938871</v>
      </c>
    </row>
    <row r="28" spans="1:15" ht="12.75">
      <c r="A28" s="1">
        <v>21</v>
      </c>
      <c r="B28" t="s">
        <v>40</v>
      </c>
      <c r="C28" s="5">
        <f>+C21/N12</f>
        <v>0.00937081541794556</v>
      </c>
      <c r="D28" s="5">
        <f aca="true" t="shared" si="2" ref="D28:N28">+D21/C13</f>
        <v>0.011465503609467414</v>
      </c>
      <c r="E28" s="5">
        <f t="shared" si="2"/>
        <v>0.013311147819847071</v>
      </c>
      <c r="F28" s="5">
        <f t="shared" si="2"/>
        <v>0.009528789271631553</v>
      </c>
      <c r="G28" s="5">
        <f t="shared" si="2"/>
        <v>0.009261975024037769</v>
      </c>
      <c r="H28" s="5">
        <f t="shared" si="2"/>
        <v>0.011397245606849574</v>
      </c>
      <c r="I28" s="5">
        <f t="shared" si="2"/>
        <v>0.008483122758891919</v>
      </c>
      <c r="J28" s="5">
        <f t="shared" si="2"/>
        <v>0.008365325845440764</v>
      </c>
      <c r="K28" s="5">
        <f t="shared" si="2"/>
        <v>0.011499883858885175</v>
      </c>
      <c r="L28" s="5">
        <f t="shared" si="2"/>
        <v>0.008081683048002943</v>
      </c>
      <c r="M28" s="5">
        <f t="shared" si="2"/>
        <v>0.012682428885815496</v>
      </c>
      <c r="N28" s="11">
        <f t="shared" si="2"/>
        <v>0.008363962177138941</v>
      </c>
      <c r="O28" s="8">
        <f>+O21/O13</f>
        <v>0.009976857402743284</v>
      </c>
    </row>
    <row r="29" ht="12.75">
      <c r="A29" s="1">
        <v>22</v>
      </c>
    </row>
    <row r="30" ht="12.75">
      <c r="A30" s="1">
        <v>23</v>
      </c>
    </row>
    <row r="31" spans="1:2" ht="12.75">
      <c r="A31" s="1">
        <v>24</v>
      </c>
      <c r="B31" s="12" t="s">
        <v>38</v>
      </c>
    </row>
    <row r="32" spans="1:15" ht="12.75">
      <c r="A32" s="1">
        <v>25</v>
      </c>
      <c r="C32" s="3" t="s">
        <v>18</v>
      </c>
      <c r="D32" s="3" t="s">
        <v>19</v>
      </c>
      <c r="E32" s="3" t="s">
        <v>20</v>
      </c>
      <c r="F32" s="3" t="s">
        <v>21</v>
      </c>
      <c r="G32" s="3" t="s">
        <v>22</v>
      </c>
      <c r="H32" s="3" t="s">
        <v>23</v>
      </c>
      <c r="I32" s="3" t="s">
        <v>24</v>
      </c>
      <c r="J32" s="3" t="s">
        <v>0</v>
      </c>
      <c r="K32" s="3" t="s">
        <v>25</v>
      </c>
      <c r="L32" s="3" t="s">
        <v>26</v>
      </c>
      <c r="M32" s="3" t="s">
        <v>27</v>
      </c>
      <c r="N32" s="3" t="s">
        <v>28</v>
      </c>
      <c r="O32" s="3" t="s">
        <v>29</v>
      </c>
    </row>
    <row r="33" spans="1:15" ht="12.75">
      <c r="A33" s="1">
        <v>26</v>
      </c>
      <c r="B33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2112917.34</v>
      </c>
      <c r="O33" s="4"/>
    </row>
    <row r="34" spans="1:15" ht="12.75">
      <c r="A34" s="1">
        <v>27</v>
      </c>
      <c r="B34" t="s">
        <v>35</v>
      </c>
      <c r="C34" s="4">
        <v>2613051.7399999998</v>
      </c>
      <c r="D34" s="4">
        <v>3437751.11</v>
      </c>
      <c r="E34" s="4">
        <v>5687227.68</v>
      </c>
      <c r="F34" s="4">
        <v>7783329.159999999</v>
      </c>
      <c r="G34" s="4">
        <v>7328495.760000001</v>
      </c>
      <c r="H34" s="4">
        <v>7186235.06</v>
      </c>
      <c r="I34" s="4">
        <v>3658789.95</v>
      </c>
      <c r="J34" s="4">
        <v>2042626.48</v>
      </c>
      <c r="K34" s="4">
        <v>1726997.61</v>
      </c>
      <c r="L34" s="4">
        <v>1684522.5299999998</v>
      </c>
      <c r="M34" s="4">
        <v>1618594.26</v>
      </c>
      <c r="N34" s="4">
        <v>1636760.9000000001</v>
      </c>
      <c r="O34" s="4">
        <f>SUM(C34:M34)+N33</f>
        <v>46880538.67999999</v>
      </c>
    </row>
    <row r="35" spans="1:15" ht="12.75">
      <c r="A35" s="1">
        <v>28</v>
      </c>
      <c r="B35" t="s">
        <v>36</v>
      </c>
      <c r="C35" s="4">
        <v>2096158.8800000001</v>
      </c>
      <c r="D35" s="4">
        <v>2221694.72</v>
      </c>
      <c r="E35" s="4">
        <v>3492700.0500000003</v>
      </c>
      <c r="F35" s="4">
        <v>5129878.41</v>
      </c>
      <c r="G35" s="4">
        <v>5505264.29</v>
      </c>
      <c r="H35" s="4">
        <v>4028322.45</v>
      </c>
      <c r="I35" s="4">
        <v>2732396.5</v>
      </c>
      <c r="J35" s="4">
        <v>1854055.9400000002</v>
      </c>
      <c r="K35" s="4">
        <v>1599077.25</v>
      </c>
      <c r="L35" s="4">
        <v>1639837.28</v>
      </c>
      <c r="M35" s="4">
        <v>1569142.1500000001</v>
      </c>
      <c r="N35" s="10">
        <v>1735397.4</v>
      </c>
      <c r="O35" s="4">
        <f>SUM(C35:M35)+N34</f>
        <v>33505288.82</v>
      </c>
    </row>
    <row r="36" spans="1:15" ht="12.75">
      <c r="A36" s="1">
        <v>29</v>
      </c>
      <c r="B36" t="s">
        <v>40</v>
      </c>
      <c r="C36" s="4">
        <v>1900546.38</v>
      </c>
      <c r="D36" s="4">
        <v>2058872.63</v>
      </c>
      <c r="E36" s="4">
        <v>4279213.789999999</v>
      </c>
      <c r="F36" s="4">
        <v>6015709.989999999</v>
      </c>
      <c r="G36" s="4">
        <v>4997093.850000001</v>
      </c>
      <c r="H36" s="4">
        <v>3975390.9000000004</v>
      </c>
      <c r="I36" s="4">
        <v>3087843.1599999997</v>
      </c>
      <c r="J36" s="4">
        <v>2175017.1599999997</v>
      </c>
      <c r="K36" s="4">
        <v>1875289.3299999998</v>
      </c>
      <c r="L36" s="4">
        <v>1734375.5999999999</v>
      </c>
      <c r="M36" s="4">
        <v>1857062.4799999997</v>
      </c>
      <c r="N36" s="10">
        <v>2143314.75</v>
      </c>
      <c r="O36" s="4">
        <f>SUM(C36:M36)+N35</f>
        <v>35691812.669999994</v>
      </c>
    </row>
    <row r="37" spans="1:15" ht="12.75">
      <c r="A37" s="1">
        <v>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0"/>
      <c r="O37" s="4"/>
    </row>
    <row r="38" ht="12.75">
      <c r="A38" s="1">
        <v>31</v>
      </c>
    </row>
    <row r="39" spans="1:14" ht="12.75">
      <c r="A39" s="1">
        <v>32</v>
      </c>
      <c r="B39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ht="12.75">
      <c r="A40" s="1">
        <v>33</v>
      </c>
      <c r="C40" s="3" t="s">
        <v>18</v>
      </c>
      <c r="D40" s="3" t="s">
        <v>19</v>
      </c>
      <c r="E40" s="3" t="s">
        <v>20</v>
      </c>
      <c r="F40" s="3" t="s">
        <v>21</v>
      </c>
      <c r="G40" s="3" t="s">
        <v>22</v>
      </c>
      <c r="H40" s="3" t="s">
        <v>23</v>
      </c>
      <c r="I40" s="3" t="s">
        <v>24</v>
      </c>
      <c r="J40" s="3" t="s">
        <v>0</v>
      </c>
      <c r="K40" s="3" t="s">
        <v>25</v>
      </c>
      <c r="L40" s="3" t="s">
        <v>26</v>
      </c>
      <c r="M40" s="3" t="s">
        <v>27</v>
      </c>
      <c r="N40" s="3" t="s">
        <v>28</v>
      </c>
      <c r="O40" s="3" t="s">
        <v>31</v>
      </c>
    </row>
    <row r="41" spans="1:15" ht="12.75">
      <c r="A41" s="1">
        <v>34</v>
      </c>
      <c r="B41" t="s">
        <v>34</v>
      </c>
      <c r="C41" s="4"/>
      <c r="D41" s="4"/>
      <c r="E41" s="4"/>
      <c r="F41" s="4"/>
      <c r="G41" s="9"/>
      <c r="H41" s="4"/>
      <c r="I41" s="4"/>
      <c r="J41" s="4"/>
      <c r="K41" s="4"/>
      <c r="L41" s="4"/>
      <c r="M41" s="4"/>
      <c r="N41" s="4">
        <v>9022.34</v>
      </c>
      <c r="O41" s="4">
        <f>SUM(C41:N41)</f>
        <v>9022.34</v>
      </c>
    </row>
    <row r="42" spans="1:15" ht="12.75">
      <c r="A42" s="1">
        <v>35</v>
      </c>
      <c r="B42" t="s">
        <v>35</v>
      </c>
      <c r="C42" s="4">
        <v>12970.56</v>
      </c>
      <c r="D42" s="4">
        <v>13182.71</v>
      </c>
      <c r="E42" s="4">
        <v>29915.14</v>
      </c>
      <c r="F42" s="4">
        <v>37391.51</v>
      </c>
      <c r="G42" s="9">
        <v>52341.15</v>
      </c>
      <c r="H42" s="4">
        <v>48166.56</v>
      </c>
      <c r="I42" s="4">
        <v>39952.83</v>
      </c>
      <c r="J42" s="4">
        <v>16187.37</v>
      </c>
      <c r="K42" s="4">
        <v>11475.92</v>
      </c>
      <c r="L42" s="4">
        <v>10647.48</v>
      </c>
      <c r="M42" s="4">
        <v>9428.3</v>
      </c>
      <c r="N42" s="4">
        <v>8890.06</v>
      </c>
      <c r="O42" s="4">
        <f>SUM(C42:N42)</f>
        <v>290549.59</v>
      </c>
    </row>
    <row r="43" spans="1:15" ht="12.75">
      <c r="A43" s="1">
        <v>36</v>
      </c>
      <c r="B43" t="s">
        <v>36</v>
      </c>
      <c r="C43" s="4">
        <v>10260.08</v>
      </c>
      <c r="D43" s="4">
        <v>11211.63</v>
      </c>
      <c r="E43" s="4">
        <v>19613.51</v>
      </c>
      <c r="F43" s="4">
        <v>23101.42</v>
      </c>
      <c r="G43" s="9">
        <v>40920.85</v>
      </c>
      <c r="H43" s="4">
        <v>29581.04</v>
      </c>
      <c r="I43" s="4">
        <v>15838.06</v>
      </c>
      <c r="J43" s="4">
        <v>12749.43</v>
      </c>
      <c r="K43" s="4">
        <v>13451.3</v>
      </c>
      <c r="L43" s="4">
        <v>9884.51</v>
      </c>
      <c r="M43" s="4">
        <v>10586.54</v>
      </c>
      <c r="N43" s="10">
        <v>16513.29</v>
      </c>
      <c r="O43" s="4">
        <f>SUM(C43:N43)</f>
        <v>213711.66</v>
      </c>
    </row>
    <row r="44" spans="1:15" ht="12.75">
      <c r="A44" s="1">
        <v>37</v>
      </c>
      <c r="B44" t="s">
        <v>40</v>
      </c>
      <c r="C44" s="4">
        <v>11665.9</v>
      </c>
      <c r="D44" s="4">
        <v>16027.96</v>
      </c>
      <c r="E44" s="4">
        <v>23024.57</v>
      </c>
      <c r="F44" s="4">
        <v>43961.92</v>
      </c>
      <c r="G44" s="9">
        <v>34251.99</v>
      </c>
      <c r="H44" s="4">
        <v>55231.48</v>
      </c>
      <c r="I44" s="4">
        <v>21644.7</v>
      </c>
      <c r="J44" s="4">
        <v>16426.72</v>
      </c>
      <c r="K44" s="4">
        <v>14311.67</v>
      </c>
      <c r="L44" s="4">
        <v>12272.69</v>
      </c>
      <c r="M44" s="4">
        <v>15374.45</v>
      </c>
      <c r="N44" s="10">
        <v>8623.63</v>
      </c>
      <c r="O44" s="4">
        <f>SUM(C44:N44)</f>
        <v>272817.68000000005</v>
      </c>
    </row>
    <row r="45" spans="1:15" ht="12.75">
      <c r="A45" s="1">
        <v>38</v>
      </c>
      <c r="C45" s="4"/>
      <c r="D45" s="4"/>
      <c r="E45" s="4"/>
      <c r="F45" s="4"/>
      <c r="G45" s="9"/>
      <c r="H45" s="4"/>
      <c r="I45" s="4"/>
      <c r="J45" s="4"/>
      <c r="K45" s="4"/>
      <c r="L45" s="4"/>
      <c r="M45" s="4"/>
      <c r="N45" s="10"/>
      <c r="O45" s="4"/>
    </row>
    <row r="46" ht="12.75">
      <c r="A46" s="1">
        <v>39</v>
      </c>
    </row>
    <row r="47" spans="1:14" ht="12.75">
      <c r="A47" s="1">
        <v>40</v>
      </c>
      <c r="B47" t="s">
        <v>32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5" ht="12.75">
      <c r="A48" s="1">
        <v>41</v>
      </c>
      <c r="C48" s="3" t="s">
        <v>18</v>
      </c>
      <c r="D48" s="3" t="s">
        <v>19</v>
      </c>
      <c r="E48" s="3" t="s">
        <v>20</v>
      </c>
      <c r="F48" s="3" t="s">
        <v>21</v>
      </c>
      <c r="G48" s="3" t="s">
        <v>22</v>
      </c>
      <c r="H48" s="3" t="s">
        <v>23</v>
      </c>
      <c r="I48" s="3" t="s">
        <v>24</v>
      </c>
      <c r="J48" s="3" t="s">
        <v>0</v>
      </c>
      <c r="K48" s="3" t="s">
        <v>25</v>
      </c>
      <c r="L48" s="3" t="s">
        <v>26</v>
      </c>
      <c r="M48" s="3" t="s">
        <v>27</v>
      </c>
      <c r="N48" s="3" t="s">
        <v>28</v>
      </c>
      <c r="O48" s="3" t="s">
        <v>33</v>
      </c>
    </row>
    <row r="49" spans="1:15" ht="12.75">
      <c r="A49" s="1">
        <v>42</v>
      </c>
      <c r="B49" t="s">
        <v>35</v>
      </c>
      <c r="C49" s="5">
        <f>+C42/N33</f>
        <v>0.0061386973141126285</v>
      </c>
      <c r="D49" s="5">
        <f aca="true" t="shared" si="3" ref="D49:N49">+D42/C34</f>
        <v>0.00504494794274529</v>
      </c>
      <c r="E49" s="5">
        <f t="shared" si="3"/>
        <v>0.008701950502751783</v>
      </c>
      <c r="F49" s="5">
        <f t="shared" si="3"/>
        <v>0.006574646225522661</v>
      </c>
      <c r="G49" s="5">
        <f t="shared" si="3"/>
        <v>0.0067247766250194164</v>
      </c>
      <c r="H49" s="5">
        <f t="shared" si="3"/>
        <v>0.006572502949773146</v>
      </c>
      <c r="I49" s="5">
        <f t="shared" si="3"/>
        <v>0.005559633057702958</v>
      </c>
      <c r="J49" s="5">
        <f t="shared" si="3"/>
        <v>0.004424241408009771</v>
      </c>
      <c r="K49" s="5">
        <f t="shared" si="3"/>
        <v>0.005618217580338036</v>
      </c>
      <c r="L49" s="5">
        <f t="shared" si="3"/>
        <v>0.0061653125275604745</v>
      </c>
      <c r="M49" s="5">
        <f t="shared" si="3"/>
        <v>0.005597016265493344</v>
      </c>
      <c r="N49" s="5">
        <f t="shared" si="3"/>
        <v>0.005492457387066231</v>
      </c>
      <c r="O49" s="6">
        <f>+O42/O34</f>
        <v>0.006197658947207304</v>
      </c>
    </row>
    <row r="50" spans="1:15" ht="12.75">
      <c r="A50" s="1">
        <v>43</v>
      </c>
      <c r="B50" t="s">
        <v>36</v>
      </c>
      <c r="C50" s="5">
        <f>+C43/N34</f>
        <v>0.006268527064643345</v>
      </c>
      <c r="D50" s="5">
        <f aca="true" t="shared" si="4" ref="D50:N50">+D43/C35</f>
        <v>0.005348654678313315</v>
      </c>
      <c r="E50" s="5">
        <f t="shared" si="4"/>
        <v>0.008828175096891799</v>
      </c>
      <c r="F50" s="5">
        <f t="shared" si="4"/>
        <v>0.006614200953213831</v>
      </c>
      <c r="G50" s="5">
        <f t="shared" si="4"/>
        <v>0.007976962947158819</v>
      </c>
      <c r="H50" s="5">
        <f t="shared" si="4"/>
        <v>0.00537322795814404</v>
      </c>
      <c r="I50" s="5">
        <f t="shared" si="4"/>
        <v>0.003931676323478027</v>
      </c>
      <c r="J50" s="5">
        <f t="shared" si="4"/>
        <v>0.004666024861325946</v>
      </c>
      <c r="K50" s="5">
        <f t="shared" si="4"/>
        <v>0.007255066964160746</v>
      </c>
      <c r="L50" s="5">
        <f t="shared" si="4"/>
        <v>0.006181383669863354</v>
      </c>
      <c r="M50" s="5">
        <f t="shared" si="4"/>
        <v>0.006455847863148958</v>
      </c>
      <c r="N50" s="11">
        <f t="shared" si="4"/>
        <v>0.010523769309236897</v>
      </c>
      <c r="O50" s="7">
        <f>+O43/O35</f>
        <v>0.006378445538795985</v>
      </c>
    </row>
    <row r="51" spans="1:15" ht="12.75">
      <c r="A51" s="1">
        <v>44</v>
      </c>
      <c r="B51" t="s">
        <v>40</v>
      </c>
      <c r="C51" s="5">
        <f>+C44/N35</f>
        <v>0.00672232193041202</v>
      </c>
      <c r="D51" s="5">
        <f aca="true" t="shared" si="5" ref="D51:N51">+D44/C36</f>
        <v>0.008433343257847777</v>
      </c>
      <c r="E51" s="5">
        <f t="shared" si="5"/>
        <v>0.011183095867372816</v>
      </c>
      <c r="F51" s="5">
        <f t="shared" si="5"/>
        <v>0.010273363790033964</v>
      </c>
      <c r="G51" s="5">
        <f t="shared" si="5"/>
        <v>0.005693756856121317</v>
      </c>
      <c r="H51" s="5">
        <f t="shared" si="5"/>
        <v>0.011052720172545888</v>
      </c>
      <c r="I51" s="5">
        <f t="shared" si="5"/>
        <v>0.005444672120168107</v>
      </c>
      <c r="J51" s="5">
        <f t="shared" si="5"/>
        <v>0.00531980387242207</v>
      </c>
      <c r="K51" s="5">
        <f t="shared" si="5"/>
        <v>0.006580026246781429</v>
      </c>
      <c r="L51" s="5">
        <f t="shared" si="5"/>
        <v>0.0065444248008386</v>
      </c>
      <c r="M51" s="5">
        <f t="shared" si="5"/>
        <v>0.008864544681094454</v>
      </c>
      <c r="N51" s="11">
        <f t="shared" si="5"/>
        <v>0.004643694056001821</v>
      </c>
      <c r="O51" s="8">
        <f>+O44/O36</f>
        <v>0.007643704804864429</v>
      </c>
    </row>
    <row r="52" ht="12.75">
      <c r="A52" s="1">
        <v>45</v>
      </c>
    </row>
    <row r="53" ht="12.75">
      <c r="A53" s="1">
        <v>46</v>
      </c>
    </row>
    <row r="54" spans="1:2" ht="12.75">
      <c r="A54" s="1">
        <v>47</v>
      </c>
      <c r="B54" s="12" t="s">
        <v>39</v>
      </c>
    </row>
    <row r="55" spans="1:15" ht="12.75">
      <c r="A55" s="1">
        <v>48</v>
      </c>
      <c r="C55" s="3" t="s">
        <v>18</v>
      </c>
      <c r="D55" s="3" t="s">
        <v>19</v>
      </c>
      <c r="E55" s="3" t="s">
        <v>20</v>
      </c>
      <c r="F55" s="3" t="s">
        <v>21</v>
      </c>
      <c r="G55" s="3" t="s">
        <v>22</v>
      </c>
      <c r="H55" s="3" t="s">
        <v>23</v>
      </c>
      <c r="I55" s="3" t="s">
        <v>24</v>
      </c>
      <c r="J55" s="3" t="s">
        <v>0</v>
      </c>
      <c r="K55" s="3" t="s">
        <v>25</v>
      </c>
      <c r="L55" s="3" t="s">
        <v>26</v>
      </c>
      <c r="M55" s="3" t="s">
        <v>27</v>
      </c>
      <c r="N55" s="3" t="s">
        <v>28</v>
      </c>
      <c r="O55" s="3" t="s">
        <v>29</v>
      </c>
    </row>
    <row r="56" spans="1:15" ht="12.75">
      <c r="A56" s="1">
        <v>49</v>
      </c>
      <c r="B56" t="s">
        <v>34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332297.36</v>
      </c>
      <c r="O56" s="4"/>
    </row>
    <row r="57" spans="1:15" ht="12.75">
      <c r="A57" s="1">
        <v>50</v>
      </c>
      <c r="B57" t="s">
        <v>35</v>
      </c>
      <c r="C57" s="4">
        <v>412345.6</v>
      </c>
      <c r="D57" s="4">
        <v>655422.6799999999</v>
      </c>
      <c r="E57" s="4">
        <v>1131294.58</v>
      </c>
      <c r="F57" s="4">
        <v>1558405.5399999998</v>
      </c>
      <c r="G57" s="4">
        <v>1488544.97</v>
      </c>
      <c r="H57" s="4">
        <v>1446421.2300000002</v>
      </c>
      <c r="I57" s="4">
        <v>695366.92</v>
      </c>
      <c r="J57" s="4">
        <v>390277.04</v>
      </c>
      <c r="K57" s="4">
        <v>265750.75</v>
      </c>
      <c r="L57" s="4">
        <v>234283.08000000002</v>
      </c>
      <c r="M57" s="4">
        <v>225612.40000000002</v>
      </c>
      <c r="N57" s="4">
        <v>228167.35</v>
      </c>
      <c r="O57" s="4">
        <f>SUM(C57:M57)+N56</f>
        <v>8836022.149999999</v>
      </c>
    </row>
    <row r="58" spans="1:15" ht="12.75">
      <c r="A58" s="1">
        <v>51</v>
      </c>
      <c r="B58" t="s">
        <v>36</v>
      </c>
      <c r="C58" s="4">
        <v>284593.12</v>
      </c>
      <c r="D58" s="4">
        <v>378374.89999999997</v>
      </c>
      <c r="E58" s="4">
        <v>638768.9</v>
      </c>
      <c r="F58" s="4">
        <v>963370.3900000001</v>
      </c>
      <c r="G58" s="4">
        <v>1008365.2499999999</v>
      </c>
      <c r="H58" s="4">
        <v>748461.6</v>
      </c>
      <c r="I58" s="4">
        <v>497964.1</v>
      </c>
      <c r="J58" s="4">
        <v>293749.49000000005</v>
      </c>
      <c r="K58" s="4">
        <v>225876.88</v>
      </c>
      <c r="L58" s="4">
        <v>186715.40999999997</v>
      </c>
      <c r="M58" s="4">
        <v>196963.74</v>
      </c>
      <c r="N58" s="10">
        <v>240269.04</v>
      </c>
      <c r="O58" s="4">
        <f>SUM(C58:M58)+N57</f>
        <v>5651371.13</v>
      </c>
    </row>
    <row r="59" spans="1:15" ht="12.75">
      <c r="A59" s="1">
        <v>52</v>
      </c>
      <c r="B59" t="s">
        <v>40</v>
      </c>
      <c r="C59" s="4">
        <v>237529.36999999997</v>
      </c>
      <c r="D59" s="4">
        <v>372441.38</v>
      </c>
      <c r="E59" s="4">
        <v>784681.02</v>
      </c>
      <c r="F59" s="4">
        <v>1046459.38</v>
      </c>
      <c r="G59" s="4">
        <v>877899.78</v>
      </c>
      <c r="H59" s="4">
        <v>710312.75</v>
      </c>
      <c r="I59" s="4">
        <v>551378.64</v>
      </c>
      <c r="J59" s="4">
        <v>335450.62999999995</v>
      </c>
      <c r="K59" s="4">
        <v>257582.33</v>
      </c>
      <c r="L59" s="4">
        <v>216697.01</v>
      </c>
      <c r="M59" s="4">
        <v>235765.87999999998</v>
      </c>
      <c r="N59" s="10">
        <v>231291.71</v>
      </c>
      <c r="O59" s="4">
        <f>SUM(C59:M59)+N58</f>
        <v>5866467.209999999</v>
      </c>
    </row>
    <row r="60" spans="1:15" ht="12.75">
      <c r="A60" s="1">
        <v>53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0"/>
      <c r="O60" s="4"/>
    </row>
    <row r="61" ht="12.75">
      <c r="A61" s="1">
        <v>54</v>
      </c>
    </row>
    <row r="62" spans="1:14" ht="12.75">
      <c r="A62" s="1">
        <v>55</v>
      </c>
      <c r="B62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5" ht="12.75">
      <c r="A63" s="1">
        <v>56</v>
      </c>
      <c r="C63" s="3" t="s">
        <v>18</v>
      </c>
      <c r="D63" s="3" t="s">
        <v>19</v>
      </c>
      <c r="E63" s="3" t="s">
        <v>20</v>
      </c>
      <c r="F63" s="3" t="s">
        <v>21</v>
      </c>
      <c r="G63" s="3" t="s">
        <v>22</v>
      </c>
      <c r="H63" s="3" t="s">
        <v>23</v>
      </c>
      <c r="I63" s="3" t="s">
        <v>24</v>
      </c>
      <c r="J63" s="3" t="s">
        <v>0</v>
      </c>
      <c r="K63" s="3" t="s">
        <v>25</v>
      </c>
      <c r="L63" s="3" t="s">
        <v>26</v>
      </c>
      <c r="M63" s="3" t="s">
        <v>27</v>
      </c>
      <c r="N63" s="3" t="s">
        <v>28</v>
      </c>
      <c r="O63" s="3" t="s">
        <v>31</v>
      </c>
    </row>
    <row r="64" spans="1:15" ht="12.75">
      <c r="A64" s="1">
        <v>57</v>
      </c>
      <c r="B64" t="s">
        <v>34</v>
      </c>
      <c r="C64" s="4"/>
      <c r="D64" s="4"/>
      <c r="E64" s="4"/>
      <c r="F64" s="4"/>
      <c r="G64" s="9"/>
      <c r="H64" s="4"/>
      <c r="I64" s="4"/>
      <c r="J64" s="4"/>
      <c r="K64" s="4"/>
      <c r="L64" s="4"/>
      <c r="M64" s="4"/>
      <c r="N64" s="4">
        <v>616.47</v>
      </c>
      <c r="O64" s="4">
        <f>SUM(C64:N64)</f>
        <v>616.47</v>
      </c>
    </row>
    <row r="65" spans="1:15" ht="12.75">
      <c r="A65" s="1">
        <v>58</v>
      </c>
      <c r="B65" t="s">
        <v>35</v>
      </c>
      <c r="C65" s="4">
        <v>1394.66</v>
      </c>
      <c r="D65" s="4">
        <v>1649.43</v>
      </c>
      <c r="E65" s="4">
        <v>4958.34</v>
      </c>
      <c r="F65" s="4">
        <v>6318.43</v>
      </c>
      <c r="G65" s="9">
        <v>11631.15</v>
      </c>
      <c r="H65" s="4">
        <v>11127.07</v>
      </c>
      <c r="I65" s="4">
        <v>2982.78</v>
      </c>
      <c r="J65" s="4">
        <v>2126.45</v>
      </c>
      <c r="K65" s="4">
        <v>2458.07</v>
      </c>
      <c r="L65" s="4">
        <v>939.1</v>
      </c>
      <c r="M65" s="4">
        <v>849.02</v>
      </c>
      <c r="N65" s="4">
        <v>509.35</v>
      </c>
      <c r="O65" s="4">
        <f>SUM(C65:N65)</f>
        <v>46943.84999999999</v>
      </c>
    </row>
    <row r="66" spans="1:15" ht="12.75">
      <c r="A66" s="1">
        <v>59</v>
      </c>
      <c r="B66" t="s">
        <v>36</v>
      </c>
      <c r="C66" s="4">
        <v>871.25</v>
      </c>
      <c r="D66" s="4">
        <v>1641.9</v>
      </c>
      <c r="E66" s="4">
        <v>3550.83</v>
      </c>
      <c r="F66" s="4">
        <v>3762.51</v>
      </c>
      <c r="G66" s="9">
        <v>6173.49</v>
      </c>
      <c r="H66" s="4">
        <v>4028.74</v>
      </c>
      <c r="I66" s="4">
        <v>2454.72</v>
      </c>
      <c r="J66" s="4">
        <v>1958.05</v>
      </c>
      <c r="K66" s="4">
        <v>1169.22</v>
      </c>
      <c r="L66" s="4">
        <v>1556.43</v>
      </c>
      <c r="M66" s="4">
        <v>1555.99</v>
      </c>
      <c r="N66" s="10">
        <v>648.87</v>
      </c>
      <c r="O66" s="4">
        <f>SUM(C66:N66)</f>
        <v>29372.000000000004</v>
      </c>
    </row>
    <row r="67" spans="1:15" ht="12.75">
      <c r="A67" s="1">
        <v>60</v>
      </c>
      <c r="B67" t="s">
        <v>40</v>
      </c>
      <c r="C67" s="4">
        <v>1740.17</v>
      </c>
      <c r="D67" s="4">
        <v>1716.06</v>
      </c>
      <c r="E67" s="4">
        <v>4605.42</v>
      </c>
      <c r="F67" s="4">
        <v>7965.88</v>
      </c>
      <c r="G67" s="9">
        <v>5184.16</v>
      </c>
      <c r="H67" s="4">
        <v>10335.67</v>
      </c>
      <c r="I67" s="4">
        <v>2598.57</v>
      </c>
      <c r="J67" s="4">
        <v>2607.99</v>
      </c>
      <c r="K67" s="4">
        <v>1468.79</v>
      </c>
      <c r="L67" s="4">
        <v>1134.05</v>
      </c>
      <c r="M67" s="4">
        <v>1486.1</v>
      </c>
      <c r="N67" s="10">
        <v>532.6</v>
      </c>
      <c r="O67" s="4">
        <f>SUM(C67:N67)</f>
        <v>41375.46</v>
      </c>
    </row>
    <row r="68" spans="1:15" ht="12.75">
      <c r="A68" s="1">
        <v>61</v>
      </c>
      <c r="C68" s="4"/>
      <c r="D68" s="4"/>
      <c r="E68" s="4"/>
      <c r="F68" s="4"/>
      <c r="G68" s="9"/>
      <c r="H68" s="4"/>
      <c r="I68" s="4"/>
      <c r="J68" s="4"/>
      <c r="K68" s="4"/>
      <c r="L68" s="4"/>
      <c r="M68" s="4"/>
      <c r="N68" s="10"/>
      <c r="O68" s="4"/>
    </row>
    <row r="69" ht="12.75">
      <c r="A69" s="1">
        <v>62</v>
      </c>
    </row>
    <row r="70" spans="1:14" ht="12.75">
      <c r="A70" s="1">
        <v>63</v>
      </c>
      <c r="B70" t="s">
        <v>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5" ht="12.75">
      <c r="A71" s="1">
        <v>64</v>
      </c>
      <c r="C71" s="3" t="s">
        <v>18</v>
      </c>
      <c r="D71" s="3" t="s">
        <v>19</v>
      </c>
      <c r="E71" s="3" t="s">
        <v>20</v>
      </c>
      <c r="F71" s="3" t="s">
        <v>21</v>
      </c>
      <c r="G71" s="3" t="s">
        <v>22</v>
      </c>
      <c r="H71" s="3" t="s">
        <v>23</v>
      </c>
      <c r="I71" s="3" t="s">
        <v>24</v>
      </c>
      <c r="J71" s="3" t="s">
        <v>0</v>
      </c>
      <c r="K71" s="3" t="s">
        <v>25</v>
      </c>
      <c r="L71" s="3" t="s">
        <v>26</v>
      </c>
      <c r="M71" s="3" t="s">
        <v>27</v>
      </c>
      <c r="N71" s="3" t="s">
        <v>28</v>
      </c>
      <c r="O71" s="3" t="s">
        <v>33</v>
      </c>
    </row>
    <row r="72" spans="1:15" ht="12.75">
      <c r="A72" s="1">
        <v>65</v>
      </c>
      <c r="B72" t="s">
        <v>35</v>
      </c>
      <c r="C72" s="5">
        <f>+C65/N56</f>
        <v>0.004197024014876315</v>
      </c>
      <c r="D72" s="5">
        <f aca="true" t="shared" si="6" ref="D72:N72">+D65/C57</f>
        <v>0.0040001154371478685</v>
      </c>
      <c r="E72" s="5">
        <f t="shared" si="6"/>
        <v>0.007565102873766896</v>
      </c>
      <c r="F72" s="5">
        <f t="shared" si="6"/>
        <v>0.005585132388771809</v>
      </c>
      <c r="G72" s="5">
        <f t="shared" si="6"/>
        <v>0.00746349374502352</v>
      </c>
      <c r="H72" s="5">
        <f t="shared" si="6"/>
        <v>0.007475131906831138</v>
      </c>
      <c r="I72" s="5">
        <f t="shared" si="6"/>
        <v>0.0020621793555947736</v>
      </c>
      <c r="J72" s="5">
        <f t="shared" si="6"/>
        <v>0.0030580258261350707</v>
      </c>
      <c r="K72" s="5">
        <f t="shared" si="6"/>
        <v>0.006298269557440531</v>
      </c>
      <c r="L72" s="5">
        <f t="shared" si="6"/>
        <v>0.00353376236943828</v>
      </c>
      <c r="M72" s="5">
        <f t="shared" si="6"/>
        <v>0.0036239066005108005</v>
      </c>
      <c r="N72" s="5">
        <f t="shared" si="6"/>
        <v>0.002257633002441355</v>
      </c>
      <c r="O72" s="6">
        <f>+O65/O57</f>
        <v>0.0053127809327639585</v>
      </c>
    </row>
    <row r="73" spans="1:15" ht="12.75">
      <c r="A73" s="1">
        <v>66</v>
      </c>
      <c r="B73" t="s">
        <v>36</v>
      </c>
      <c r="C73" s="5">
        <f>+C66/N57</f>
        <v>0.0038184692069220243</v>
      </c>
      <c r="D73" s="5">
        <f aca="true" t="shared" si="7" ref="D73:N73">+D66/C58</f>
        <v>0.005769289152176272</v>
      </c>
      <c r="E73" s="5">
        <f t="shared" si="7"/>
        <v>0.009384422698228662</v>
      </c>
      <c r="F73" s="5">
        <f t="shared" si="7"/>
        <v>0.005890252327563223</v>
      </c>
      <c r="G73" s="5">
        <f t="shared" si="7"/>
        <v>0.006408220622184577</v>
      </c>
      <c r="H73" s="5">
        <f t="shared" si="7"/>
        <v>0.0039953181647225545</v>
      </c>
      <c r="I73" s="5">
        <f t="shared" si="7"/>
        <v>0.0032796872945786396</v>
      </c>
      <c r="J73" s="5">
        <f t="shared" si="7"/>
        <v>0.003932110768627699</v>
      </c>
      <c r="K73" s="5">
        <f t="shared" si="7"/>
        <v>0.003980330314786248</v>
      </c>
      <c r="L73" s="5">
        <f t="shared" si="7"/>
        <v>0.006890612266293035</v>
      </c>
      <c r="M73" s="5">
        <f t="shared" si="7"/>
        <v>0.008333484633110894</v>
      </c>
      <c r="N73" s="11">
        <f t="shared" si="7"/>
        <v>0.0032943627085878853</v>
      </c>
      <c r="O73" s="7">
        <f>+O66/O58</f>
        <v>0.005197322795539001</v>
      </c>
    </row>
    <row r="74" spans="1:15" ht="12.75">
      <c r="A74" s="1">
        <v>67</v>
      </c>
      <c r="B74" t="s">
        <v>40</v>
      </c>
      <c r="C74" s="5">
        <f>+C67/N58</f>
        <v>0.007242589390626442</v>
      </c>
      <c r="D74" s="5">
        <f aca="true" t="shared" si="8" ref="D74:N74">+D67/C59</f>
        <v>0.007224622369856832</v>
      </c>
      <c r="E74" s="5">
        <f t="shared" si="8"/>
        <v>0.012365489570466097</v>
      </c>
      <c r="F74" s="5">
        <f t="shared" si="8"/>
        <v>0.010151742933708272</v>
      </c>
      <c r="G74" s="5">
        <f t="shared" si="8"/>
        <v>0.004954000221203044</v>
      </c>
      <c r="H74" s="5">
        <f t="shared" si="8"/>
        <v>0.011773177571590233</v>
      </c>
      <c r="I74" s="5">
        <f t="shared" si="8"/>
        <v>0.0036583462707096277</v>
      </c>
      <c r="J74" s="5">
        <f t="shared" si="8"/>
        <v>0.004729943836779748</v>
      </c>
      <c r="K74" s="5">
        <f t="shared" si="8"/>
        <v>0.004378557881975062</v>
      </c>
      <c r="L74" s="5">
        <f t="shared" si="8"/>
        <v>0.004402670012341297</v>
      </c>
      <c r="M74" s="5">
        <f t="shared" si="8"/>
        <v>0.006857962645631335</v>
      </c>
      <c r="N74" s="11">
        <f t="shared" si="8"/>
        <v>0.0022590206861145476</v>
      </c>
      <c r="O74" s="8">
        <f>+O67/O59</f>
        <v>0.007052875013001224</v>
      </c>
    </row>
    <row r="92" ht="12.75">
      <c r="C92" s="13">
        <f>C81-C87</f>
        <v>0</v>
      </c>
    </row>
  </sheetData>
  <sheetProtection/>
  <mergeCells count="5">
    <mergeCell ref="A1:P1"/>
    <mergeCell ref="A2:P2"/>
    <mergeCell ref="A3:P3"/>
    <mergeCell ref="A4:P4"/>
    <mergeCell ref="A5:P5"/>
  </mergeCells>
  <printOptions/>
  <pageMargins left="0.7" right="0.7" top="0.75" bottom="0.75" header="0.3" footer="0.3"/>
  <pageSetup fitToHeight="1" fitToWidth="1" horizontalDpi="600" verticalDpi="600" orientation="landscape" scale="54" r:id="rId1"/>
  <headerFooter>
    <oddHeader>&amp;RCASE NO. 2018-00281
ATTACHMENT 1
TO STAFF DR NO. 2-31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jageiger</dc:creator>
  <cp:keywords/>
  <dc:description/>
  <cp:lastModifiedBy>Eric J Wilen</cp:lastModifiedBy>
  <cp:lastPrinted>2018-12-04T12:58:29Z</cp:lastPrinted>
  <dcterms:created xsi:type="dcterms:W3CDTF">2013-03-18T22:30:16Z</dcterms:created>
  <dcterms:modified xsi:type="dcterms:W3CDTF">2018-12-04T12:58:34Z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