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1685"/>
  </bookViews>
  <sheets>
    <sheet name="Sheet2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7" i="1"/>
  <c r="D18" i="1"/>
  <c r="D22" i="1"/>
  <c r="D16" i="1"/>
  <c r="C22" i="1"/>
  <c r="B22" i="1"/>
  <c r="B19" i="1"/>
  <c r="B17" i="1"/>
  <c r="B16" i="1"/>
  <c r="B13" i="1"/>
  <c r="B11" i="1"/>
  <c r="B10" i="1"/>
  <c r="B9" i="1"/>
  <c r="B8" i="1"/>
  <c r="B7" i="1"/>
  <c r="B6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<sst xmlns="http://schemas.openxmlformats.org/spreadsheetml/2006/main" count="16" uniqueCount="14">
  <si>
    <t>Kentucky 009</t>
  </si>
  <si>
    <t>Customer Deposits By Class</t>
  </si>
  <si>
    <t>Commercial Sales</t>
  </si>
  <si>
    <t>Industrial Sales</t>
  </si>
  <si>
    <t>Public Authority Sales</t>
  </si>
  <si>
    <t>Residential</t>
  </si>
  <si>
    <t>Residential Customer with Commercial Tax</t>
  </si>
  <si>
    <t>Transportation</t>
  </si>
  <si>
    <t>Total</t>
  </si>
  <si>
    <t>Non-Residential Firm</t>
  </si>
  <si>
    <t>Non-Residential Interruptible</t>
  </si>
  <si>
    <t>Transport Firm</t>
  </si>
  <si>
    <t>Transport Interruptible</t>
  </si>
  <si>
    <t>Rate Sched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</si>
</sst>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1F497D"/>
      <name val="Verdana"/>
      <family val="2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7" fontId="0" fillId="0" borderId="0" xfId="0" applyNumberFormat="1"/>
    <xf numFmtId="44" fontId="2" fillId="0" borderId="1" xfId="1" applyFont="1" applyBorder="1" applyAlignment="1">
      <alignment horizontal="right" vertical="center"/>
    </xf>
    <xf numFmtId="44" fontId="2" fillId="0" borderId="2" xfId="1" applyFont="1" applyBorder="1" applyAlignment="1">
      <alignment horizontal="right" vertical="center"/>
    </xf>
    <xf numFmtId="44" fontId="0" fillId="0" borderId="0" xfId="0" applyNumberFormat="1"/>
    <xf numFmtId="43" fontId="0" fillId="0" borderId="0" xfId="2" applyFont="1"/>
    <xf numFmtId="44" fontId="0" fillId="0" borderId="0" xfId="1" applyFont="1"/>
    <xf numFmtId="43" fontId="3" fillId="0" borderId="0" xfId="2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D35" sqref="D35"/>
    </sheetView>
  </sheetViews>
  <sheetFormatPr defaultRowHeight="15" x14ac:dyDescent="0.25"/>
  <cols>
    <col min="1" max="1" width="39.85546875" bestFit="1" customWidth="1"/>
    <col min="2" max="2" width="39.85546875" customWidth="1"/>
    <col min="3" max="4" width="15.28515625" bestFit="1" customWidth="1"/>
    <col min="5" max="14" width="15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B4" t="s">
        <v>8</v>
      </c>
      <c r="C4" s="1">
        <v>42552</v>
      </c>
      <c r="D4" s="1">
        <v>42583</v>
      </c>
      <c r="E4" s="1">
        <v>42614</v>
      </c>
      <c r="F4" s="1">
        <v>42644</v>
      </c>
      <c r="G4" s="1">
        <v>42675</v>
      </c>
      <c r="H4" s="1">
        <v>42705</v>
      </c>
      <c r="I4" s="1">
        <v>42736</v>
      </c>
      <c r="J4" s="1">
        <v>42767</v>
      </c>
      <c r="K4" s="1">
        <v>42795</v>
      </c>
      <c r="L4" s="1">
        <v>42826</v>
      </c>
      <c r="M4" s="1">
        <v>42856</v>
      </c>
      <c r="N4" s="1">
        <v>42887</v>
      </c>
    </row>
    <row r="6" spans="1:14" x14ac:dyDescent="0.25">
      <c r="A6" t="s">
        <v>2</v>
      </c>
      <c r="B6" s="4">
        <f>SUM(C6:N6)</f>
        <v>-10127207.562087312</v>
      </c>
      <c r="C6" s="2">
        <v>-1160818.8120874262</v>
      </c>
      <c r="D6" s="2">
        <v>-1153097.3251531457</v>
      </c>
      <c r="E6" s="2">
        <v>-1165636.6917630245</v>
      </c>
      <c r="F6" s="2">
        <v>-1155602.2761909133</v>
      </c>
      <c r="G6" s="2">
        <v>-1193682.2839188199</v>
      </c>
      <c r="H6" s="2">
        <v>-821255.48380814819</v>
      </c>
      <c r="I6" s="2">
        <v>-634829.72134128353</v>
      </c>
      <c r="J6" s="2">
        <v>-587817.90151359816</v>
      </c>
      <c r="K6" s="2">
        <v>-569802.51914057776</v>
      </c>
      <c r="L6" s="2">
        <v>-572945.26247740537</v>
      </c>
      <c r="M6" s="2">
        <v>-566940.65085694008</v>
      </c>
      <c r="N6" s="2">
        <v>-544778.6338360291</v>
      </c>
    </row>
    <row r="7" spans="1:14" x14ac:dyDescent="0.25">
      <c r="A7" t="s">
        <v>3</v>
      </c>
      <c r="B7" s="4">
        <f t="shared" ref="B7:B11" si="0">SUM(C7:N7)</f>
        <v>-32332.45</v>
      </c>
      <c r="C7" s="2">
        <v>-2449.91</v>
      </c>
      <c r="D7" s="2">
        <v>-2745.44</v>
      </c>
      <c r="E7" s="2">
        <v>-2730</v>
      </c>
      <c r="F7" s="2">
        <v>-2730</v>
      </c>
      <c r="G7" s="2">
        <v>-2730</v>
      </c>
      <c r="H7" s="2">
        <v>-2380</v>
      </c>
      <c r="I7" s="2">
        <v>-2730</v>
      </c>
      <c r="J7" s="2">
        <v>-2730</v>
      </c>
      <c r="K7" s="2">
        <v>-2730</v>
      </c>
      <c r="L7" s="2">
        <v>-2730</v>
      </c>
      <c r="M7" s="2">
        <v>-2675.7</v>
      </c>
      <c r="N7" s="2">
        <v>-2971.4</v>
      </c>
    </row>
    <row r="8" spans="1:14" x14ac:dyDescent="0.25">
      <c r="A8" t="s">
        <v>4</v>
      </c>
      <c r="B8" s="4">
        <f t="shared" si="0"/>
        <v>-182121.48</v>
      </c>
      <c r="C8" s="2">
        <v>-9808.7199999999993</v>
      </c>
      <c r="D8" s="2">
        <v>-9624.33</v>
      </c>
      <c r="E8" s="2">
        <v>-9952.33</v>
      </c>
      <c r="F8" s="2">
        <v>-9952.33</v>
      </c>
      <c r="G8" s="2">
        <v>-11167.3</v>
      </c>
      <c r="H8" s="2">
        <v>-12562.33</v>
      </c>
      <c r="I8" s="2">
        <v>-12791.57</v>
      </c>
      <c r="J8" s="2">
        <v>-12791.57</v>
      </c>
      <c r="K8" s="2">
        <v>-23276.57</v>
      </c>
      <c r="L8" s="2">
        <v>-23276.57</v>
      </c>
      <c r="M8" s="2">
        <v>-23283.93</v>
      </c>
      <c r="N8" s="2">
        <v>-23633.93</v>
      </c>
    </row>
    <row r="9" spans="1:14" x14ac:dyDescent="0.25">
      <c r="A9" t="s">
        <v>5</v>
      </c>
      <c r="B9" s="4">
        <f t="shared" si="0"/>
        <v>-16212116.852710346</v>
      </c>
      <c r="C9" s="2">
        <v>-1592994.0231827849</v>
      </c>
      <c r="D9" s="2">
        <v>-1519170.4445941902</v>
      </c>
      <c r="E9" s="2">
        <v>-1486884.490153973</v>
      </c>
      <c r="F9" s="2">
        <v>-1442972.2266554148</v>
      </c>
      <c r="G9" s="2">
        <v>-1447271.7036182361</v>
      </c>
      <c r="H9" s="2">
        <v>-1327640.6945933946</v>
      </c>
      <c r="I9" s="2">
        <v>-1291163.2785864729</v>
      </c>
      <c r="J9" s="2">
        <v>-1274960.9166170813</v>
      </c>
      <c r="K9" s="2">
        <v>-1263225.6333587281</v>
      </c>
      <c r="L9" s="2">
        <v>-1230463.5954210819</v>
      </c>
      <c r="M9" s="2">
        <v>-1190166.3933170689</v>
      </c>
      <c r="N9" s="2">
        <v>-1145203.4526119216</v>
      </c>
    </row>
    <row r="10" spans="1:14" x14ac:dyDescent="0.25">
      <c r="A10" t="s">
        <v>6</v>
      </c>
      <c r="B10" s="4">
        <f t="shared" si="0"/>
        <v>-6803.38</v>
      </c>
      <c r="C10" s="2">
        <v>-364.3</v>
      </c>
      <c r="D10" s="2">
        <v>-385.36</v>
      </c>
      <c r="E10" s="2">
        <v>-511.36</v>
      </c>
      <c r="F10" s="2">
        <v>-511.36</v>
      </c>
      <c r="G10" s="2">
        <v>-511.36</v>
      </c>
      <c r="H10" s="2">
        <v>-601.36</v>
      </c>
      <c r="I10" s="2">
        <v>-781.36</v>
      </c>
      <c r="J10" s="2">
        <v>-636.04</v>
      </c>
      <c r="K10" s="2">
        <v>-636.04</v>
      </c>
      <c r="L10" s="2">
        <v>-636.04</v>
      </c>
      <c r="M10" s="2">
        <v>-636.04</v>
      </c>
      <c r="N10" s="2">
        <v>-592.76</v>
      </c>
    </row>
    <row r="11" spans="1:14" x14ac:dyDescent="0.25">
      <c r="A11" t="s">
        <v>7</v>
      </c>
      <c r="B11" s="4">
        <f t="shared" si="0"/>
        <v>-4200</v>
      </c>
      <c r="C11" s="3">
        <v>-350</v>
      </c>
      <c r="D11" s="3">
        <v>-350</v>
      </c>
      <c r="E11" s="3">
        <v>-350</v>
      </c>
      <c r="F11" s="3">
        <v>-350</v>
      </c>
      <c r="G11" s="3">
        <v>-350</v>
      </c>
      <c r="H11" s="3">
        <v>-350</v>
      </c>
      <c r="I11" s="3">
        <v>-350</v>
      </c>
      <c r="J11" s="3">
        <v>-350</v>
      </c>
      <c r="K11" s="3">
        <v>-350</v>
      </c>
      <c r="L11" s="3">
        <v>-350</v>
      </c>
      <c r="M11" s="3">
        <v>-350</v>
      </c>
      <c r="N11" s="3">
        <v>-350</v>
      </c>
    </row>
    <row r="13" spans="1:14" x14ac:dyDescent="0.25">
      <c r="B13" s="4">
        <f>SUM(C13:N13)</f>
        <v>-26564781.724797662</v>
      </c>
      <c r="C13" s="4">
        <f>SUM(C6:C11)</f>
        <v>-2766785.7652702108</v>
      </c>
      <c r="D13" s="4">
        <f t="shared" ref="D13:N13" si="1">SUM(D6:D11)</f>
        <v>-2685372.8997473358</v>
      </c>
      <c r="E13" s="4">
        <f t="shared" si="1"/>
        <v>-2666064.8719169977</v>
      </c>
      <c r="F13" s="4">
        <f t="shared" si="1"/>
        <v>-2612118.192846328</v>
      </c>
      <c r="G13" s="4">
        <f t="shared" si="1"/>
        <v>-2655712.6475370559</v>
      </c>
      <c r="H13" s="4">
        <f t="shared" si="1"/>
        <v>-2164789.8684015428</v>
      </c>
      <c r="I13" s="4">
        <f t="shared" si="1"/>
        <v>-1942645.9299277563</v>
      </c>
      <c r="J13" s="4">
        <f t="shared" si="1"/>
        <v>-1879286.4281306793</v>
      </c>
      <c r="K13" s="4">
        <f t="shared" si="1"/>
        <v>-1860020.7624993059</v>
      </c>
      <c r="L13" s="4">
        <f t="shared" si="1"/>
        <v>-1830401.4678984871</v>
      </c>
      <c r="M13" s="4">
        <f t="shared" si="1"/>
        <v>-1784052.7141740089</v>
      </c>
      <c r="N13" s="4">
        <f t="shared" si="1"/>
        <v>-1717530.1764479508</v>
      </c>
    </row>
    <row r="14" spans="1:14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C15" s="4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t="s">
        <v>5</v>
      </c>
      <c r="B16" s="4">
        <f>-B9-B10</f>
        <v>16218920.232710347</v>
      </c>
      <c r="C16" s="7">
        <v>96519490.135870919</v>
      </c>
      <c r="D16" s="4">
        <f>+B16</f>
        <v>16218920.232710347</v>
      </c>
    </row>
    <row r="17" spans="1:4" x14ac:dyDescent="0.25">
      <c r="A17" t="s">
        <v>9</v>
      </c>
      <c r="B17" s="4">
        <f>-B7-B8-B6</f>
        <v>10341661.492087312</v>
      </c>
      <c r="C17" s="7">
        <v>52314758.811401486</v>
      </c>
      <c r="D17" s="6">
        <f>+B17*C17/(C17+C18)</f>
        <v>10069595.580905557</v>
      </c>
    </row>
    <row r="18" spans="1:4" x14ac:dyDescent="0.25">
      <c r="A18" t="s">
        <v>10</v>
      </c>
      <c r="C18" s="7">
        <v>1413469.1318951347</v>
      </c>
      <c r="D18" s="6">
        <f>+B17*C18/(C17+C18)</f>
        <v>272065.91118175449</v>
      </c>
    </row>
    <row r="19" spans="1:4" x14ac:dyDescent="0.25">
      <c r="A19" t="s">
        <v>11</v>
      </c>
      <c r="B19" s="4">
        <f>-B11</f>
        <v>4200</v>
      </c>
      <c r="C19" s="7">
        <v>7930116.8244491527</v>
      </c>
      <c r="D19" s="6">
        <f>+B19*C19/(C19+C20)</f>
        <v>2238.1313877133002</v>
      </c>
    </row>
    <row r="20" spans="1:4" x14ac:dyDescent="0.25">
      <c r="A20" t="s">
        <v>12</v>
      </c>
      <c r="C20" s="7">
        <v>6951266.2996737305</v>
      </c>
      <c r="D20" s="6">
        <f>+B19*C20/(C19+C20)</f>
        <v>1961.8686122866993</v>
      </c>
    </row>
    <row r="21" spans="1:4" x14ac:dyDescent="0.25">
      <c r="C21" s="5"/>
    </row>
    <row r="22" spans="1:4" x14ac:dyDescent="0.25">
      <c r="A22" t="s">
        <v>8</v>
      </c>
      <c r="B22" s="4">
        <f>SUM(B16:B20)</f>
        <v>26564781.724797659</v>
      </c>
      <c r="C22" s="5">
        <f>SUM(C16:C20)</f>
        <v>165129101.20329043</v>
      </c>
      <c r="D22" s="4">
        <f>SUM(D16:D20)</f>
        <v>26564781.724797659</v>
      </c>
    </row>
  </sheetData>
  <pageMargins left="0.7" right="0.7" top="0.75" bottom="0.75" header="0.3" footer="0.3"/>
  <pageSetup scale="47" orientation="landscape" r:id="rId1"/>
  <headerFooter>
    <oddHeader>&amp;RCASE NO. 2018-00281
ATTACHMENT 4
TO STAFF DR NO. 1-64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2018-10-08T15:18:41Z</cp:lastPrinted>
  <dcterms:created xsi:type="dcterms:W3CDTF">2017-09-13T18:29:41Z</dcterms:created>
  <dcterms:modified xsi:type="dcterms:W3CDTF">2018-10-08T15:18:44Z</dcterms:modified>
</cp:coreProperties>
</file>