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KY Rate Case\2018 KY Rate Case\Relied Upons\"/>
    </mc:Choice>
  </mc:AlternateContent>
  <bookViews>
    <workbookView xWindow="0" yWindow="0" windowWidth="51600" windowHeight="17835"/>
  </bookViews>
  <sheets>
    <sheet name="FY 2019 Budget" sheetId="1" r:id="rId1"/>
  </sheets>
  <definedNames>
    <definedName name="_xlnm.Print_Area" localSheetId="0">'FY 2019 Budget'!$A$1:$I$41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E41" i="1"/>
  <c r="D41" i="1"/>
  <c r="F39" i="1"/>
  <c r="I39" i="1" s="1"/>
  <c r="I37" i="1"/>
  <c r="F37" i="1"/>
  <c r="F35" i="1"/>
  <c r="I35" i="1" s="1"/>
  <c r="I33" i="1"/>
  <c r="F33" i="1"/>
  <c r="F31" i="1"/>
  <c r="I31" i="1" s="1"/>
  <c r="I29" i="1"/>
  <c r="F29" i="1"/>
  <c r="F27" i="1"/>
  <c r="I27" i="1" s="1"/>
  <c r="I25" i="1"/>
  <c r="F25" i="1"/>
  <c r="F23" i="1"/>
  <c r="I23" i="1" s="1"/>
  <c r="I22" i="1"/>
  <c r="F22" i="1"/>
  <c r="F21" i="1"/>
  <c r="I21" i="1" s="1"/>
  <c r="I19" i="1"/>
  <c r="F19" i="1"/>
  <c r="F18" i="1"/>
  <c r="I18" i="1" s="1"/>
  <c r="I17" i="1"/>
  <c r="F17" i="1"/>
  <c r="F16" i="1"/>
  <c r="I16" i="1" s="1"/>
  <c r="I15" i="1"/>
  <c r="F15" i="1"/>
  <c r="F13" i="1"/>
  <c r="I13" i="1" s="1"/>
  <c r="I12" i="1"/>
  <c r="F12" i="1"/>
  <c r="F11" i="1"/>
  <c r="I11" i="1" s="1"/>
  <c r="I9" i="1"/>
  <c r="F9" i="1"/>
  <c r="F8" i="1"/>
  <c r="I8" i="1" s="1"/>
  <c r="I6" i="1"/>
  <c r="F6" i="1"/>
  <c r="F5" i="1"/>
  <c r="I5" i="1" s="1"/>
  <c r="I41" i="1" l="1"/>
  <c r="F41" i="1"/>
</calcChain>
</file>

<file path=xl/sharedStrings.xml><?xml version="1.0" encoding="utf-8"?>
<sst xmlns="http://schemas.openxmlformats.org/spreadsheetml/2006/main" count="33" uniqueCount="31">
  <si>
    <t>FY 2019 Ad Valorem Budget</t>
  </si>
  <si>
    <t>Service Area</t>
  </si>
  <si>
    <t>Description</t>
  </si>
  <si>
    <t>Oct-Dec 2018 Monthly Accrual</t>
  </si>
  <si>
    <t>Jan-Sep 2019 Monthly Accrual</t>
  </si>
  <si>
    <t>FY 2019 Annual</t>
  </si>
  <si>
    <t>FY 2019        Ad Valorem Expense Budget</t>
  </si>
  <si>
    <t>Atmos Energy Corp.</t>
  </si>
  <si>
    <t>Atmos Energy Corp. Call Center</t>
  </si>
  <si>
    <t>AEL (TransLA)</t>
  </si>
  <si>
    <t>AEL (LGS)</t>
  </si>
  <si>
    <t>Mid States - KY</t>
  </si>
  <si>
    <t>Mid States - TN</t>
  </si>
  <si>
    <t>Mid States - GA</t>
  </si>
  <si>
    <t xml:space="preserve">Mid States - VA </t>
  </si>
  <si>
    <t>Mid States - WV, OK, KS</t>
  </si>
  <si>
    <t>Colorado/Kansas - CO</t>
  </si>
  <si>
    <t>Mississippi</t>
  </si>
  <si>
    <t>Mid Tex - Dist [2]</t>
  </si>
  <si>
    <t>700-711</t>
  </si>
  <si>
    <t>Atmos Pipeline</t>
  </si>
  <si>
    <t>AELIG</t>
  </si>
  <si>
    <t>UCG Storage - KY</t>
  </si>
  <si>
    <t>WKG Storage</t>
  </si>
  <si>
    <t>Atmos Gathering</t>
  </si>
  <si>
    <t>TLGP - LA</t>
  </si>
  <si>
    <t>TOTAL</t>
  </si>
  <si>
    <t xml:space="preserve">West Tex - TX </t>
  </si>
  <si>
    <t xml:space="preserve">West Tex - Triangle </t>
  </si>
  <si>
    <t xml:space="preserve">Colorado/Kansas - KS </t>
  </si>
  <si>
    <t xml:space="preserve">Power Plant Capitalization Reduction - Annual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</si>
</sst>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/>
    <xf numFmtId="0" fontId="1" fillId="0" borderId="0" xfId="1" applyFill="1"/>
    <xf numFmtId="0" fontId="3" fillId="0" borderId="1" xfId="1" applyFont="1" applyBorder="1"/>
    <xf numFmtId="0" fontId="3" fillId="0" borderId="2" xfId="1" applyFont="1" applyBorder="1"/>
    <xf numFmtId="0" fontId="1" fillId="0" borderId="2" xfId="1" applyFill="1" applyBorder="1"/>
    <xf numFmtId="0" fontId="1" fillId="0" borderId="2" xfId="1" applyBorder="1"/>
    <xf numFmtId="0" fontId="1" fillId="0" borderId="3" xfId="1" applyBorder="1"/>
    <xf numFmtId="0" fontId="4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5" xfId="1" applyFont="1" applyFill="1" applyBorder="1" applyAlignment="1">
      <alignment horizontal="center" wrapText="1"/>
    </xf>
    <xf numFmtId="0" fontId="1" fillId="0" borderId="5" xfId="1" applyBorder="1"/>
    <xf numFmtId="0" fontId="4" fillId="0" borderId="6" xfId="1" applyFont="1" applyBorder="1" applyAlignment="1">
      <alignment horizontal="center" wrapText="1"/>
    </xf>
    <xf numFmtId="165" fontId="3" fillId="0" borderId="7" xfId="1" applyNumberFormat="1" applyFont="1" applyBorder="1" applyAlignment="1">
      <alignment horizontal="center"/>
    </xf>
    <xf numFmtId="0" fontId="3" fillId="0" borderId="0" xfId="1" applyFont="1" applyBorder="1"/>
    <xf numFmtId="0" fontId="3" fillId="2" borderId="8" xfId="1" applyFont="1" applyFill="1" applyBorder="1"/>
    <xf numFmtId="37" fontId="3" fillId="0" borderId="9" xfId="2" applyNumberFormat="1" applyFont="1" applyFill="1" applyBorder="1" applyAlignment="1">
      <alignment horizontal="right"/>
    </xf>
    <xf numFmtId="41" fontId="3" fillId="0" borderId="0" xfId="2" applyNumberFormat="1" applyFont="1" applyFill="1" applyBorder="1"/>
    <xf numFmtId="41" fontId="5" fillId="0" borderId="0" xfId="1" applyNumberFormat="1" applyFont="1" applyFill="1" applyBorder="1"/>
    <xf numFmtId="41" fontId="5" fillId="2" borderId="8" xfId="1" applyNumberFormat="1" applyFont="1" applyFill="1" applyBorder="1"/>
    <xf numFmtId="41" fontId="5" fillId="0" borderId="10" xfId="1" applyNumberFormat="1" applyFont="1" applyBorder="1"/>
    <xf numFmtId="41" fontId="1" fillId="0" borderId="0" xfId="1" applyNumberFormat="1"/>
    <xf numFmtId="164" fontId="5" fillId="0" borderId="0" xfId="2" applyNumberFormat="1" applyFont="1" applyBorder="1"/>
    <xf numFmtId="43" fontId="1" fillId="0" borderId="0" xfId="1" applyNumberFormat="1"/>
    <xf numFmtId="49" fontId="3" fillId="0" borderId="7" xfId="1" applyNumberFormat="1" applyFont="1" applyBorder="1" applyAlignment="1">
      <alignment horizontal="center"/>
    </xf>
    <xf numFmtId="37" fontId="3" fillId="0" borderId="0" xfId="2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37" fontId="3" fillId="0" borderId="0" xfId="0" applyNumberFormat="1" applyFont="1"/>
    <xf numFmtId="41" fontId="5" fillId="0" borderId="10" xfId="1" applyNumberFormat="1" applyFont="1" applyFill="1" applyBorder="1"/>
    <xf numFmtId="37" fontId="1" fillId="0" borderId="0" xfId="1" applyNumberFormat="1"/>
    <xf numFmtId="0" fontId="3" fillId="0" borderId="7" xfId="1" applyFont="1" applyFill="1" applyBorder="1" applyAlignment="1">
      <alignment horizontal="center"/>
    </xf>
    <xf numFmtId="0" fontId="3" fillId="0" borderId="0" xfId="1" applyFont="1" applyFill="1" applyBorder="1"/>
    <xf numFmtId="0" fontId="3" fillId="2" borderId="9" xfId="1" applyFont="1" applyFill="1" applyBorder="1"/>
    <xf numFmtId="41" fontId="3" fillId="0" borderId="9" xfId="2" applyNumberFormat="1" applyFont="1" applyFill="1" applyBorder="1"/>
    <xf numFmtId="165" fontId="3" fillId="0" borderId="7" xfId="1" applyNumberFormat="1" applyFont="1" applyFill="1" applyBorder="1" applyAlignment="1">
      <alignment horizontal="center"/>
    </xf>
    <xf numFmtId="165" fontId="3" fillId="0" borderId="11" xfId="1" applyNumberFormat="1" applyFont="1" applyBorder="1" applyAlignment="1">
      <alignment horizontal="center"/>
    </xf>
    <xf numFmtId="0" fontId="3" fillId="0" borderId="12" xfId="1" applyFont="1" applyBorder="1"/>
    <xf numFmtId="41" fontId="3" fillId="0" borderId="12" xfId="2" applyNumberFormat="1" applyFont="1" applyFill="1" applyBorder="1"/>
    <xf numFmtId="41" fontId="5" fillId="0" borderId="13" xfId="1" applyNumberFormat="1" applyFont="1" applyFill="1" applyBorder="1"/>
    <xf numFmtId="41" fontId="5" fillId="0" borderId="12" xfId="1" applyNumberFormat="1" applyFont="1" applyFill="1" applyBorder="1"/>
    <xf numFmtId="41" fontId="5" fillId="0" borderId="14" xfId="1" applyNumberFormat="1" applyFont="1" applyBorder="1"/>
    <xf numFmtId="165" fontId="3" fillId="0" borderId="4" xfId="1" applyNumberFormat="1" applyFont="1" applyBorder="1" applyAlignment="1">
      <alignment horizontal="center"/>
    </xf>
    <xf numFmtId="0" fontId="3" fillId="0" borderId="5" xfId="1" applyFont="1" applyBorder="1"/>
    <xf numFmtId="0" fontId="3" fillId="2" borderId="15" xfId="1" applyFont="1" applyFill="1" applyBorder="1"/>
    <xf numFmtId="41" fontId="3" fillId="0" borderId="5" xfId="2" applyNumberFormat="1" applyFont="1" applyFill="1" applyBorder="1"/>
    <xf numFmtId="41" fontId="5" fillId="0" borderId="5" xfId="1" applyNumberFormat="1" applyFont="1" applyFill="1" applyBorder="1"/>
    <xf numFmtId="41" fontId="5" fillId="2" borderId="15" xfId="1" applyNumberFormat="1" applyFont="1" applyFill="1" applyBorder="1"/>
    <xf numFmtId="41" fontId="5" fillId="0" borderId="6" xfId="1" applyNumberFormat="1" applyFont="1" applyBorder="1"/>
    <xf numFmtId="41" fontId="1" fillId="0" borderId="0" xfId="1" applyNumberFormat="1" applyFill="1"/>
    <xf numFmtId="0" fontId="1" fillId="0" borderId="0" xfId="1" quotePrefix="1"/>
    <xf numFmtId="0" fontId="2" fillId="0" borderId="0" xfId="1" applyFont="1" applyAlignment="1">
      <alignment horizontal="center"/>
    </xf>
    <xf numFmtId="164" fontId="4" fillId="0" borderId="2" xfId="2" applyNumberFormat="1" applyFont="1" applyFill="1" applyBorder="1" applyAlignment="1">
      <alignment horizontal="center"/>
    </xf>
  </cellXfs>
  <cellStyles count="3">
    <cellStyle name="Comma 4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view="pageBreakPreview" zoomScale="80" zoomScaleNormal="100" zoomScaleSheetLayoutView="80" workbookViewId="0">
      <selection activeCell="K19" sqref="K19"/>
    </sheetView>
  </sheetViews>
  <sheetFormatPr defaultRowHeight="15" x14ac:dyDescent="0.25"/>
  <cols>
    <col min="1" max="1" width="12.7109375" style="1" bestFit="1" customWidth="1"/>
    <col min="2" max="2" width="29.85546875" style="1" customWidth="1"/>
    <col min="3" max="3" width="1.85546875" style="1" customWidth="1"/>
    <col min="4" max="5" width="11.7109375" style="1" bestFit="1" customWidth="1"/>
    <col min="6" max="6" width="12.7109375" style="1" bestFit="1" customWidth="1"/>
    <col min="7" max="7" width="1.7109375" style="1" customWidth="1"/>
    <col min="8" max="8" width="14.5703125" style="2" customWidth="1"/>
    <col min="9" max="9" width="12.7109375" style="1" customWidth="1"/>
    <col min="10" max="10" width="11.5703125" style="1" bestFit="1" customWidth="1"/>
    <col min="11" max="16384" width="9.140625" style="1"/>
  </cols>
  <sheetData>
    <row r="1" spans="1:10" ht="23.25" x14ac:dyDescent="0.3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10" ht="15.75" thickBot="1" x14ac:dyDescent="0.3"/>
    <row r="3" spans="1:10" x14ac:dyDescent="0.25">
      <c r="A3" s="3"/>
      <c r="B3" s="4"/>
      <c r="C3" s="4"/>
      <c r="D3" s="51"/>
      <c r="E3" s="51"/>
      <c r="F3" s="5"/>
      <c r="G3" s="6"/>
      <c r="H3" s="5"/>
      <c r="I3" s="7"/>
    </row>
    <row r="4" spans="1:10" ht="57.75" customHeight="1" thickBot="1" x14ac:dyDescent="0.3">
      <c r="A4" s="8" t="s">
        <v>1</v>
      </c>
      <c r="B4" s="9" t="s">
        <v>2</v>
      </c>
      <c r="C4" s="9"/>
      <c r="D4" s="10" t="s">
        <v>3</v>
      </c>
      <c r="E4" s="10" t="s">
        <v>4</v>
      </c>
      <c r="F4" s="10" t="s">
        <v>5</v>
      </c>
      <c r="G4" s="11"/>
      <c r="H4" s="10" t="s">
        <v>30</v>
      </c>
      <c r="I4" s="12" t="s">
        <v>6</v>
      </c>
    </row>
    <row r="5" spans="1:10" x14ac:dyDescent="0.25">
      <c r="A5" s="13">
        <v>2000</v>
      </c>
      <c r="B5" s="14" t="s">
        <v>7</v>
      </c>
      <c r="C5" s="15"/>
      <c r="D5" s="16">
        <v>69700</v>
      </c>
      <c r="E5" s="17">
        <v>76800</v>
      </c>
      <c r="F5" s="18">
        <f>(D5*3)+(E5*9)</f>
        <v>900300</v>
      </c>
      <c r="G5" s="19"/>
      <c r="H5" s="18">
        <v>0</v>
      </c>
      <c r="I5" s="20">
        <f>F5+H5</f>
        <v>900300</v>
      </c>
      <c r="J5" s="21"/>
    </row>
    <row r="6" spans="1:10" x14ac:dyDescent="0.25">
      <c r="A6" s="13">
        <v>12000</v>
      </c>
      <c r="B6" s="14" t="s">
        <v>8</v>
      </c>
      <c r="C6" s="15"/>
      <c r="D6" s="16">
        <v>52600</v>
      </c>
      <c r="E6" s="17">
        <v>50700</v>
      </c>
      <c r="F6" s="18">
        <f>(D6*3)+(E6*9)</f>
        <v>614100</v>
      </c>
      <c r="G6" s="19"/>
      <c r="H6" s="18">
        <v>0</v>
      </c>
      <c r="I6" s="20">
        <f>F6+H6</f>
        <v>614100</v>
      </c>
      <c r="J6" s="21"/>
    </row>
    <row r="7" spans="1:10" x14ac:dyDescent="0.25">
      <c r="A7" s="13"/>
      <c r="B7" s="14"/>
      <c r="C7" s="15"/>
      <c r="D7" s="17"/>
      <c r="E7" s="17"/>
      <c r="F7" s="18"/>
      <c r="G7" s="19"/>
      <c r="H7" s="18"/>
      <c r="I7" s="20"/>
      <c r="J7" s="21"/>
    </row>
    <row r="8" spans="1:10" x14ac:dyDescent="0.25">
      <c r="A8" s="13">
        <v>7000</v>
      </c>
      <c r="B8" s="14" t="s">
        <v>9</v>
      </c>
      <c r="C8" s="15"/>
      <c r="D8" s="17">
        <v>267800</v>
      </c>
      <c r="E8" s="22">
        <v>278800</v>
      </c>
      <c r="F8" s="18">
        <f>(D8*3)+(E8*9)</f>
        <v>3312600</v>
      </c>
      <c r="G8" s="19"/>
      <c r="H8" s="18">
        <v>-40692</v>
      </c>
      <c r="I8" s="20">
        <f>F8+H8</f>
        <v>3271908</v>
      </c>
      <c r="J8" s="23"/>
    </row>
    <row r="9" spans="1:10" x14ac:dyDescent="0.25">
      <c r="A9" s="13">
        <v>77000</v>
      </c>
      <c r="B9" s="14" t="s">
        <v>10</v>
      </c>
      <c r="C9" s="15"/>
      <c r="D9" s="17">
        <v>822700</v>
      </c>
      <c r="E9" s="22">
        <v>887500</v>
      </c>
      <c r="F9" s="18">
        <f>(D9*3)+(E9*9)</f>
        <v>10455600</v>
      </c>
      <c r="G9" s="19"/>
      <c r="H9" s="18">
        <v>-112764</v>
      </c>
      <c r="I9" s="20">
        <f>F9+H9</f>
        <v>10342836</v>
      </c>
      <c r="J9" s="23"/>
    </row>
    <row r="10" spans="1:10" x14ac:dyDescent="0.25">
      <c r="A10" s="13"/>
      <c r="B10" s="14"/>
      <c r="C10" s="15"/>
      <c r="D10" s="17"/>
      <c r="E10" s="17"/>
      <c r="F10" s="18"/>
      <c r="G10" s="19"/>
      <c r="H10" s="18"/>
      <c r="I10" s="20"/>
      <c r="J10" s="23"/>
    </row>
    <row r="11" spans="1:10" x14ac:dyDescent="0.25">
      <c r="A11" s="13">
        <v>5000</v>
      </c>
      <c r="B11" s="14" t="s">
        <v>27</v>
      </c>
      <c r="C11" s="15"/>
      <c r="D11" s="17">
        <v>618100</v>
      </c>
      <c r="E11" s="17">
        <v>757800</v>
      </c>
      <c r="F11" s="18">
        <f t="shared" ref="F11:F13" si="0">(D11*3)+(E11*9)</f>
        <v>8674500</v>
      </c>
      <c r="G11" s="19"/>
      <c r="H11" s="18">
        <v>-139608</v>
      </c>
      <c r="I11" s="20">
        <f t="shared" ref="I11:I13" si="1">F11+H11</f>
        <v>8534892</v>
      </c>
      <c r="J11" s="23"/>
    </row>
    <row r="12" spans="1:10" x14ac:dyDescent="0.25">
      <c r="A12" s="13">
        <v>10000</v>
      </c>
      <c r="B12" s="14" t="s">
        <v>27</v>
      </c>
      <c r="C12" s="15"/>
      <c r="D12" s="17">
        <v>16300</v>
      </c>
      <c r="E12" s="17">
        <v>16300</v>
      </c>
      <c r="F12" s="18">
        <f t="shared" si="0"/>
        <v>195600</v>
      </c>
      <c r="G12" s="19"/>
      <c r="H12" s="18">
        <v>-41328</v>
      </c>
      <c r="I12" s="20">
        <f t="shared" si="1"/>
        <v>154272</v>
      </c>
      <c r="J12" s="23"/>
    </row>
    <row r="13" spans="1:10" x14ac:dyDescent="0.25">
      <c r="A13" s="13">
        <v>19000</v>
      </c>
      <c r="B13" s="14" t="s">
        <v>28</v>
      </c>
      <c r="C13" s="15"/>
      <c r="D13" s="17">
        <v>55600</v>
      </c>
      <c r="E13" s="17">
        <v>58500</v>
      </c>
      <c r="F13" s="18">
        <f t="shared" si="0"/>
        <v>693300</v>
      </c>
      <c r="G13" s="19"/>
      <c r="H13" s="18">
        <v>0</v>
      </c>
      <c r="I13" s="20">
        <f t="shared" si="1"/>
        <v>693300</v>
      </c>
      <c r="J13" s="23"/>
    </row>
    <row r="14" spans="1:10" x14ac:dyDescent="0.25">
      <c r="A14" s="24"/>
      <c r="B14" s="14"/>
      <c r="C14" s="15"/>
      <c r="D14" s="17"/>
      <c r="E14" s="17"/>
      <c r="F14" s="18"/>
      <c r="G14" s="19"/>
      <c r="H14" s="18"/>
      <c r="I14" s="20"/>
      <c r="J14" s="23"/>
    </row>
    <row r="15" spans="1:10" x14ac:dyDescent="0.25">
      <c r="A15" s="13">
        <v>9000</v>
      </c>
      <c r="B15" s="14" t="s">
        <v>11</v>
      </c>
      <c r="C15" s="15"/>
      <c r="D15" s="17">
        <v>485000</v>
      </c>
      <c r="E15" s="22">
        <v>618000</v>
      </c>
      <c r="F15" s="18">
        <f t="shared" ref="F15:F19" si="2">(D15*3)+(E15*9)</f>
        <v>7017000</v>
      </c>
      <c r="G15" s="19"/>
      <c r="H15" s="18">
        <v>-52944</v>
      </c>
      <c r="I15" s="20">
        <f t="shared" ref="I15:I19" si="3">F15+H15</f>
        <v>6964056</v>
      </c>
      <c r="J15" s="23"/>
    </row>
    <row r="16" spans="1:10" x14ac:dyDescent="0.25">
      <c r="A16" s="13">
        <v>93000</v>
      </c>
      <c r="B16" s="14" t="s">
        <v>12</v>
      </c>
      <c r="C16" s="15"/>
      <c r="D16" s="25">
        <v>413600</v>
      </c>
      <c r="E16" s="22">
        <v>460800</v>
      </c>
      <c r="F16" s="18">
        <f t="shared" si="2"/>
        <v>5388000</v>
      </c>
      <c r="G16" s="19"/>
      <c r="H16" s="18">
        <v>-61752</v>
      </c>
      <c r="I16" s="20">
        <f t="shared" si="3"/>
        <v>5326248</v>
      </c>
      <c r="J16" s="23"/>
    </row>
    <row r="17" spans="1:12" x14ac:dyDescent="0.25">
      <c r="A17" s="13">
        <v>95000</v>
      </c>
      <c r="B17" s="14" t="s">
        <v>13</v>
      </c>
      <c r="C17" s="15"/>
      <c r="D17" s="22">
        <v>0</v>
      </c>
      <c r="E17" s="22">
        <v>0</v>
      </c>
      <c r="F17" s="18">
        <f t="shared" si="2"/>
        <v>0</v>
      </c>
      <c r="G17" s="19"/>
      <c r="H17" s="18">
        <v>0</v>
      </c>
      <c r="I17" s="20">
        <f t="shared" si="3"/>
        <v>0</v>
      </c>
      <c r="J17" s="23"/>
    </row>
    <row r="18" spans="1:12" x14ac:dyDescent="0.25">
      <c r="A18" s="13">
        <v>96000</v>
      </c>
      <c r="B18" s="14" t="s">
        <v>14</v>
      </c>
      <c r="C18" s="15"/>
      <c r="D18" s="25">
        <v>48500</v>
      </c>
      <c r="E18" s="22">
        <v>52900</v>
      </c>
      <c r="F18" s="18">
        <f t="shared" si="2"/>
        <v>621600</v>
      </c>
      <c r="G18" s="19"/>
      <c r="H18" s="18">
        <v>-8676</v>
      </c>
      <c r="I18" s="20">
        <f t="shared" si="3"/>
        <v>612924</v>
      </c>
      <c r="J18" s="23"/>
    </row>
    <row r="19" spans="1:12" x14ac:dyDescent="0.25">
      <c r="A19" s="13">
        <v>91000</v>
      </c>
      <c r="B19" s="14" t="s">
        <v>15</v>
      </c>
      <c r="C19" s="15"/>
      <c r="D19" s="25">
        <v>800</v>
      </c>
      <c r="E19" s="25">
        <v>800</v>
      </c>
      <c r="F19" s="18">
        <f t="shared" si="2"/>
        <v>9600</v>
      </c>
      <c r="G19" s="19"/>
      <c r="H19" s="18">
        <v>0</v>
      </c>
      <c r="I19" s="20">
        <f t="shared" si="3"/>
        <v>9600</v>
      </c>
      <c r="J19" s="23"/>
    </row>
    <row r="20" spans="1:12" x14ac:dyDescent="0.25">
      <c r="A20" s="13"/>
      <c r="B20" s="14"/>
      <c r="C20" s="15"/>
      <c r="D20" s="25"/>
      <c r="E20" s="25"/>
      <c r="F20" s="18"/>
      <c r="G20" s="19"/>
      <c r="H20" s="18"/>
      <c r="I20" s="20"/>
      <c r="J20" s="23"/>
    </row>
    <row r="21" spans="1:12" x14ac:dyDescent="0.25">
      <c r="A21" s="13">
        <v>30000</v>
      </c>
      <c r="B21" s="14" t="s">
        <v>16</v>
      </c>
      <c r="C21" s="15"/>
      <c r="D21" s="25">
        <v>1900</v>
      </c>
      <c r="E21" s="26">
        <v>1900</v>
      </c>
      <c r="F21" s="18">
        <f t="shared" ref="F21:F22" si="4">(D21*3)+(E21*9)</f>
        <v>22800</v>
      </c>
      <c r="G21" s="19"/>
      <c r="H21" s="18">
        <v>0</v>
      </c>
      <c r="I21" s="20">
        <f t="shared" ref="I21:I23" si="5">F21+H21</f>
        <v>22800</v>
      </c>
      <c r="J21" s="23"/>
    </row>
    <row r="22" spans="1:12" x14ac:dyDescent="0.25">
      <c r="A22" s="13">
        <v>31000</v>
      </c>
      <c r="B22" s="14" t="s">
        <v>16</v>
      </c>
      <c r="C22" s="15"/>
      <c r="D22" s="25">
        <v>195300</v>
      </c>
      <c r="E22" s="26">
        <v>225800</v>
      </c>
      <c r="F22" s="18">
        <f t="shared" si="4"/>
        <v>2618100</v>
      </c>
      <c r="G22" s="19"/>
      <c r="H22" s="18">
        <v>-34260</v>
      </c>
      <c r="I22" s="20">
        <f t="shared" si="5"/>
        <v>2583840</v>
      </c>
      <c r="J22" s="23"/>
      <c r="K22" s="27"/>
      <c r="L22" s="27"/>
    </row>
    <row r="23" spans="1:12" x14ac:dyDescent="0.25">
      <c r="A23" s="13">
        <v>81000</v>
      </c>
      <c r="B23" s="14" t="s">
        <v>29</v>
      </c>
      <c r="C23" s="15"/>
      <c r="D23" s="17">
        <v>544598</v>
      </c>
      <c r="E23" s="17">
        <v>544714</v>
      </c>
      <c r="F23" s="18">
        <f>(D23*3)+(E23*9)</f>
        <v>6536220</v>
      </c>
      <c r="G23" s="19"/>
      <c r="H23" s="18">
        <v>-87597</v>
      </c>
      <c r="I23" s="28">
        <f t="shared" si="5"/>
        <v>6448623</v>
      </c>
      <c r="J23" s="23"/>
      <c r="K23" s="29"/>
      <c r="L23" s="29"/>
    </row>
    <row r="24" spans="1:12" x14ac:dyDescent="0.25">
      <c r="A24" s="13"/>
      <c r="B24" s="14"/>
      <c r="C24" s="15"/>
      <c r="D24" s="17"/>
      <c r="E24" s="17"/>
      <c r="F24" s="18"/>
      <c r="G24" s="19"/>
      <c r="H24" s="18"/>
      <c r="I24" s="20"/>
      <c r="J24" s="23"/>
    </row>
    <row r="25" spans="1:12" x14ac:dyDescent="0.25">
      <c r="A25" s="13">
        <v>170000</v>
      </c>
      <c r="B25" s="14" t="s">
        <v>17</v>
      </c>
      <c r="C25" s="15"/>
      <c r="D25" s="17">
        <v>1036800</v>
      </c>
      <c r="E25" s="22">
        <v>1174700</v>
      </c>
      <c r="F25" s="18">
        <f>(D25*3)+(E25*9)</f>
        <v>13682700</v>
      </c>
      <c r="G25" s="19"/>
      <c r="H25" s="18">
        <v>-65100</v>
      </c>
      <c r="I25" s="20">
        <f>F25+H25</f>
        <v>13617600</v>
      </c>
      <c r="J25" s="23"/>
    </row>
    <row r="26" spans="1:12" x14ac:dyDescent="0.25">
      <c r="A26" s="13"/>
      <c r="B26" s="14"/>
      <c r="C26" s="15"/>
      <c r="D26" s="17"/>
      <c r="E26" s="22"/>
      <c r="F26" s="18"/>
      <c r="G26" s="19"/>
      <c r="H26" s="18"/>
      <c r="I26" s="20"/>
      <c r="J26" s="23"/>
    </row>
    <row r="27" spans="1:12" x14ac:dyDescent="0.25">
      <c r="A27" s="30">
        <v>190000</v>
      </c>
      <c r="B27" s="31" t="s">
        <v>18</v>
      </c>
      <c r="C27" s="32"/>
      <c r="D27" s="33">
        <v>3938600</v>
      </c>
      <c r="E27" s="22">
        <v>4568400</v>
      </c>
      <c r="F27" s="18">
        <f>(D27*3)+(E27*9)</f>
        <v>52931400</v>
      </c>
      <c r="G27" s="19"/>
      <c r="H27" s="18">
        <v>-623688</v>
      </c>
      <c r="I27" s="20">
        <f>F27+H27</f>
        <v>52307712</v>
      </c>
      <c r="J27" s="23"/>
    </row>
    <row r="28" spans="1:12" x14ac:dyDescent="0.25">
      <c r="A28" s="30"/>
      <c r="B28" s="31"/>
      <c r="C28" s="15"/>
      <c r="D28" s="17"/>
      <c r="E28" s="22"/>
      <c r="F28" s="18"/>
      <c r="G28" s="19"/>
      <c r="H28" s="18"/>
      <c r="I28" s="20"/>
      <c r="J28" s="23"/>
    </row>
    <row r="29" spans="1:12" x14ac:dyDescent="0.25">
      <c r="A29" s="30" t="s">
        <v>19</v>
      </c>
      <c r="B29" s="31" t="s">
        <v>20</v>
      </c>
      <c r="C29" s="15"/>
      <c r="D29" s="17">
        <v>1923900</v>
      </c>
      <c r="E29" s="22">
        <v>1873900</v>
      </c>
      <c r="F29" s="18">
        <f>(D29*3)+(E29*9)</f>
        <v>22636800</v>
      </c>
      <c r="G29" s="19"/>
      <c r="H29" s="18">
        <v>-104976</v>
      </c>
      <c r="I29" s="20">
        <f>F29+H29</f>
        <v>22531824</v>
      </c>
      <c r="J29" s="23"/>
    </row>
    <row r="30" spans="1:12" x14ac:dyDescent="0.25">
      <c r="A30" s="30"/>
      <c r="B30" s="31"/>
      <c r="C30" s="15"/>
      <c r="D30" s="17"/>
      <c r="E30" s="17"/>
      <c r="F30" s="18"/>
      <c r="G30" s="19"/>
      <c r="H30" s="18"/>
      <c r="I30" s="20"/>
      <c r="J30" s="21"/>
    </row>
    <row r="31" spans="1:12" x14ac:dyDescent="0.25">
      <c r="A31" s="13">
        <v>56000</v>
      </c>
      <c r="B31" s="14" t="s">
        <v>21</v>
      </c>
      <c r="C31" s="15"/>
      <c r="D31" s="17">
        <v>9400</v>
      </c>
      <c r="E31" s="26">
        <v>6500</v>
      </c>
      <c r="F31" s="18">
        <f>(D31*3)+(E31*9)</f>
        <v>86700</v>
      </c>
      <c r="G31" s="19"/>
      <c r="H31" s="18">
        <v>0</v>
      </c>
      <c r="I31" s="20">
        <f>F31+H31</f>
        <v>86700</v>
      </c>
      <c r="J31" s="21"/>
    </row>
    <row r="32" spans="1:12" x14ac:dyDescent="0.25">
      <c r="A32" s="13"/>
      <c r="B32" s="14"/>
      <c r="C32" s="15"/>
      <c r="D32" s="17"/>
      <c r="E32" s="17"/>
      <c r="F32" s="18"/>
      <c r="G32" s="19"/>
      <c r="H32" s="18"/>
      <c r="I32" s="20"/>
      <c r="J32" s="21"/>
    </row>
    <row r="33" spans="1:10" x14ac:dyDescent="0.25">
      <c r="A33" s="13">
        <v>800001</v>
      </c>
      <c r="B33" s="14" t="s">
        <v>22</v>
      </c>
      <c r="C33" s="15"/>
      <c r="D33" s="17">
        <v>2600</v>
      </c>
      <c r="E33" s="17">
        <v>2600</v>
      </c>
      <c r="F33" s="18">
        <f>(D33*3)+(E33*9)</f>
        <v>31200</v>
      </c>
      <c r="G33" s="19"/>
      <c r="H33" s="18">
        <v>0</v>
      </c>
      <c r="I33" s="20">
        <f>F33+H33</f>
        <v>31200</v>
      </c>
      <c r="J33" s="21"/>
    </row>
    <row r="34" spans="1:10" x14ac:dyDescent="0.25">
      <c r="A34" s="13"/>
      <c r="B34" s="14"/>
      <c r="C34" s="15"/>
      <c r="D34" s="17"/>
      <c r="E34" s="17"/>
      <c r="F34" s="18"/>
      <c r="G34" s="19"/>
      <c r="H34" s="18"/>
      <c r="I34" s="20"/>
      <c r="J34" s="21"/>
    </row>
    <row r="35" spans="1:10" x14ac:dyDescent="0.25">
      <c r="A35" s="13">
        <v>817001</v>
      </c>
      <c r="B35" s="14" t="s">
        <v>23</v>
      </c>
      <c r="C35" s="15"/>
      <c r="D35" s="17">
        <v>1400</v>
      </c>
      <c r="E35" s="17">
        <v>1400</v>
      </c>
      <c r="F35" s="18">
        <f>(D35*3)+(E35*9)</f>
        <v>16800</v>
      </c>
      <c r="G35" s="19"/>
      <c r="H35" s="18">
        <v>0</v>
      </c>
      <c r="I35" s="20">
        <f>F35+H35</f>
        <v>16800</v>
      </c>
      <c r="J35" s="21"/>
    </row>
    <row r="36" spans="1:10" x14ac:dyDescent="0.25">
      <c r="A36" s="13"/>
      <c r="B36" s="14"/>
      <c r="C36" s="15"/>
      <c r="D36" s="17"/>
      <c r="E36" s="17"/>
      <c r="F36" s="18"/>
      <c r="G36" s="19"/>
      <c r="H36" s="18"/>
      <c r="I36" s="20"/>
      <c r="J36" s="21"/>
    </row>
    <row r="37" spans="1:10" x14ac:dyDescent="0.25">
      <c r="A37" s="13">
        <v>868000</v>
      </c>
      <c r="B37" s="14" t="s">
        <v>24</v>
      </c>
      <c r="C37" s="15"/>
      <c r="D37" s="17">
        <v>0</v>
      </c>
      <c r="E37" s="17">
        <v>0</v>
      </c>
      <c r="F37" s="18">
        <f>(D37*3)+(E37*9)</f>
        <v>0</v>
      </c>
      <c r="G37" s="19"/>
      <c r="H37" s="18">
        <v>0</v>
      </c>
      <c r="I37" s="20">
        <f>F37+H37</f>
        <v>0</v>
      </c>
      <c r="J37" s="21"/>
    </row>
    <row r="38" spans="1:10" x14ac:dyDescent="0.25">
      <c r="A38" s="34"/>
      <c r="B38" s="31"/>
      <c r="C38" s="15"/>
      <c r="D38" s="17"/>
      <c r="E38" s="17"/>
      <c r="F38" s="18"/>
      <c r="G38" s="19"/>
      <c r="H38" s="18"/>
      <c r="I38" s="20"/>
      <c r="J38" s="21"/>
    </row>
    <row r="39" spans="1:10" x14ac:dyDescent="0.25">
      <c r="A39" s="35">
        <v>57000</v>
      </c>
      <c r="B39" s="36" t="s">
        <v>25</v>
      </c>
      <c r="C39" s="15"/>
      <c r="D39" s="37">
        <v>28300</v>
      </c>
      <c r="E39" s="37">
        <v>28300</v>
      </c>
      <c r="F39" s="38">
        <f>(D39*3)+(E39*9)</f>
        <v>339600</v>
      </c>
      <c r="G39" s="19"/>
      <c r="H39" s="39">
        <v>0</v>
      </c>
      <c r="I39" s="40">
        <f>F39+H39</f>
        <v>339600</v>
      </c>
      <c r="J39" s="21"/>
    </row>
    <row r="40" spans="1:10" x14ac:dyDescent="0.25">
      <c r="A40" s="13"/>
      <c r="B40" s="14"/>
      <c r="C40" s="15"/>
      <c r="D40" s="17"/>
      <c r="E40" s="17"/>
      <c r="F40" s="18"/>
      <c r="G40" s="19"/>
      <c r="H40" s="18"/>
      <c r="I40" s="20"/>
    </row>
    <row r="41" spans="1:10" ht="15.75" thickBot="1" x14ac:dyDescent="0.3">
      <c r="A41" s="41" t="s">
        <v>26</v>
      </c>
      <c r="B41" s="42"/>
      <c r="C41" s="43"/>
      <c r="D41" s="44">
        <f>SUM(D5:D39)</f>
        <v>10533498</v>
      </c>
      <c r="E41" s="44">
        <f>SUM(E5:E39)</f>
        <v>11687114</v>
      </c>
      <c r="F41" s="45">
        <f>SUM(F5:F39)</f>
        <v>136784520</v>
      </c>
      <c r="G41" s="46"/>
      <c r="H41" s="45">
        <f>SUM(H5:H39)</f>
        <v>-1373385</v>
      </c>
      <c r="I41" s="47">
        <f>SUM(I5:I39)</f>
        <v>135411135</v>
      </c>
    </row>
    <row r="42" spans="1:10" x14ac:dyDescent="0.25">
      <c r="D42" s="21"/>
      <c r="E42" s="21"/>
      <c r="F42" s="23"/>
      <c r="H42" s="48"/>
      <c r="I42" s="23"/>
    </row>
    <row r="43" spans="1:10" x14ac:dyDescent="0.25">
      <c r="D43" s="21"/>
      <c r="E43" s="21"/>
      <c r="F43" s="21"/>
    </row>
    <row r="44" spans="1:10" x14ac:dyDescent="0.25">
      <c r="D44" s="21"/>
      <c r="E44" s="21"/>
      <c r="F44" s="21"/>
    </row>
    <row r="45" spans="1:10" x14ac:dyDescent="0.25">
      <c r="D45" s="21"/>
      <c r="E45" s="21"/>
      <c r="F45" s="21"/>
    </row>
    <row r="46" spans="1:10" x14ac:dyDescent="0.25">
      <c r="B46" s="49"/>
    </row>
  </sheetData>
  <mergeCells count="2">
    <mergeCell ref="A1:I1"/>
    <mergeCell ref="D3:E3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Budget</vt:lpstr>
      <vt:lpstr>'FY 2019 Budget'!Print_Area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Tevyan  Friend</dc:creator>
  <cp:lastModifiedBy>Brannon C Taylor</cp:lastModifiedBy>
  <dcterms:created xsi:type="dcterms:W3CDTF">2018-07-19T13:45:03Z</dcterms:created>
  <dcterms:modified xsi:type="dcterms:W3CDTF">2018-09-07T16:30:35Z</dcterms:modified>
</cp:coreProperties>
</file>