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activeTab="0"/>
  </bookViews>
  <sheets>
    <sheet name="FR 16(7)(h)14" sheetId="1" r:id="rId1"/>
  </sheets>
  <externalReferences>
    <externalReference r:id="rId4"/>
  </externalReferences>
  <definedNames>
    <definedName name="_xlnm.Print_Area" localSheetId="0">'FR 16(7)(h)14'!$A$1:$R$37</definedName>
  </definedNames>
  <calcPr fullCalcOnLoad="1"/>
</workbook>
</file>

<file path=xl/sharedStrings.xml><?xml version="1.0" encoding="utf-8"?>
<sst xmlns="http://schemas.openxmlformats.org/spreadsheetml/2006/main" count="27" uniqueCount="24">
  <si>
    <t>CUSTOMER FORECAST - Total Company</t>
  </si>
  <si>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</si>
  <si>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</si>
  <si>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</si>
  <si>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</si>
  <si>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</si>
  <si>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</si>
  <si>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</si>
  <si>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</si>
  <si>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Average Sales Customers-</t>
  </si>
  <si>
    <t xml:space="preserve">  Residential</t>
  </si>
  <si>
    <t xml:space="preserve">  Commercial</t>
  </si>
  <si>
    <t xml:space="preserve">  Industrial</t>
  </si>
  <si>
    <t xml:space="preserve">  Public Authority</t>
  </si>
  <si>
    <t>Total Sales Customers-</t>
  </si>
  <si>
    <t>Average Transportation Customers-</t>
  </si>
  <si>
    <t>Total Annual Average Customers</t>
  </si>
  <si>
    <t>Atmos Energy Corporation</t>
  </si>
  <si>
    <t xml:space="preserve">Growth rate 0 per year, see Testimony of </t>
  </si>
  <si>
    <t xml:space="preserve">FR 16(7)(h)14  </t>
  </si>
  <si>
    <t>For the THREE FORECASTED YEARS, Fiscal Years 2020-2022</t>
  </si>
  <si>
    <t xml:space="preserve">Growth rate 325 per year, see Testimony of </t>
  </si>
  <si>
    <t>Case No. 2018-00281</t>
  </si>
  <si>
    <t>Mr. Josh C. Densman for underlying assumptions.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</si>
</sst>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</numFmts>
  <fonts count="37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9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1" fillId="0" borderId="0" xfId="42" applyNumberFormat="1" applyFont="1" applyBorder="1" applyAlignment="1">
      <alignment/>
    </xf>
    <xf numFmtId="169" fontId="1" fillId="0" borderId="10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169" fontId="1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St-KY%20Rate%20Case\2018%20KY%20Rate%20Case\Revenues\KY%20Revenue%20%20Billing%20Unit%20Forecast%20TYE%203.31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3">
        <row r="11">
          <cell r="AI11">
            <v>157875.33333333334</v>
          </cell>
          <cell r="AJ11">
            <v>158200.33333333334</v>
          </cell>
          <cell r="AK11">
            <v>158525.33333333334</v>
          </cell>
        </row>
        <row r="12">
          <cell r="AI12">
            <v>17445.75</v>
          </cell>
          <cell r="AJ12">
            <v>17445.75</v>
          </cell>
          <cell r="AK12">
            <v>17445.75</v>
          </cell>
        </row>
        <row r="13">
          <cell r="AI13">
            <v>215.47328844946642</v>
          </cell>
          <cell r="AJ13">
            <v>215.47328844946642</v>
          </cell>
          <cell r="AK13">
            <v>215.47328844946642</v>
          </cell>
        </row>
        <row r="14">
          <cell r="AI14">
            <v>1534.5</v>
          </cell>
          <cell r="AJ14">
            <v>1534.5</v>
          </cell>
          <cell r="AK14">
            <v>1534.5</v>
          </cell>
        </row>
        <row r="33">
          <cell r="AI33">
            <v>206.7244161958569</v>
          </cell>
          <cell r="AJ33">
            <v>206.7244161958569</v>
          </cell>
          <cell r="AK33">
            <v>206.7244161958569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view="pageBreakPreview" zoomScale="80" zoomScaleNormal="75" zoomScaleSheetLayoutView="80" workbookViewId="0" topLeftCell="A1">
      <selection activeCell="A1" sqref="A1"/>
    </sheetView>
  </sheetViews>
  <sheetFormatPr defaultColWidth="9.140625" defaultRowHeight="12.75"/>
  <cols>
    <col min="1" max="1" width="6.7109375" style="17" customWidth="1"/>
    <col min="3" max="3" width="9.28125" style="0" customWidth="1"/>
    <col min="4" max="4" width="11.28125" style="0" bestFit="1" customWidth="1"/>
    <col min="5" max="5" width="2.140625" style="0" customWidth="1"/>
    <col min="6" max="6" width="10.7109375" style="0" customWidth="1"/>
    <col min="7" max="7" width="3.2812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4.57421875" style="0" customWidth="1"/>
    <col min="12" max="12" width="10.7109375" style="0" customWidth="1"/>
    <col min="13" max="13" width="4.28125" style="0" customWidth="1"/>
    <col min="14" max="18" width="10.71093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19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17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4"/>
      <c r="I4" s="24"/>
      <c r="J4" s="25" t="s">
        <v>22</v>
      </c>
      <c r="K4" s="24"/>
      <c r="L4" s="24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0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20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2</v>
      </c>
      <c r="B9" s="2" t="s">
        <v>3</v>
      </c>
      <c r="C9" s="2"/>
      <c r="D9" s="2"/>
      <c r="E9" s="2"/>
      <c r="F9" s="19"/>
      <c r="G9" s="4"/>
      <c r="H9" s="18">
        <v>2020</v>
      </c>
      <c r="I9" s="4"/>
      <c r="J9" s="18">
        <v>2021</v>
      </c>
      <c r="K9" s="4"/>
      <c r="L9" s="18">
        <f>+J9+1</f>
        <v>2022</v>
      </c>
      <c r="M9" s="4"/>
      <c r="O9" s="4" t="s">
        <v>4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20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21"/>
      <c r="H11" s="1" t="s">
        <v>5</v>
      </c>
      <c r="J11" s="1" t="s">
        <v>6</v>
      </c>
      <c r="L11" s="1" t="s">
        <v>7</v>
      </c>
      <c r="M11" s="1"/>
      <c r="O11" s="1" t="s">
        <v>8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9</v>
      </c>
      <c r="C14" s="2"/>
      <c r="D14" s="2"/>
      <c r="E14" s="2"/>
      <c r="F14" s="22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0"/>
      <c r="G15" s="2"/>
      <c r="H15" s="2"/>
      <c r="I15" s="2"/>
      <c r="J15" s="23"/>
      <c r="K15" s="2"/>
      <c r="L15" s="23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10</v>
      </c>
      <c r="C16" s="2"/>
      <c r="D16" s="2"/>
      <c r="E16" s="2"/>
      <c r="F16" s="12"/>
      <c r="G16" s="9"/>
      <c r="H16" s="9">
        <f>'[1]Summary of Stats'!$AI$11</f>
        <v>157875.33333333334</v>
      </c>
      <c r="I16" s="9"/>
      <c r="J16" s="9">
        <f>'[1]Summary of Stats'!$AJ$11</f>
        <v>158200.33333333334</v>
      </c>
      <c r="K16" s="9"/>
      <c r="L16" s="9">
        <f>'[1]Summary of Stats'!$AK$11</f>
        <v>158525.33333333334</v>
      </c>
      <c r="M16" s="9"/>
      <c r="N16" s="9" t="s">
        <v>21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12"/>
      <c r="G17" s="9"/>
      <c r="H17" s="9"/>
      <c r="I17" s="9"/>
      <c r="J17" s="9"/>
      <c r="K17" s="9"/>
      <c r="L17" s="9"/>
      <c r="M17" s="9"/>
      <c r="N17" s="9" t="s">
        <v>23</v>
      </c>
      <c r="O17" s="9"/>
      <c r="P17" s="9"/>
      <c r="Q17" s="9"/>
      <c r="R17" s="9"/>
    </row>
    <row r="18" spans="1:18" ht="15.75">
      <c r="A18" s="1">
        <v>5</v>
      </c>
      <c r="F18" s="21"/>
      <c r="M18" s="9"/>
      <c r="N18" s="9"/>
      <c r="O18" s="9"/>
      <c r="P18" s="9"/>
      <c r="Q18" s="9"/>
      <c r="R18" s="9"/>
    </row>
    <row r="19" spans="1:18" ht="15.75">
      <c r="A19" s="1">
        <v>6</v>
      </c>
      <c r="B19" s="2" t="s">
        <v>11</v>
      </c>
      <c r="C19" s="2"/>
      <c r="D19" s="2"/>
      <c r="E19" s="2"/>
      <c r="F19" s="12"/>
      <c r="G19" s="9"/>
      <c r="H19" s="9">
        <f>'[1]Summary of Stats'!$AI$12</f>
        <v>17445.75</v>
      </c>
      <c r="I19" s="9"/>
      <c r="J19" s="9">
        <f>'[1]Summary of Stats'!$AJ$12</f>
        <v>17445.75</v>
      </c>
      <c r="K19" s="9"/>
      <c r="L19" s="9">
        <f>'[1]Summary of Stats'!$AK$12</f>
        <v>17445.75</v>
      </c>
      <c r="M19" s="9"/>
      <c r="N19" s="9" t="s">
        <v>18</v>
      </c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12"/>
      <c r="G20" s="9"/>
      <c r="H20" s="9"/>
      <c r="I20" s="9"/>
      <c r="J20" s="9"/>
      <c r="K20" s="9"/>
      <c r="L20" s="9"/>
      <c r="M20" s="9"/>
      <c r="N20" s="9" t="str">
        <f>N17</f>
        <v>Mr. Josh C. Densman for underlying assumptions.</v>
      </c>
      <c r="O20" s="9"/>
      <c r="P20" s="9"/>
      <c r="Q20" s="9"/>
      <c r="R20" s="9"/>
    </row>
    <row r="21" spans="1:18" ht="15.75">
      <c r="A21" s="1">
        <v>8</v>
      </c>
      <c r="F21" s="21"/>
      <c r="M21" s="9"/>
      <c r="N21" s="9"/>
      <c r="O21" s="9"/>
      <c r="P21" s="9"/>
      <c r="Q21" s="9"/>
      <c r="R21" s="9"/>
    </row>
    <row r="22" spans="1:18" ht="15.75">
      <c r="A22" s="1">
        <v>9</v>
      </c>
      <c r="B22" s="2" t="s">
        <v>12</v>
      </c>
      <c r="C22" s="2"/>
      <c r="D22" s="2"/>
      <c r="E22" s="2"/>
      <c r="F22" s="12"/>
      <c r="G22" s="9"/>
      <c r="H22" s="9">
        <f>'[1]Summary of Stats'!$AI$13</f>
        <v>215.47328844946642</v>
      </c>
      <c r="I22" s="9"/>
      <c r="J22" s="9">
        <f>'[1]Summary of Stats'!$AJ$13</f>
        <v>215.47328844946642</v>
      </c>
      <c r="K22" s="9"/>
      <c r="L22" s="9">
        <f>'[1]Summary of Stats'!$AK$13</f>
        <v>215.47328844946642</v>
      </c>
      <c r="M22" s="9"/>
      <c r="N22" s="9" t="s">
        <v>18</v>
      </c>
      <c r="O22" s="9"/>
      <c r="P22" s="10"/>
      <c r="Q22" s="10"/>
      <c r="R22" s="9"/>
    </row>
    <row r="23" spans="1:18" ht="15.75">
      <c r="A23" s="1">
        <v>10</v>
      </c>
      <c r="C23" s="2"/>
      <c r="D23" s="2"/>
      <c r="E23" s="2"/>
      <c r="F23" s="12"/>
      <c r="G23" s="9"/>
      <c r="H23" s="9"/>
      <c r="I23" s="9"/>
      <c r="J23" s="9"/>
      <c r="K23" s="9"/>
      <c r="L23" s="9"/>
      <c r="M23" s="9"/>
      <c r="N23" s="9" t="str">
        <f>N20</f>
        <v>Mr. Josh C. Densman for underlying assumptions.</v>
      </c>
      <c r="O23" s="9"/>
      <c r="P23" s="9"/>
      <c r="Q23" s="9"/>
      <c r="R23" s="9"/>
    </row>
    <row r="24" spans="1:18" ht="15.75">
      <c r="A24" s="1">
        <v>11</v>
      </c>
      <c r="F24" s="21"/>
      <c r="M24" s="9"/>
      <c r="N24" s="9"/>
      <c r="O24" s="9"/>
      <c r="P24" s="9"/>
      <c r="Q24" s="9"/>
      <c r="R24" s="9"/>
    </row>
    <row r="25" spans="1:18" ht="15.75">
      <c r="A25" s="1">
        <v>12</v>
      </c>
      <c r="B25" s="2" t="s">
        <v>13</v>
      </c>
      <c r="C25" s="2"/>
      <c r="D25" s="2"/>
      <c r="E25" s="2"/>
      <c r="F25" s="12"/>
      <c r="G25" s="12"/>
      <c r="H25" s="9">
        <f>'[1]Summary of Stats'!$AI$14</f>
        <v>1534.5</v>
      </c>
      <c r="I25" s="9"/>
      <c r="J25" s="9">
        <f>'[1]Summary of Stats'!$AJ$14</f>
        <v>1534.5</v>
      </c>
      <c r="K25" s="9"/>
      <c r="L25" s="9">
        <f>'[1]Summary of Stats'!$AK$14</f>
        <v>1534.5</v>
      </c>
      <c r="M25" s="9"/>
      <c r="N25" s="9" t="s">
        <v>18</v>
      </c>
      <c r="O25" s="9"/>
      <c r="P25" s="10"/>
      <c r="Q25" s="10"/>
      <c r="R25" s="9"/>
    </row>
    <row r="26" spans="1:18" ht="15.75">
      <c r="A26" s="1">
        <v>13</v>
      </c>
      <c r="F26" s="21"/>
      <c r="G26" s="8"/>
      <c r="H26" s="8"/>
      <c r="I26" s="8"/>
      <c r="J26" s="8"/>
      <c r="K26" s="8"/>
      <c r="L26" s="8"/>
      <c r="M26" s="9"/>
      <c r="N26" s="9" t="str">
        <f>N23</f>
        <v>Mr. Josh C. Densman for underlying assumptions.</v>
      </c>
      <c r="O26" s="9"/>
      <c r="P26" s="9"/>
      <c r="Q26" s="9"/>
      <c r="R26" s="9"/>
    </row>
    <row r="27" spans="1:18" ht="15.75">
      <c r="A27" s="1">
        <v>14</v>
      </c>
      <c r="C27" s="2"/>
      <c r="D27" s="2"/>
      <c r="E27" s="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>
        <f aca="true" t="shared" si="0" ref="A28:A34">+A27+1</f>
        <v>15</v>
      </c>
      <c r="B28" s="2" t="s">
        <v>14</v>
      </c>
      <c r="C28" s="2"/>
      <c r="D28" s="2"/>
      <c r="E28" s="2"/>
      <c r="F28" s="12"/>
      <c r="G28" s="9"/>
      <c r="H28" s="9">
        <f>SUM(H16:H25)</f>
        <v>177071.0566217828</v>
      </c>
      <c r="I28" s="9"/>
      <c r="J28" s="9">
        <f>SUM(J16:J25)</f>
        <v>177396.0566217828</v>
      </c>
      <c r="K28" s="9"/>
      <c r="L28" s="9">
        <f>SUM(L16:L25)</f>
        <v>177721.0566217828</v>
      </c>
      <c r="M28" s="9"/>
      <c r="N28" s="9"/>
      <c r="O28" s="9"/>
      <c r="P28" s="9"/>
      <c r="Q28" s="9"/>
      <c r="R28" s="9"/>
    </row>
    <row r="29" spans="1:18" ht="15.75">
      <c r="A29" s="1">
        <f t="shared" si="0"/>
        <v>16</v>
      </c>
      <c r="F29" s="21"/>
      <c r="N29" s="9"/>
      <c r="O29" s="9"/>
      <c r="P29" s="9"/>
      <c r="Q29" s="9"/>
      <c r="R29" s="9"/>
    </row>
    <row r="30" spans="1:18" ht="15.75">
      <c r="A30" s="1">
        <f t="shared" si="0"/>
        <v>17</v>
      </c>
      <c r="C30" s="2"/>
      <c r="D30" s="2"/>
      <c r="E30" s="2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">
        <f t="shared" si="0"/>
        <v>18</v>
      </c>
      <c r="B31" s="2" t="s">
        <v>15</v>
      </c>
      <c r="C31" s="2"/>
      <c r="D31" s="2"/>
      <c r="E31" s="2"/>
      <c r="F31" s="12"/>
      <c r="G31" s="12"/>
      <c r="H31" s="9">
        <f>'[1]Summary of Stats'!$AI$33</f>
        <v>206.7244161958569</v>
      </c>
      <c r="I31" s="9"/>
      <c r="J31" s="9">
        <f>'[1]Summary of Stats'!$AJ$33</f>
        <v>206.7244161958569</v>
      </c>
      <c r="K31" s="9"/>
      <c r="L31" s="9">
        <f>'[1]Summary of Stats'!$AK$33</f>
        <v>206.7244161958569</v>
      </c>
      <c r="M31" s="9"/>
      <c r="N31" s="9" t="s">
        <v>18</v>
      </c>
      <c r="O31" s="9"/>
      <c r="P31" s="10"/>
      <c r="Q31" s="10"/>
      <c r="R31" s="2"/>
    </row>
    <row r="32" spans="1:18" ht="15.75">
      <c r="A32" s="1">
        <f t="shared" si="0"/>
        <v>19</v>
      </c>
      <c r="C32" s="2"/>
      <c r="D32" s="2"/>
      <c r="E32" s="2"/>
      <c r="F32" s="12"/>
      <c r="G32" s="13"/>
      <c r="H32" s="13"/>
      <c r="I32" s="13"/>
      <c r="J32" s="13"/>
      <c r="K32" s="13"/>
      <c r="L32" s="13"/>
      <c r="M32" s="9"/>
      <c r="N32" s="9" t="str">
        <f>N26</f>
        <v>Mr. Josh C. Densman for underlying assumptions.</v>
      </c>
      <c r="O32" s="9"/>
      <c r="P32" s="9"/>
      <c r="Q32" s="9"/>
      <c r="R32" s="2"/>
    </row>
    <row r="33" spans="1:18" ht="15.75">
      <c r="A33" s="1">
        <f t="shared" si="0"/>
        <v>20</v>
      </c>
      <c r="F33" s="21"/>
      <c r="M33" s="9"/>
      <c r="N33" s="9"/>
      <c r="O33" s="9"/>
      <c r="P33" s="2"/>
      <c r="Q33" s="2"/>
      <c r="R33" s="2"/>
    </row>
    <row r="34" spans="1:18" ht="16.5" thickBot="1">
      <c r="A34" s="1">
        <f t="shared" si="0"/>
        <v>21</v>
      </c>
      <c r="B34" s="2" t="s">
        <v>16</v>
      </c>
      <c r="C34" s="2"/>
      <c r="D34" s="2"/>
      <c r="E34" s="2"/>
      <c r="F34" s="12"/>
      <c r="G34" s="14"/>
      <c r="H34" s="14">
        <f>+H31+H28</f>
        <v>177277.78103797865</v>
      </c>
      <c r="I34" s="14"/>
      <c r="J34" s="14">
        <f>+J31+J28</f>
        <v>177602.78103797865</v>
      </c>
      <c r="K34" s="14"/>
      <c r="L34" s="14">
        <f>+L31+L28</f>
        <v>177927.78103797865</v>
      </c>
      <c r="M34" s="9"/>
      <c r="N34" s="9"/>
      <c r="O34" s="9"/>
      <c r="P34" s="2"/>
      <c r="Q34" s="2"/>
      <c r="R34" s="2"/>
    </row>
    <row r="35" spans="1:18" ht="16.5" thickTop="1">
      <c r="A35" s="1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K38" s="2"/>
      <c r="L38" s="2"/>
      <c r="M38" s="2"/>
      <c r="N38" s="2"/>
      <c r="O38" s="2"/>
      <c r="P38" s="2"/>
      <c r="Q38" s="2"/>
      <c r="R38" s="2"/>
    </row>
    <row r="39" spans="1:18" ht="15.75">
      <c r="A39" s="15"/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  <c r="P39" s="2"/>
      <c r="Q39" s="2"/>
      <c r="R39" s="2"/>
    </row>
    <row r="40" spans="1:18" ht="15.75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/>
      <c r="P40" s="2"/>
      <c r="Q40" s="2"/>
      <c r="R40" s="2"/>
    </row>
    <row r="41" spans="1:18" ht="15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"/>
      <c r="P41" s="2"/>
      <c r="Q41" s="2"/>
      <c r="R41" s="2"/>
    </row>
    <row r="42" spans="1:18" ht="15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"/>
      <c r="P42" s="2"/>
      <c r="Q42" s="2"/>
      <c r="R42" s="2"/>
    </row>
    <row r="43" spans="1:18" ht="15.75">
      <c r="A43" s="15"/>
      <c r="B43" s="9"/>
      <c r="C43" s="9"/>
      <c r="F43" s="9"/>
      <c r="G43" s="9"/>
      <c r="H43" s="9"/>
      <c r="I43" s="9"/>
      <c r="J43" s="9"/>
      <c r="K43" s="9"/>
      <c r="L43" s="9"/>
      <c r="M43" s="9"/>
      <c r="N43" s="9"/>
      <c r="O43" s="2"/>
      <c r="P43" s="2"/>
      <c r="Q43" s="2"/>
      <c r="R43" s="2"/>
    </row>
    <row r="44" spans="1:18" ht="15.75">
      <c r="A44" s="15"/>
      <c r="B44" s="9"/>
      <c r="C44" s="9"/>
      <c r="F44" s="9"/>
      <c r="G44" s="9"/>
      <c r="H44" s="9"/>
      <c r="I44" s="9"/>
      <c r="J44" s="9"/>
      <c r="K44" s="9"/>
      <c r="L44" s="9"/>
      <c r="M44" s="9"/>
      <c r="N44" s="9"/>
      <c r="O44" s="2"/>
      <c r="P44" s="2"/>
      <c r="Q44" s="2"/>
      <c r="R44" s="2"/>
    </row>
    <row r="45" spans="1:18" ht="15.75">
      <c r="A45" s="15"/>
      <c r="B45" s="9"/>
      <c r="C45" s="9"/>
      <c r="F45" s="9"/>
      <c r="G45" s="9"/>
      <c r="H45" s="9"/>
      <c r="I45" s="9"/>
      <c r="J45" s="9"/>
      <c r="K45" s="9"/>
      <c r="L45" s="9"/>
      <c r="M45" s="9"/>
      <c r="N45" s="9"/>
      <c r="O45" s="2"/>
      <c r="P45" s="2"/>
      <c r="Q45" s="2"/>
      <c r="R45" s="2"/>
    </row>
    <row r="46" spans="1:18" ht="15.75">
      <c r="A46" s="15"/>
      <c r="B46" s="9"/>
      <c r="C46" s="9"/>
      <c r="F46" s="9"/>
      <c r="G46" s="9"/>
      <c r="H46" s="9"/>
      <c r="I46" s="9"/>
      <c r="J46" s="9"/>
      <c r="K46" s="9"/>
      <c r="L46" s="9"/>
      <c r="M46" s="9"/>
      <c r="N46" s="9"/>
      <c r="O46" s="2"/>
      <c r="P46" s="2"/>
      <c r="Q46" s="2"/>
      <c r="R46" s="2"/>
    </row>
    <row r="47" spans="1:18" ht="15.75">
      <c r="A47" s="15"/>
      <c r="B47" s="9"/>
      <c r="C47" s="9"/>
      <c r="F47" s="9"/>
      <c r="G47" s="9"/>
      <c r="H47" s="9"/>
      <c r="I47" s="9"/>
      <c r="J47" s="9"/>
      <c r="K47" s="9"/>
      <c r="L47" s="9"/>
      <c r="M47" s="9"/>
      <c r="N47" s="9"/>
      <c r="O47" s="2"/>
      <c r="P47" s="2"/>
      <c r="Q47" s="2"/>
      <c r="R47" s="2"/>
    </row>
    <row r="48" spans="1:18" ht="15.75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"/>
      <c r="P48" s="2"/>
      <c r="Q48" s="2"/>
      <c r="R48" s="2"/>
    </row>
    <row r="49" spans="1:18" ht="15.75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"/>
      <c r="P49" s="2"/>
      <c r="Q49" s="2"/>
      <c r="R49" s="2"/>
    </row>
    <row r="50" spans="1:18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5" footer="0.5"/>
  <pageSetup fitToHeight="1" fitToWidth="1" horizontalDpi="300" verticalDpi="300" orientation="landscape" scale="80" r:id="rId1"/>
  <headerFooter alignWithMargins="0">
    <oddHeader>&amp;RCASE NO. 2018-00281
FR_16(7)(h)14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 Wilen</cp:lastModifiedBy>
  <cp:lastPrinted>2018-09-24T17:46:19Z</cp:lastPrinted>
  <dcterms:created xsi:type="dcterms:W3CDTF">2006-12-21T19:05:57Z</dcterms:created>
  <dcterms:modified xsi:type="dcterms:W3CDTF">2018-09-24T17:46:25Z</dcterms:modified>
  <cp:category/>
  <cp:version/>
  <cp:contentType/>
  <cp:contentStatus/>
</cp:coreProperties>
</file>