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8 KY Rate Case\Testimony\Densman\"/>
    </mc:Choice>
  </mc:AlternateContent>
  <bookViews>
    <workbookView xWindow="0" yWindow="0" windowWidth="19200" windowHeight="10995"/>
  </bookViews>
  <sheets>
    <sheet name="WNA Summary" sheetId="1" r:id="rId1"/>
    <sheet name="WNA" sheetId="2" r:id="rId2"/>
  </sheet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Y" localSheetId="1" hidden="1">#REF!</definedName>
    <definedName name="_Regression_Y" hidden="1">#REF!</definedName>
    <definedName name="_xlnm.Print_Area" localSheetId="1">WNA!$A$13:$N$95</definedName>
    <definedName name="_xlnm.Print_Area" localSheetId="0">'WNA Summary'!$A$1:$S$32</definedName>
    <definedName name="_xlnm.Print_Titles" localSheetId="1">WNA!$A:$B,WNA!$1:$16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4" i="2" l="1"/>
  <c r="U74" i="2" s="1"/>
  <c r="V74" i="2" s="1"/>
  <c r="W74" i="2" s="1"/>
  <c r="X74" i="2" s="1"/>
  <c r="Y74" i="2" s="1"/>
  <c r="Z74" i="2" s="1"/>
  <c r="AA74" i="2" s="1"/>
  <c r="AB74" i="2" s="1"/>
  <c r="AC74" i="2" s="1"/>
  <c r="AD74" i="2" s="1"/>
  <c r="AE74" i="2" s="1"/>
  <c r="AF74" i="2" s="1"/>
  <c r="AG74" i="2" s="1"/>
  <c r="AH74" i="2" s="1"/>
  <c r="AI74" i="2" s="1"/>
  <c r="AJ74" i="2" s="1"/>
  <c r="AK74" i="2" s="1"/>
  <c r="AL74" i="2" s="1"/>
  <c r="AM74" i="2" s="1"/>
  <c r="AN74" i="2" s="1"/>
  <c r="AO74" i="2" s="1"/>
  <c r="AP74" i="2" s="1"/>
  <c r="AQ74" i="2" s="1"/>
  <c r="AR74" i="2" s="1"/>
  <c r="AS74" i="2" s="1"/>
  <c r="AT74" i="2" s="1"/>
  <c r="AU74" i="2" s="1"/>
  <c r="AV74" i="2" s="1"/>
  <c r="AW74" i="2" s="1"/>
  <c r="AX74" i="2" s="1"/>
  <c r="AY74" i="2" s="1"/>
  <c r="AZ74" i="2" s="1"/>
  <c r="BA74" i="2" s="1"/>
  <c r="BB74" i="2" s="1"/>
  <c r="BC74" i="2" s="1"/>
  <c r="BD74" i="2" s="1"/>
  <c r="BE74" i="2" s="1"/>
  <c r="BF74" i="2" s="1"/>
  <c r="BG74" i="2" s="1"/>
  <c r="BH74" i="2" s="1"/>
  <c r="BI74" i="2" s="1"/>
  <c r="BJ74" i="2" s="1"/>
  <c r="BK74" i="2" s="1"/>
  <c r="BL74" i="2" s="1"/>
  <c r="BM74" i="2" s="1"/>
  <c r="BN74" i="2" s="1"/>
  <c r="BO74" i="2" s="1"/>
  <c r="BP74" i="2" s="1"/>
  <c r="BQ74" i="2" s="1"/>
  <c r="BR74" i="2" s="1"/>
  <c r="BS74" i="2" s="1"/>
  <c r="BT74" i="2" s="1"/>
  <c r="BU74" i="2" s="1"/>
  <c r="BV74" i="2" s="1"/>
  <c r="BW74" i="2" s="1"/>
  <c r="BX74" i="2" s="1"/>
  <c r="BY74" i="2" s="1"/>
  <c r="BZ74" i="2" s="1"/>
  <c r="CA74" i="2" s="1"/>
  <c r="CB74" i="2" s="1"/>
  <c r="CC74" i="2" s="1"/>
  <c r="CD74" i="2" s="1"/>
  <c r="CE74" i="2" s="1"/>
  <c r="CF74" i="2" s="1"/>
  <c r="CG74" i="2" s="1"/>
  <c r="CH74" i="2" s="1"/>
  <c r="P74" i="2"/>
  <c r="Q74" i="2" s="1"/>
  <c r="R74" i="2" s="1"/>
  <c r="S74" i="2" s="1"/>
  <c r="P73" i="2"/>
  <c r="P48" i="2"/>
  <c r="Q48" i="2" s="1"/>
  <c r="R48" i="2" s="1"/>
  <c r="S48" i="2" s="1"/>
  <c r="T48" i="2" s="1"/>
  <c r="U48" i="2" s="1"/>
  <c r="V48" i="2" s="1"/>
  <c r="W48" i="2" s="1"/>
  <c r="X48" i="2" s="1"/>
  <c r="Y48" i="2" s="1"/>
  <c r="Z48" i="2" s="1"/>
  <c r="AA48" i="2" s="1"/>
  <c r="P47" i="2"/>
  <c r="Q47" i="2" s="1"/>
  <c r="R47" i="2" s="1"/>
  <c r="S47" i="2" s="1"/>
  <c r="T47" i="2" s="1"/>
  <c r="U47" i="2" s="1"/>
  <c r="V47" i="2" s="1"/>
  <c r="W47" i="2" s="1"/>
  <c r="X47" i="2" s="1"/>
  <c r="Y47" i="2" s="1"/>
  <c r="Z47" i="2" s="1"/>
  <c r="AA47" i="2" s="1"/>
  <c r="AB47" i="2" s="1"/>
  <c r="AC47" i="2" s="1"/>
  <c r="AD47" i="2" s="1"/>
  <c r="AE47" i="2" s="1"/>
  <c r="AF47" i="2" s="1"/>
  <c r="AG47" i="2" s="1"/>
  <c r="AH47" i="2" s="1"/>
  <c r="AI47" i="2" s="1"/>
  <c r="AJ47" i="2" s="1"/>
  <c r="AK47" i="2" s="1"/>
  <c r="AL47" i="2" s="1"/>
  <c r="AM47" i="2" s="1"/>
  <c r="AN47" i="2" s="1"/>
  <c r="AO47" i="2" s="1"/>
  <c r="AP47" i="2" s="1"/>
  <c r="AQ47" i="2" s="1"/>
  <c r="AR47" i="2" s="1"/>
  <c r="AS47" i="2" s="1"/>
  <c r="AT47" i="2" s="1"/>
  <c r="AU47" i="2" s="1"/>
  <c r="AV47" i="2" s="1"/>
  <c r="AW47" i="2" s="1"/>
  <c r="AX47" i="2" s="1"/>
  <c r="AY47" i="2" s="1"/>
  <c r="AZ47" i="2" s="1"/>
  <c r="BA47" i="2" s="1"/>
  <c r="BB47" i="2" s="1"/>
  <c r="BC47" i="2" s="1"/>
  <c r="BD47" i="2" s="1"/>
  <c r="BE47" i="2" s="1"/>
  <c r="BF47" i="2" s="1"/>
  <c r="BG47" i="2" s="1"/>
  <c r="BH47" i="2" s="1"/>
  <c r="BI47" i="2" s="1"/>
  <c r="BJ47" i="2" s="1"/>
  <c r="BK47" i="2" s="1"/>
  <c r="BL47" i="2" s="1"/>
  <c r="BM47" i="2" s="1"/>
  <c r="BN47" i="2" s="1"/>
  <c r="BO47" i="2" s="1"/>
  <c r="BP47" i="2" s="1"/>
  <c r="BQ47" i="2" s="1"/>
  <c r="BR47" i="2" s="1"/>
  <c r="BS47" i="2" s="1"/>
  <c r="BT47" i="2" s="1"/>
  <c r="BU47" i="2" s="1"/>
  <c r="BV47" i="2" s="1"/>
  <c r="BW47" i="2" s="1"/>
  <c r="BX47" i="2" s="1"/>
  <c r="BY47" i="2" s="1"/>
  <c r="BZ47" i="2" s="1"/>
  <c r="CA47" i="2" s="1"/>
  <c r="CB47" i="2" s="1"/>
  <c r="CC47" i="2" s="1"/>
  <c r="CD47" i="2" s="1"/>
  <c r="CE47" i="2" s="1"/>
  <c r="CF47" i="2" s="1"/>
  <c r="CG47" i="2" s="1"/>
  <c r="CH47" i="2" s="1"/>
  <c r="P46" i="2"/>
  <c r="Q46" i="2" s="1"/>
  <c r="R46" i="2" s="1"/>
  <c r="R57" i="2" s="1"/>
  <c r="CE41" i="2"/>
  <c r="BW41" i="2"/>
  <c r="BO41" i="2"/>
  <c r="BG41" i="2"/>
  <c r="AY41" i="2"/>
  <c r="AQ41" i="2"/>
  <c r="AI41" i="2"/>
  <c r="AA41" i="2"/>
  <c r="S41" i="2"/>
  <c r="CH38" i="2"/>
  <c r="CH41" i="2" s="1"/>
  <c r="CG38" i="2"/>
  <c r="CG41" i="2" s="1"/>
  <c r="CF38" i="2"/>
  <c r="CF41" i="2" s="1"/>
  <c r="CE38" i="2"/>
  <c r="CD38" i="2"/>
  <c r="CD41" i="2" s="1"/>
  <c r="CC38" i="2"/>
  <c r="CC41" i="2" s="1"/>
  <c r="CB38" i="2"/>
  <c r="CB41" i="2" s="1"/>
  <c r="CA38" i="2"/>
  <c r="CA41" i="2" s="1"/>
  <c r="BZ38" i="2"/>
  <c r="BZ41" i="2" s="1"/>
  <c r="BY38" i="2"/>
  <c r="BY41" i="2" s="1"/>
  <c r="BX38" i="2"/>
  <c r="BX41" i="2" s="1"/>
  <c r="BW38" i="2"/>
  <c r="BV38" i="2"/>
  <c r="BV41" i="2" s="1"/>
  <c r="BU38" i="2"/>
  <c r="BU41" i="2" s="1"/>
  <c r="BT38" i="2"/>
  <c r="BT41" i="2" s="1"/>
  <c r="BS38" i="2"/>
  <c r="BS41" i="2" s="1"/>
  <c r="BR38" i="2"/>
  <c r="BR41" i="2" s="1"/>
  <c r="BQ38" i="2"/>
  <c r="BQ41" i="2" s="1"/>
  <c r="BP38" i="2"/>
  <c r="BP41" i="2" s="1"/>
  <c r="BO38" i="2"/>
  <c r="BN38" i="2"/>
  <c r="BN41" i="2" s="1"/>
  <c r="BM38" i="2"/>
  <c r="BM41" i="2" s="1"/>
  <c r="BL38" i="2"/>
  <c r="BL41" i="2" s="1"/>
  <c r="BK38" i="2"/>
  <c r="BK41" i="2" s="1"/>
  <c r="BJ38" i="2"/>
  <c r="BJ41" i="2" s="1"/>
  <c r="BI38" i="2"/>
  <c r="BI41" i="2" s="1"/>
  <c r="BH38" i="2"/>
  <c r="BH41" i="2" s="1"/>
  <c r="BG38" i="2"/>
  <c r="BF38" i="2"/>
  <c r="BF41" i="2" s="1"/>
  <c r="BE38" i="2"/>
  <c r="BE41" i="2" s="1"/>
  <c r="BD38" i="2"/>
  <c r="BD41" i="2" s="1"/>
  <c r="BC38" i="2"/>
  <c r="BC41" i="2" s="1"/>
  <c r="BB38" i="2"/>
  <c r="BB41" i="2" s="1"/>
  <c r="BA38" i="2"/>
  <c r="BA41" i="2" s="1"/>
  <c r="AZ38" i="2"/>
  <c r="AZ41" i="2" s="1"/>
  <c r="AY38" i="2"/>
  <c r="AX38" i="2"/>
  <c r="AX41" i="2" s="1"/>
  <c r="AW38" i="2"/>
  <c r="AW41" i="2" s="1"/>
  <c r="AV38" i="2"/>
  <c r="AV41" i="2" s="1"/>
  <c r="AU38" i="2"/>
  <c r="AU41" i="2" s="1"/>
  <c r="AT38" i="2"/>
  <c r="AT41" i="2" s="1"/>
  <c r="AS38" i="2"/>
  <c r="AS41" i="2" s="1"/>
  <c r="AR38" i="2"/>
  <c r="AR41" i="2" s="1"/>
  <c r="AQ38" i="2"/>
  <c r="AP38" i="2"/>
  <c r="AP41" i="2" s="1"/>
  <c r="AO38" i="2"/>
  <c r="AO41" i="2" s="1"/>
  <c r="AN38" i="2"/>
  <c r="AN41" i="2" s="1"/>
  <c r="AM38" i="2"/>
  <c r="AM41" i="2" s="1"/>
  <c r="AL38" i="2"/>
  <c r="AL41" i="2" s="1"/>
  <c r="AK38" i="2"/>
  <c r="AK41" i="2" s="1"/>
  <c r="AJ38" i="2"/>
  <c r="AJ41" i="2" s="1"/>
  <c r="AI38" i="2"/>
  <c r="AH38" i="2"/>
  <c r="AH41" i="2" s="1"/>
  <c r="AG38" i="2"/>
  <c r="AG41" i="2" s="1"/>
  <c r="AF38" i="2"/>
  <c r="AF41" i="2" s="1"/>
  <c r="AE38" i="2"/>
  <c r="AE41" i="2" s="1"/>
  <c r="AD38" i="2"/>
  <c r="AD41" i="2" s="1"/>
  <c r="AC38" i="2"/>
  <c r="AC41" i="2" s="1"/>
  <c r="AB38" i="2"/>
  <c r="AB41" i="2" s="1"/>
  <c r="AA38" i="2"/>
  <c r="Z38" i="2"/>
  <c r="Z41" i="2" s="1"/>
  <c r="Y38" i="2"/>
  <c r="Y41" i="2" s="1"/>
  <c r="X38" i="2"/>
  <c r="X41" i="2" s="1"/>
  <c r="W38" i="2"/>
  <c r="W41" i="2" s="1"/>
  <c r="V38" i="2"/>
  <c r="V41" i="2" s="1"/>
  <c r="U38" i="2"/>
  <c r="U41" i="2" s="1"/>
  <c r="T38" i="2"/>
  <c r="T41" i="2" s="1"/>
  <c r="S38" i="2"/>
  <c r="R38" i="2"/>
  <c r="R41" i="2" s="1"/>
  <c r="Q38" i="2"/>
  <c r="Q41" i="2" s="1"/>
  <c r="P38" i="2"/>
  <c r="P41" i="2" s="1"/>
  <c r="O38" i="2"/>
  <c r="O41" i="2" s="1"/>
  <c r="C28" i="2"/>
  <c r="P21" i="2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P20" i="2"/>
  <c r="P19" i="2"/>
  <c r="O30" i="2"/>
  <c r="Z15" i="2"/>
  <c r="AL15" i="2" s="1"/>
  <c r="AX15" i="2" s="1"/>
  <c r="BJ15" i="2" s="1"/>
  <c r="BV15" i="2" s="1"/>
  <c r="CH15" i="2" s="1"/>
  <c r="Y15" i="2"/>
  <c r="AK15" i="2" s="1"/>
  <c r="AW15" i="2" s="1"/>
  <c r="BI15" i="2" s="1"/>
  <c r="BU15" i="2" s="1"/>
  <c r="CG15" i="2" s="1"/>
  <c r="X15" i="2"/>
  <c r="AJ15" i="2" s="1"/>
  <c r="AV15" i="2" s="1"/>
  <c r="BH15" i="2" s="1"/>
  <c r="BT15" i="2" s="1"/>
  <c r="CF15" i="2" s="1"/>
  <c r="W15" i="2"/>
  <c r="AI15" i="2" s="1"/>
  <c r="AU15" i="2" s="1"/>
  <c r="BG15" i="2" s="1"/>
  <c r="BS15" i="2" s="1"/>
  <c r="CE15" i="2" s="1"/>
  <c r="V15" i="2"/>
  <c r="AH15" i="2" s="1"/>
  <c r="AT15" i="2" s="1"/>
  <c r="BF15" i="2" s="1"/>
  <c r="BR15" i="2" s="1"/>
  <c r="CD15" i="2" s="1"/>
  <c r="U15" i="2"/>
  <c r="AG15" i="2" s="1"/>
  <c r="AS15" i="2" s="1"/>
  <c r="BE15" i="2" s="1"/>
  <c r="BQ15" i="2" s="1"/>
  <c r="CC15" i="2" s="1"/>
  <c r="T15" i="2"/>
  <c r="AF15" i="2" s="1"/>
  <c r="AR15" i="2" s="1"/>
  <c r="BD15" i="2" s="1"/>
  <c r="BP15" i="2" s="1"/>
  <c r="CB15" i="2" s="1"/>
  <c r="S15" i="2"/>
  <c r="AE15" i="2" s="1"/>
  <c r="AQ15" i="2" s="1"/>
  <c r="BC15" i="2" s="1"/>
  <c r="BO15" i="2" s="1"/>
  <c r="CA15" i="2" s="1"/>
  <c r="R15" i="2"/>
  <c r="AD15" i="2" s="1"/>
  <c r="AP15" i="2" s="1"/>
  <c r="BB15" i="2" s="1"/>
  <c r="BN15" i="2" s="1"/>
  <c r="BZ15" i="2" s="1"/>
  <c r="Q15" i="2"/>
  <c r="AC15" i="2" s="1"/>
  <c r="AO15" i="2" s="1"/>
  <c r="BA15" i="2" s="1"/>
  <c r="BM15" i="2" s="1"/>
  <c r="BY15" i="2" s="1"/>
  <c r="P15" i="2"/>
  <c r="AB15" i="2" s="1"/>
  <c r="AN15" i="2" s="1"/>
  <c r="AZ15" i="2" s="1"/>
  <c r="BL15" i="2" s="1"/>
  <c r="BX15" i="2" s="1"/>
  <c r="O15" i="2"/>
  <c r="AA15" i="2" s="1"/>
  <c r="AM15" i="2" s="1"/>
  <c r="AY15" i="2" s="1"/>
  <c r="BK15" i="2" s="1"/>
  <c r="BW15" i="2" s="1"/>
  <c r="Z14" i="2"/>
  <c r="AL14" i="2" s="1"/>
  <c r="AX14" i="2" s="1"/>
  <c r="BJ14" i="2" s="1"/>
  <c r="BV14" i="2" s="1"/>
  <c r="CH14" i="2" s="1"/>
  <c r="Y14" i="2"/>
  <c r="AK14" i="2" s="1"/>
  <c r="AW14" i="2" s="1"/>
  <c r="BI14" i="2" s="1"/>
  <c r="BU14" i="2" s="1"/>
  <c r="CG14" i="2" s="1"/>
  <c r="X14" i="2"/>
  <c r="AJ14" i="2" s="1"/>
  <c r="AV14" i="2" s="1"/>
  <c r="BH14" i="2" s="1"/>
  <c r="BT14" i="2" s="1"/>
  <c r="CF14" i="2" s="1"/>
  <c r="W14" i="2"/>
  <c r="AI14" i="2" s="1"/>
  <c r="AU14" i="2" s="1"/>
  <c r="BG14" i="2" s="1"/>
  <c r="BS14" i="2" s="1"/>
  <c r="CE14" i="2" s="1"/>
  <c r="V14" i="2"/>
  <c r="AH14" i="2" s="1"/>
  <c r="AT14" i="2" s="1"/>
  <c r="BF14" i="2" s="1"/>
  <c r="BR14" i="2" s="1"/>
  <c r="CD14" i="2" s="1"/>
  <c r="U14" i="2"/>
  <c r="AG14" i="2" s="1"/>
  <c r="AS14" i="2" s="1"/>
  <c r="BE14" i="2" s="1"/>
  <c r="BQ14" i="2" s="1"/>
  <c r="CC14" i="2" s="1"/>
  <c r="T14" i="2"/>
  <c r="AF14" i="2" s="1"/>
  <c r="AR14" i="2" s="1"/>
  <c r="BD14" i="2" s="1"/>
  <c r="BP14" i="2" s="1"/>
  <c r="CB14" i="2" s="1"/>
  <c r="S14" i="2"/>
  <c r="AE14" i="2" s="1"/>
  <c r="AQ14" i="2" s="1"/>
  <c r="BC14" i="2" s="1"/>
  <c r="BO14" i="2" s="1"/>
  <c r="CA14" i="2" s="1"/>
  <c r="R14" i="2"/>
  <c r="AD14" i="2" s="1"/>
  <c r="AP14" i="2" s="1"/>
  <c r="BB14" i="2" s="1"/>
  <c r="BN14" i="2" s="1"/>
  <c r="BZ14" i="2" s="1"/>
  <c r="Q14" i="2"/>
  <c r="AC14" i="2" s="1"/>
  <c r="AO14" i="2" s="1"/>
  <c r="BA14" i="2" s="1"/>
  <c r="BM14" i="2" s="1"/>
  <c r="BY14" i="2" s="1"/>
  <c r="P14" i="2"/>
  <c r="AB14" i="2" s="1"/>
  <c r="AN14" i="2" s="1"/>
  <c r="AZ14" i="2" s="1"/>
  <c r="BL14" i="2" s="1"/>
  <c r="BX14" i="2" s="1"/>
  <c r="O14" i="2"/>
  <c r="AA14" i="2" s="1"/>
  <c r="AM14" i="2" s="1"/>
  <c r="AY14" i="2" s="1"/>
  <c r="BK14" i="2" s="1"/>
  <c r="BW14" i="2" s="1"/>
  <c r="D10" i="2"/>
  <c r="E10" i="2" s="1"/>
  <c r="R205" i="1"/>
  <c r="R207" i="1" s="1"/>
  <c r="T204" i="1"/>
  <c r="R201" i="1"/>
  <c r="T201" i="1" s="1"/>
  <c r="T207" i="1" s="1"/>
  <c r="R30" i="1"/>
  <c r="Q30" i="1"/>
  <c r="P30" i="1"/>
  <c r="Q29" i="1"/>
  <c r="Q28" i="1"/>
  <c r="Q27" i="1"/>
  <c r="O27" i="1"/>
  <c r="O31" i="1" s="1"/>
  <c r="P23" i="1"/>
  <c r="R20" i="1"/>
  <c r="O20" i="1"/>
  <c r="O24" i="1" s="1"/>
  <c r="R16" i="1"/>
  <c r="R15" i="1"/>
  <c r="P15" i="1"/>
  <c r="O13" i="1"/>
  <c r="R13" i="1" s="1"/>
  <c r="C9" i="1"/>
  <c r="A6" i="2"/>
  <c r="C23" i="2" l="1"/>
  <c r="C24" i="2" s="1"/>
  <c r="C25" i="2" s="1"/>
  <c r="D28" i="2"/>
  <c r="P30" i="2"/>
  <c r="O28" i="2"/>
  <c r="P28" i="2"/>
  <c r="P23" i="2" s="1"/>
  <c r="C82" i="2"/>
  <c r="R23" i="1"/>
  <c r="F10" i="2"/>
  <c r="E9" i="1"/>
  <c r="AB21" i="2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D9" i="1"/>
  <c r="Q20" i="2"/>
  <c r="O17" i="1"/>
  <c r="R27" i="1"/>
  <c r="AB48" i="2"/>
  <c r="AC48" i="2" s="1"/>
  <c r="AD48" i="2" s="1"/>
  <c r="AE48" i="2" s="1"/>
  <c r="AF48" i="2" s="1"/>
  <c r="AG48" i="2" s="1"/>
  <c r="AH48" i="2" s="1"/>
  <c r="AI48" i="2" s="1"/>
  <c r="AJ48" i="2" s="1"/>
  <c r="AK48" i="2" s="1"/>
  <c r="AL48" i="2" s="1"/>
  <c r="AM48" i="2" s="1"/>
  <c r="O23" i="2"/>
  <c r="Q19" i="2"/>
  <c r="O57" i="2"/>
  <c r="S46" i="2"/>
  <c r="C55" i="2"/>
  <c r="P57" i="2"/>
  <c r="Q57" i="2"/>
  <c r="P84" i="2"/>
  <c r="Q73" i="2"/>
  <c r="O84" i="2"/>
  <c r="P75" i="2"/>
  <c r="Q75" i="2" s="1"/>
  <c r="R75" i="2" s="1"/>
  <c r="S75" i="2" s="1"/>
  <c r="T75" i="2" s="1"/>
  <c r="U75" i="2" s="1"/>
  <c r="V75" i="2" s="1"/>
  <c r="W75" i="2" s="1"/>
  <c r="X75" i="2" s="1"/>
  <c r="Y75" i="2" s="1"/>
  <c r="Z75" i="2" s="1"/>
  <c r="AA75" i="2" s="1"/>
  <c r="D82" i="2" l="1"/>
  <c r="C77" i="2"/>
  <c r="C78" i="2" s="1"/>
  <c r="C79" i="2" s="1"/>
  <c r="D23" i="2"/>
  <c r="D24" i="2" s="1"/>
  <c r="D25" i="2" s="1"/>
  <c r="E28" i="2"/>
  <c r="Q28" i="2" s="1"/>
  <c r="O82" i="2"/>
  <c r="O55" i="2"/>
  <c r="C50" i="2"/>
  <c r="C51" i="2" s="1"/>
  <c r="C52" i="2" s="1"/>
  <c r="D55" i="2"/>
  <c r="AN21" i="2"/>
  <c r="AO21" i="2" s="1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A82" i="2"/>
  <c r="O77" i="2"/>
  <c r="Q30" i="2"/>
  <c r="R19" i="2"/>
  <c r="R73" i="2"/>
  <c r="Q84" i="2"/>
  <c r="AN48" i="2"/>
  <c r="AO48" i="2" s="1"/>
  <c r="AP48" i="2" s="1"/>
  <c r="AQ48" i="2" s="1"/>
  <c r="AR48" i="2" s="1"/>
  <c r="AS48" i="2" s="1"/>
  <c r="AT48" i="2" s="1"/>
  <c r="AU48" i="2" s="1"/>
  <c r="AV48" i="2" s="1"/>
  <c r="AW48" i="2" s="1"/>
  <c r="AX48" i="2" s="1"/>
  <c r="AY48" i="2" s="1"/>
  <c r="T46" i="2"/>
  <c r="S57" i="2"/>
  <c r="AB75" i="2"/>
  <c r="AC75" i="2" s="1"/>
  <c r="AD75" i="2" s="1"/>
  <c r="AE75" i="2" s="1"/>
  <c r="AF75" i="2" s="1"/>
  <c r="AG75" i="2" s="1"/>
  <c r="AH75" i="2" s="1"/>
  <c r="AI75" i="2" s="1"/>
  <c r="AJ75" i="2" s="1"/>
  <c r="AK75" i="2" s="1"/>
  <c r="AL75" i="2" s="1"/>
  <c r="AM75" i="2" s="1"/>
  <c r="R20" i="2"/>
  <c r="G10" i="2"/>
  <c r="F9" i="1"/>
  <c r="E23" i="2" l="1"/>
  <c r="E24" i="2" s="1"/>
  <c r="E25" i="2" s="1"/>
  <c r="F28" i="2"/>
  <c r="D77" i="2"/>
  <c r="D78" i="2" s="1"/>
  <c r="D79" i="2" s="1"/>
  <c r="E82" i="2"/>
  <c r="P82" i="2"/>
  <c r="Q23" i="2"/>
  <c r="P55" i="2"/>
  <c r="D50" i="2"/>
  <c r="D51" i="2" s="1"/>
  <c r="D52" i="2" s="1"/>
  <c r="E55" i="2"/>
  <c r="AZ48" i="2"/>
  <c r="BA48" i="2" s="1"/>
  <c r="BB48" i="2" s="1"/>
  <c r="BC48" i="2" s="1"/>
  <c r="BD48" i="2" s="1"/>
  <c r="BE48" i="2" s="1"/>
  <c r="BF48" i="2" s="1"/>
  <c r="BG48" i="2" s="1"/>
  <c r="BH48" i="2" s="1"/>
  <c r="BI48" i="2" s="1"/>
  <c r="BJ48" i="2" s="1"/>
  <c r="BK48" i="2" s="1"/>
  <c r="S73" i="2"/>
  <c r="R84" i="2"/>
  <c r="U46" i="2"/>
  <c r="T57" i="2"/>
  <c r="O50" i="2"/>
  <c r="AA55" i="2"/>
  <c r="H10" i="2"/>
  <c r="G9" i="1"/>
  <c r="S19" i="2"/>
  <c r="R30" i="2"/>
  <c r="AZ21" i="2"/>
  <c r="BA21" i="2" s="1"/>
  <c r="BB21" i="2" s="1"/>
  <c r="BC21" i="2" s="1"/>
  <c r="BD21" i="2" s="1"/>
  <c r="BE21" i="2" s="1"/>
  <c r="BF21" i="2" s="1"/>
  <c r="BG21" i="2" s="1"/>
  <c r="BH21" i="2" s="1"/>
  <c r="BI21" i="2" s="1"/>
  <c r="BJ21" i="2" s="1"/>
  <c r="BK21" i="2" s="1"/>
  <c r="AM82" i="2"/>
  <c r="S20" i="2"/>
  <c r="R28" i="2"/>
  <c r="AN75" i="2"/>
  <c r="AO75" i="2" s="1"/>
  <c r="AP75" i="2" s="1"/>
  <c r="AQ75" i="2" s="1"/>
  <c r="AR75" i="2" s="1"/>
  <c r="AS75" i="2" s="1"/>
  <c r="AT75" i="2" s="1"/>
  <c r="AU75" i="2" s="1"/>
  <c r="AV75" i="2" s="1"/>
  <c r="AW75" i="2" s="1"/>
  <c r="AX75" i="2" s="1"/>
  <c r="AY75" i="2" s="1"/>
  <c r="AB82" i="2" l="1"/>
  <c r="AN82" i="2" s="1"/>
  <c r="P77" i="2"/>
  <c r="E77" i="2"/>
  <c r="E78" i="2" s="1"/>
  <c r="E79" i="2" s="1"/>
  <c r="Q82" i="2"/>
  <c r="F82" i="2"/>
  <c r="F23" i="2"/>
  <c r="F24" i="2" s="1"/>
  <c r="F25" i="2" s="1"/>
  <c r="G28" i="2"/>
  <c r="AM55" i="2"/>
  <c r="AZ75" i="2"/>
  <c r="BA75" i="2" s="1"/>
  <c r="BB75" i="2" s="1"/>
  <c r="BC75" i="2" s="1"/>
  <c r="BD75" i="2" s="1"/>
  <c r="BE75" i="2" s="1"/>
  <c r="BF75" i="2" s="1"/>
  <c r="BG75" i="2" s="1"/>
  <c r="BH75" i="2" s="1"/>
  <c r="BI75" i="2" s="1"/>
  <c r="BJ75" i="2" s="1"/>
  <c r="BK75" i="2" s="1"/>
  <c r="BL21" i="2"/>
  <c r="BM21" i="2" s="1"/>
  <c r="BN21" i="2" s="1"/>
  <c r="BO21" i="2" s="1"/>
  <c r="BP21" i="2" s="1"/>
  <c r="BQ21" i="2" s="1"/>
  <c r="BR21" i="2" s="1"/>
  <c r="BS21" i="2" s="1"/>
  <c r="BT21" i="2" s="1"/>
  <c r="BU21" i="2" s="1"/>
  <c r="BV21" i="2" s="1"/>
  <c r="BW21" i="2" s="1"/>
  <c r="V46" i="2"/>
  <c r="U57" i="2"/>
  <c r="BL48" i="2"/>
  <c r="BM48" i="2" s="1"/>
  <c r="BN48" i="2" s="1"/>
  <c r="BO48" i="2" s="1"/>
  <c r="BP48" i="2" s="1"/>
  <c r="BQ48" i="2" s="1"/>
  <c r="BR48" i="2" s="1"/>
  <c r="BS48" i="2" s="1"/>
  <c r="BT48" i="2" s="1"/>
  <c r="BU48" i="2" s="1"/>
  <c r="BV48" i="2" s="1"/>
  <c r="BW48" i="2" s="1"/>
  <c r="AB55" i="2"/>
  <c r="P50" i="2"/>
  <c r="T73" i="2"/>
  <c r="S84" i="2"/>
  <c r="R23" i="2"/>
  <c r="T19" i="2"/>
  <c r="S30" i="2"/>
  <c r="AY82" i="2"/>
  <c r="T20" i="2"/>
  <c r="AZ82" i="2"/>
  <c r="Q55" i="2"/>
  <c r="E50" i="2"/>
  <c r="E51" i="2" s="1"/>
  <c r="E52" i="2" s="1"/>
  <c r="F55" i="2"/>
  <c r="I10" i="2"/>
  <c r="H9" i="1"/>
  <c r="F77" i="2" l="1"/>
  <c r="F78" i="2" s="1"/>
  <c r="F79" i="2" s="1"/>
  <c r="G82" i="2"/>
  <c r="R82" i="2"/>
  <c r="AC82" i="2"/>
  <c r="AO82" i="2" s="1"/>
  <c r="BA82" i="2" s="1"/>
  <c r="Q77" i="2"/>
  <c r="G23" i="2"/>
  <c r="G24" i="2" s="1"/>
  <c r="G25" i="2" s="1"/>
  <c r="H28" i="2"/>
  <c r="S28" i="2"/>
  <c r="S23" i="2" s="1"/>
  <c r="BK82" i="2"/>
  <c r="U73" i="2"/>
  <c r="T84" i="2"/>
  <c r="W46" i="2"/>
  <c r="V57" i="2"/>
  <c r="J10" i="2"/>
  <c r="I9" i="1"/>
  <c r="U19" i="2"/>
  <c r="T30" i="2"/>
  <c r="BL75" i="2"/>
  <c r="BM75" i="2" s="1"/>
  <c r="BN75" i="2" s="1"/>
  <c r="BO75" i="2" s="1"/>
  <c r="BP75" i="2" s="1"/>
  <c r="BQ75" i="2" s="1"/>
  <c r="BR75" i="2" s="1"/>
  <c r="BS75" i="2" s="1"/>
  <c r="BT75" i="2" s="1"/>
  <c r="BU75" i="2" s="1"/>
  <c r="BV75" i="2" s="1"/>
  <c r="BW75" i="2" s="1"/>
  <c r="BX21" i="2"/>
  <c r="BY21" i="2" s="1"/>
  <c r="BZ21" i="2" s="1"/>
  <c r="CA21" i="2" s="1"/>
  <c r="CB21" i="2" s="1"/>
  <c r="CC21" i="2" s="1"/>
  <c r="CD21" i="2" s="1"/>
  <c r="CE21" i="2" s="1"/>
  <c r="CF21" i="2" s="1"/>
  <c r="CG21" i="2" s="1"/>
  <c r="CH21" i="2" s="1"/>
  <c r="BL82" i="2"/>
  <c r="G55" i="2"/>
  <c r="R55" i="2"/>
  <c r="F50" i="2"/>
  <c r="F51" i="2" s="1"/>
  <c r="F52" i="2" s="1"/>
  <c r="U20" i="2"/>
  <c r="T28" i="2"/>
  <c r="AN55" i="2"/>
  <c r="BX48" i="2"/>
  <c r="BY48" i="2" s="1"/>
  <c r="BZ48" i="2" s="1"/>
  <c r="CA48" i="2" s="1"/>
  <c r="CB48" i="2" s="1"/>
  <c r="CC48" i="2" s="1"/>
  <c r="CD48" i="2" s="1"/>
  <c r="CE48" i="2" s="1"/>
  <c r="CF48" i="2" s="1"/>
  <c r="CG48" i="2" s="1"/>
  <c r="CH48" i="2" s="1"/>
  <c r="AC55" i="2"/>
  <c r="Q50" i="2"/>
  <c r="AY55" i="2"/>
  <c r="I28" i="2" l="1"/>
  <c r="H23" i="2"/>
  <c r="H24" i="2" s="1"/>
  <c r="H25" i="2" s="1"/>
  <c r="R77" i="2"/>
  <c r="AD82" i="2"/>
  <c r="AP82" i="2" s="1"/>
  <c r="S82" i="2"/>
  <c r="G77" i="2"/>
  <c r="G78" i="2" s="1"/>
  <c r="G79" i="2" s="1"/>
  <c r="H82" i="2"/>
  <c r="V73" i="2"/>
  <c r="U84" i="2"/>
  <c r="BK55" i="2"/>
  <c r="AD55" i="2"/>
  <c r="R50" i="2"/>
  <c r="BX75" i="2"/>
  <c r="BY75" i="2" s="1"/>
  <c r="BZ75" i="2" s="1"/>
  <c r="CA75" i="2" s="1"/>
  <c r="CB75" i="2" s="1"/>
  <c r="CC75" i="2" s="1"/>
  <c r="CD75" i="2" s="1"/>
  <c r="CE75" i="2" s="1"/>
  <c r="CF75" i="2" s="1"/>
  <c r="CG75" i="2" s="1"/>
  <c r="CH75" i="2" s="1"/>
  <c r="X46" i="2"/>
  <c r="W57" i="2"/>
  <c r="T23" i="2"/>
  <c r="V19" i="2"/>
  <c r="U30" i="2"/>
  <c r="BX82" i="2"/>
  <c r="BB82" i="2"/>
  <c r="AO55" i="2"/>
  <c r="V20" i="2"/>
  <c r="U28" i="2"/>
  <c r="H55" i="2"/>
  <c r="G50" i="2"/>
  <c r="G51" i="2" s="1"/>
  <c r="G52" i="2" s="1"/>
  <c r="S55" i="2"/>
  <c r="BW82" i="2"/>
  <c r="AZ55" i="2"/>
  <c r="BM82" i="2"/>
  <c r="K10" i="2"/>
  <c r="J9" i="1"/>
  <c r="T82" i="2" l="1"/>
  <c r="I82" i="2"/>
  <c r="H77" i="2"/>
  <c r="H78" i="2" s="1"/>
  <c r="H79" i="2" s="1"/>
  <c r="S77" i="2"/>
  <c r="AE82" i="2"/>
  <c r="AQ82" i="2" s="1"/>
  <c r="BC82" i="2" s="1"/>
  <c r="I23" i="2"/>
  <c r="I24" i="2" s="1"/>
  <c r="I25" i="2" s="1"/>
  <c r="J28" i="2"/>
  <c r="V84" i="2"/>
  <c r="W73" i="2"/>
  <c r="BL55" i="2"/>
  <c r="I55" i="2"/>
  <c r="T55" i="2"/>
  <c r="H50" i="2"/>
  <c r="H51" i="2" s="1"/>
  <c r="H52" i="2" s="1"/>
  <c r="BW55" i="2"/>
  <c r="V30" i="2"/>
  <c r="W19" i="2"/>
  <c r="U23" i="2"/>
  <c r="W20" i="2"/>
  <c r="V28" i="2"/>
  <c r="Y46" i="2"/>
  <c r="X57" i="2"/>
  <c r="BN82" i="2"/>
  <c r="AP55" i="2"/>
  <c r="AE55" i="2"/>
  <c r="S50" i="2"/>
  <c r="BY82" i="2"/>
  <c r="L10" i="2"/>
  <c r="K9" i="1"/>
  <c r="BA55" i="2"/>
  <c r="J23" i="2" l="1"/>
  <c r="J24" i="2" s="1"/>
  <c r="J25" i="2" s="1"/>
  <c r="K28" i="2"/>
  <c r="I77" i="2"/>
  <c r="I78" i="2" s="1"/>
  <c r="I79" i="2" s="1"/>
  <c r="U82" i="2"/>
  <c r="J82" i="2"/>
  <c r="AF82" i="2"/>
  <c r="AR82" i="2" s="1"/>
  <c r="BD82" i="2" s="1"/>
  <c r="T77" i="2"/>
  <c r="Z46" i="2"/>
  <c r="Y57" i="2"/>
  <c r="V23" i="2"/>
  <c r="X20" i="2"/>
  <c r="W28" i="2"/>
  <c r="AQ55" i="2"/>
  <c r="BM55" i="2"/>
  <c r="L9" i="1"/>
  <c r="M10" i="2"/>
  <c r="AF55" i="2"/>
  <c r="T50" i="2"/>
  <c r="BX55" i="2"/>
  <c r="BO82" i="2"/>
  <c r="W84" i="2"/>
  <c r="X73" i="2"/>
  <c r="BZ82" i="2"/>
  <c r="BB55" i="2"/>
  <c r="W30" i="2"/>
  <c r="X19" i="2"/>
  <c r="U55" i="2"/>
  <c r="I50" i="2"/>
  <c r="I51" i="2" s="1"/>
  <c r="I52" i="2" s="1"/>
  <c r="J55" i="2"/>
  <c r="K82" i="2" l="1"/>
  <c r="V82" i="2"/>
  <c r="J77" i="2"/>
  <c r="J78" i="2" s="1"/>
  <c r="J79" i="2" s="1"/>
  <c r="U77" i="2"/>
  <c r="AG82" i="2"/>
  <c r="AS82" i="2" s="1"/>
  <c r="L28" i="2"/>
  <c r="K23" i="2"/>
  <c r="K24" i="2" s="1"/>
  <c r="K25" i="2" s="1"/>
  <c r="X30" i="2"/>
  <c r="Y19" i="2"/>
  <c r="N10" i="2"/>
  <c r="M9" i="1"/>
  <c r="AG55" i="2"/>
  <c r="U50" i="2"/>
  <c r="AR55" i="2"/>
  <c r="Y20" i="2"/>
  <c r="BN55" i="2"/>
  <c r="BY55" i="2"/>
  <c r="W23" i="2"/>
  <c r="CA82" i="2"/>
  <c r="V55" i="2"/>
  <c r="J50" i="2"/>
  <c r="J51" i="2" s="1"/>
  <c r="J52" i="2" s="1"/>
  <c r="K55" i="2"/>
  <c r="BE82" i="2"/>
  <c r="X84" i="2"/>
  <c r="Y73" i="2"/>
  <c r="BC55" i="2"/>
  <c r="BP82" i="2"/>
  <c r="Z57" i="2"/>
  <c r="AA46" i="2"/>
  <c r="M28" i="2" l="1"/>
  <c r="L23" i="2"/>
  <c r="L24" i="2" s="1"/>
  <c r="L25" i="2" s="1"/>
  <c r="X28" i="2"/>
  <c r="V77" i="2"/>
  <c r="AH82" i="2"/>
  <c r="AT82" i="2" s="1"/>
  <c r="L82" i="2"/>
  <c r="K77" i="2"/>
  <c r="K78" i="2" s="1"/>
  <c r="K79" i="2" s="1"/>
  <c r="W82" i="2"/>
  <c r="BD55" i="2"/>
  <c r="BO55" i="2"/>
  <c r="Y84" i="2"/>
  <c r="Z73" i="2"/>
  <c r="BF82" i="2"/>
  <c r="BQ82" i="2"/>
  <c r="BZ55" i="2"/>
  <c r="AS55" i="2"/>
  <c r="AH55" i="2"/>
  <c r="V50" i="2"/>
  <c r="CB82" i="2"/>
  <c r="O10" i="2"/>
  <c r="P10" i="2" s="1"/>
  <c r="Q10" i="2" s="1"/>
  <c r="R10" i="2" s="1"/>
  <c r="S10" i="2" s="1"/>
  <c r="T10" i="2" s="1"/>
  <c r="U10" i="2" s="1"/>
  <c r="V10" i="2" s="1"/>
  <c r="W10" i="2" s="1"/>
  <c r="X10" i="2" s="1"/>
  <c r="Y10" i="2" s="1"/>
  <c r="Z10" i="2" s="1"/>
  <c r="AA10" i="2" s="1"/>
  <c r="AB10" i="2" s="1"/>
  <c r="AC10" i="2" s="1"/>
  <c r="AD10" i="2" s="1"/>
  <c r="AE10" i="2" s="1"/>
  <c r="AF10" i="2" s="1"/>
  <c r="AG10" i="2" s="1"/>
  <c r="AH10" i="2" s="1"/>
  <c r="AI10" i="2" s="1"/>
  <c r="AJ10" i="2" s="1"/>
  <c r="AK10" i="2" s="1"/>
  <c r="AL10" i="2" s="1"/>
  <c r="AM10" i="2" s="1"/>
  <c r="AN10" i="2" s="1"/>
  <c r="AO10" i="2" s="1"/>
  <c r="AP10" i="2" s="1"/>
  <c r="AQ10" i="2" s="1"/>
  <c r="AR10" i="2" s="1"/>
  <c r="AS10" i="2" s="1"/>
  <c r="AT10" i="2" s="1"/>
  <c r="AU10" i="2" s="1"/>
  <c r="AV10" i="2" s="1"/>
  <c r="AW10" i="2" s="1"/>
  <c r="AX10" i="2" s="1"/>
  <c r="AY10" i="2" s="1"/>
  <c r="AZ10" i="2" s="1"/>
  <c r="BA10" i="2" s="1"/>
  <c r="BB10" i="2" s="1"/>
  <c r="BC10" i="2" s="1"/>
  <c r="BD10" i="2" s="1"/>
  <c r="BE10" i="2" s="1"/>
  <c r="BF10" i="2" s="1"/>
  <c r="BG10" i="2" s="1"/>
  <c r="BH10" i="2" s="1"/>
  <c r="BI10" i="2" s="1"/>
  <c r="BJ10" i="2" s="1"/>
  <c r="BK10" i="2" s="1"/>
  <c r="BL10" i="2" s="1"/>
  <c r="BM10" i="2" s="1"/>
  <c r="BN10" i="2" s="1"/>
  <c r="BO10" i="2" s="1"/>
  <c r="BP10" i="2" s="1"/>
  <c r="BQ10" i="2" s="1"/>
  <c r="BR10" i="2" s="1"/>
  <c r="BS10" i="2" s="1"/>
  <c r="BT10" i="2" s="1"/>
  <c r="BU10" i="2" s="1"/>
  <c r="BV10" i="2" s="1"/>
  <c r="BW10" i="2" s="1"/>
  <c r="BX10" i="2" s="1"/>
  <c r="BY10" i="2" s="1"/>
  <c r="BZ10" i="2" s="1"/>
  <c r="CA10" i="2" s="1"/>
  <c r="CB10" i="2" s="1"/>
  <c r="CC10" i="2" s="1"/>
  <c r="CD10" i="2" s="1"/>
  <c r="CE10" i="2" s="1"/>
  <c r="CF10" i="2" s="1"/>
  <c r="CG10" i="2" s="1"/>
  <c r="CH10" i="2" s="1"/>
  <c r="N9" i="1"/>
  <c r="AB46" i="2"/>
  <c r="AA57" i="2"/>
  <c r="X23" i="2"/>
  <c r="Y30" i="2"/>
  <c r="Z19" i="2"/>
  <c r="W55" i="2"/>
  <c r="K50" i="2"/>
  <c r="K51" i="2" s="1"/>
  <c r="K52" i="2" s="1"/>
  <c r="L55" i="2"/>
  <c r="Z20" i="2"/>
  <c r="Y28" i="2"/>
  <c r="X82" i="2" l="1"/>
  <c r="L77" i="2"/>
  <c r="L78" i="2" s="1"/>
  <c r="L79" i="2" s="1"/>
  <c r="M82" i="2"/>
  <c r="AI82" i="2"/>
  <c r="AU82" i="2" s="1"/>
  <c r="W77" i="2"/>
  <c r="N28" i="2"/>
  <c r="N23" i="2" s="1"/>
  <c r="N24" i="2" s="1"/>
  <c r="N25" i="2" s="1"/>
  <c r="M23" i="2"/>
  <c r="M24" i="2" s="1"/>
  <c r="M25" i="2" s="1"/>
  <c r="AA19" i="2"/>
  <c r="Z30" i="2"/>
  <c r="Y23" i="2"/>
  <c r="AA50" i="2"/>
  <c r="AC46" i="2"/>
  <c r="AB57" i="2"/>
  <c r="BR82" i="2"/>
  <c r="CA55" i="2"/>
  <c r="AA20" i="2"/>
  <c r="Z28" i="2"/>
  <c r="AT55" i="2"/>
  <c r="W50" i="2"/>
  <c r="AI55" i="2"/>
  <c r="BE55" i="2"/>
  <c r="AA73" i="2"/>
  <c r="Z84" i="2"/>
  <c r="BG82" i="2"/>
  <c r="BP55" i="2"/>
  <c r="X55" i="2"/>
  <c r="L50" i="2"/>
  <c r="L51" i="2" s="1"/>
  <c r="L52" i="2" s="1"/>
  <c r="M55" i="2"/>
  <c r="CC82" i="2"/>
  <c r="C26" i="2" l="1"/>
  <c r="M77" i="2"/>
  <c r="M78" i="2" s="1"/>
  <c r="M79" i="2" s="1"/>
  <c r="Y82" i="2"/>
  <c r="N82" i="2"/>
  <c r="AJ82" i="2"/>
  <c r="AV82" i="2" s="1"/>
  <c r="BH82" i="2" s="1"/>
  <c r="X77" i="2"/>
  <c r="Z23" i="2"/>
  <c r="AB20" i="2"/>
  <c r="AA28" i="2"/>
  <c r="Y55" i="2"/>
  <c r="M50" i="2"/>
  <c r="M51" i="2" s="1"/>
  <c r="M52" i="2" s="1"/>
  <c r="N55" i="2"/>
  <c r="AB73" i="2"/>
  <c r="AA84" i="2"/>
  <c r="BQ55" i="2"/>
  <c r="AB50" i="2"/>
  <c r="AB19" i="2"/>
  <c r="AA30" i="2"/>
  <c r="BF55" i="2"/>
  <c r="AD46" i="2"/>
  <c r="AC57" i="2"/>
  <c r="BS82" i="2"/>
  <c r="AJ55" i="2"/>
  <c r="X50" i="2"/>
  <c r="CB55" i="2"/>
  <c r="AU55" i="2"/>
  <c r="CD82" i="2"/>
  <c r="Z82" i="2" l="1"/>
  <c r="N77" i="2"/>
  <c r="N78" i="2" s="1"/>
  <c r="N79" i="2" s="1"/>
  <c r="C80" i="2" s="1"/>
  <c r="AK82" i="2"/>
  <c r="AW82" i="2" s="1"/>
  <c r="Y77" i="2"/>
  <c r="C33" i="2"/>
  <c r="C27" i="2"/>
  <c r="C29" i="2" s="1"/>
  <c r="C31" i="2" s="1"/>
  <c r="C36" i="2" s="1"/>
  <c r="C38" i="2" s="1"/>
  <c r="D26" i="2"/>
  <c r="AK55" i="2"/>
  <c r="Y50" i="2"/>
  <c r="AA23" i="2"/>
  <c r="CE82" i="2"/>
  <c r="BG55" i="2"/>
  <c r="BR55" i="2"/>
  <c r="AA77" i="2"/>
  <c r="AC73" i="2"/>
  <c r="AB84" i="2"/>
  <c r="BI82" i="2"/>
  <c r="AC20" i="2"/>
  <c r="AB28" i="2"/>
  <c r="BT82" i="2"/>
  <c r="AV55" i="2"/>
  <c r="AC50" i="2"/>
  <c r="Z55" i="2"/>
  <c r="N50" i="2"/>
  <c r="N51" i="2" s="1"/>
  <c r="N52" i="2" s="1"/>
  <c r="C53" i="2" s="1"/>
  <c r="AE46" i="2"/>
  <c r="AD57" i="2"/>
  <c r="AC19" i="2"/>
  <c r="AB30" i="2"/>
  <c r="CC55" i="2"/>
  <c r="E26" i="2" l="1"/>
  <c r="D27" i="2"/>
  <c r="D29" i="2" s="1"/>
  <c r="D31" i="2" s="1"/>
  <c r="D36" i="2" s="1"/>
  <c r="D38" i="2" s="1"/>
  <c r="D33" i="2"/>
  <c r="C14" i="1"/>
  <c r="C17" i="1" s="1"/>
  <c r="C41" i="2"/>
  <c r="C81" i="2"/>
  <c r="C83" i="2" s="1"/>
  <c r="C85" i="2" s="1"/>
  <c r="C90" i="2" s="1"/>
  <c r="D80" i="2"/>
  <c r="C87" i="2"/>
  <c r="Z77" i="2"/>
  <c r="AL82" i="2"/>
  <c r="AX82" i="2" s="1"/>
  <c r="AD73" i="2"/>
  <c r="AC84" i="2"/>
  <c r="BH55" i="2"/>
  <c r="CF82" i="2"/>
  <c r="AD19" i="2"/>
  <c r="AC30" i="2"/>
  <c r="AB23" i="2"/>
  <c r="BJ82" i="2"/>
  <c r="AD50" i="2"/>
  <c r="C54" i="2"/>
  <c r="C56" i="2" s="1"/>
  <c r="C58" i="2" s="1"/>
  <c r="D53" i="2"/>
  <c r="C60" i="2"/>
  <c r="AD20" i="2"/>
  <c r="AC28" i="2"/>
  <c r="AF46" i="2"/>
  <c r="AE57" i="2"/>
  <c r="AL55" i="2"/>
  <c r="Z50" i="2"/>
  <c r="AW55" i="2"/>
  <c r="BS55" i="2"/>
  <c r="BU82" i="2"/>
  <c r="AB77" i="2"/>
  <c r="CD55" i="2"/>
  <c r="E80" i="2" l="1"/>
  <c r="D81" i="2"/>
  <c r="D83" i="2" s="1"/>
  <c r="D85" i="2" s="1"/>
  <c r="D90" i="2" s="1"/>
  <c r="D87" i="2"/>
  <c r="C29" i="1"/>
  <c r="D41" i="2"/>
  <c r="D14" i="1"/>
  <c r="D17" i="1" s="1"/>
  <c r="E33" i="2"/>
  <c r="E27" i="2"/>
  <c r="E29" i="2" s="1"/>
  <c r="E31" i="2" s="1"/>
  <c r="E36" i="2" s="1"/>
  <c r="E38" i="2" s="1"/>
  <c r="F26" i="2"/>
  <c r="C63" i="2"/>
  <c r="AE73" i="2"/>
  <c r="AD84" i="2"/>
  <c r="AE50" i="2"/>
  <c r="BI55" i="2"/>
  <c r="AC77" i="2"/>
  <c r="AC23" i="2"/>
  <c r="AG46" i="2"/>
  <c r="AF57" i="2"/>
  <c r="CG82" i="2"/>
  <c r="AE20" i="2"/>
  <c r="AD28" i="2"/>
  <c r="AE19" i="2"/>
  <c r="AD30" i="2"/>
  <c r="CE55" i="2"/>
  <c r="AX55" i="2"/>
  <c r="D54" i="2"/>
  <c r="D56" i="2" s="1"/>
  <c r="D58" i="2" s="1"/>
  <c r="D63" i="2" s="1"/>
  <c r="E53" i="2"/>
  <c r="D60" i="2"/>
  <c r="BV82" i="2"/>
  <c r="BT55" i="2"/>
  <c r="C28" i="1" l="1"/>
  <c r="C31" i="1" s="1"/>
  <c r="C95" i="2"/>
  <c r="G26" i="2"/>
  <c r="F33" i="2"/>
  <c r="F27" i="2"/>
  <c r="F29" i="2" s="1"/>
  <c r="F31" i="2" s="1"/>
  <c r="F36" i="2" s="1"/>
  <c r="F38" i="2" s="1"/>
  <c r="E14" i="1"/>
  <c r="E17" i="1" s="1"/>
  <c r="E41" i="2"/>
  <c r="D29" i="1"/>
  <c r="E81" i="2"/>
  <c r="E83" i="2" s="1"/>
  <c r="E85" i="2" s="1"/>
  <c r="E90" i="2" s="1"/>
  <c r="F80" i="2"/>
  <c r="E87" i="2"/>
  <c r="AH46" i="2"/>
  <c r="AG57" i="2"/>
  <c r="AF19" i="2"/>
  <c r="AE30" i="2"/>
  <c r="AF20" i="2"/>
  <c r="AE28" i="2"/>
  <c r="BJ55" i="2"/>
  <c r="CF55" i="2"/>
  <c r="AD23" i="2"/>
  <c r="CH82" i="2"/>
  <c r="AD77" i="2"/>
  <c r="E54" i="2"/>
  <c r="E56" i="2" s="1"/>
  <c r="E58" i="2" s="1"/>
  <c r="E63" i="2" s="1"/>
  <c r="F53" i="2"/>
  <c r="E60" i="2"/>
  <c r="AF73" i="2"/>
  <c r="AE84" i="2"/>
  <c r="AF50" i="2"/>
  <c r="BU55" i="2"/>
  <c r="F41" i="2" l="1"/>
  <c r="F14" i="1"/>
  <c r="F17" i="1" s="1"/>
  <c r="F87" i="2"/>
  <c r="F81" i="2"/>
  <c r="F83" i="2" s="1"/>
  <c r="F85" i="2" s="1"/>
  <c r="F90" i="2" s="1"/>
  <c r="G80" i="2"/>
  <c r="E29" i="1"/>
  <c r="G27" i="2"/>
  <c r="G29" i="2" s="1"/>
  <c r="G31" i="2" s="1"/>
  <c r="G36" i="2" s="1"/>
  <c r="G38" i="2" s="1"/>
  <c r="H26" i="2"/>
  <c r="G33" i="2"/>
  <c r="D28" i="1"/>
  <c r="D31" i="1" s="1"/>
  <c r="D95" i="2"/>
  <c r="D68" i="2"/>
  <c r="D21" i="1"/>
  <c r="AG19" i="2"/>
  <c r="AF30" i="2"/>
  <c r="D22" i="1"/>
  <c r="C68" i="2"/>
  <c r="C21" i="1"/>
  <c r="AG50" i="2"/>
  <c r="AI46" i="2"/>
  <c r="AH57" i="2"/>
  <c r="AE77" i="2"/>
  <c r="AG73" i="2"/>
  <c r="AF84" i="2"/>
  <c r="BV55" i="2"/>
  <c r="CG55" i="2"/>
  <c r="AE23" i="2"/>
  <c r="C22" i="1"/>
  <c r="G53" i="2"/>
  <c r="F54" i="2"/>
  <c r="F56" i="2" s="1"/>
  <c r="F58" i="2" s="1"/>
  <c r="F63" i="2" s="1"/>
  <c r="F60" i="2"/>
  <c r="AG20" i="2"/>
  <c r="AF28" i="2"/>
  <c r="D24" i="1" l="1"/>
  <c r="E95" i="2"/>
  <c r="E28" i="1"/>
  <c r="E31" i="1" s="1"/>
  <c r="G81" i="2"/>
  <c r="G83" i="2" s="1"/>
  <c r="G85" i="2" s="1"/>
  <c r="G90" i="2" s="1"/>
  <c r="H80" i="2"/>
  <c r="G87" i="2"/>
  <c r="F29" i="1"/>
  <c r="H33" i="2"/>
  <c r="I26" i="2"/>
  <c r="H27" i="2"/>
  <c r="H29" i="2" s="1"/>
  <c r="H31" i="2" s="1"/>
  <c r="H36" i="2" s="1"/>
  <c r="H38" i="2" s="1"/>
  <c r="G41" i="2"/>
  <c r="G14" i="1"/>
  <c r="G17" i="1" s="1"/>
  <c r="AF23" i="2"/>
  <c r="AH20" i="2"/>
  <c r="AG28" i="2"/>
  <c r="H53" i="2"/>
  <c r="G54" i="2"/>
  <c r="G56" i="2" s="1"/>
  <c r="G58" i="2" s="1"/>
  <c r="G63" i="2" s="1"/>
  <c r="G60" i="2"/>
  <c r="AH19" i="2"/>
  <c r="AG30" i="2"/>
  <c r="C24" i="1"/>
  <c r="AF77" i="2"/>
  <c r="AH73" i="2"/>
  <c r="AG84" i="2"/>
  <c r="E22" i="1"/>
  <c r="CH55" i="2"/>
  <c r="AH50" i="2"/>
  <c r="E68" i="2"/>
  <c r="E21" i="1"/>
  <c r="AJ46" i="2"/>
  <c r="AI57" i="2"/>
  <c r="F95" i="2" l="1"/>
  <c r="F28" i="1"/>
  <c r="F31" i="1" s="1"/>
  <c r="H87" i="2"/>
  <c r="H81" i="2"/>
  <c r="H83" i="2" s="1"/>
  <c r="H85" i="2" s="1"/>
  <c r="H90" i="2" s="1"/>
  <c r="I80" i="2"/>
  <c r="H41" i="2"/>
  <c r="H14" i="1"/>
  <c r="H17" i="1" s="1"/>
  <c r="G29" i="1"/>
  <c r="I33" i="2"/>
  <c r="I27" i="2"/>
  <c r="I29" i="2" s="1"/>
  <c r="I31" i="2" s="1"/>
  <c r="I36" i="2" s="1"/>
  <c r="I38" i="2" s="1"/>
  <c r="J26" i="2"/>
  <c r="E24" i="1"/>
  <c r="AG23" i="2"/>
  <c r="AI19" i="2"/>
  <c r="AH30" i="2"/>
  <c r="F68" i="2"/>
  <c r="F21" i="1"/>
  <c r="AG77" i="2"/>
  <c r="AI20" i="2"/>
  <c r="AH28" i="2"/>
  <c r="AI73" i="2"/>
  <c r="AH84" i="2"/>
  <c r="AK46" i="2"/>
  <c r="AJ57" i="2"/>
  <c r="F22" i="1"/>
  <c r="AI50" i="2"/>
  <c r="I53" i="2"/>
  <c r="H54" i="2"/>
  <c r="H56" i="2" s="1"/>
  <c r="H58" i="2" s="1"/>
  <c r="H63" i="2" s="1"/>
  <c r="H60" i="2"/>
  <c r="K26" i="2" l="1"/>
  <c r="J27" i="2"/>
  <c r="J29" i="2" s="1"/>
  <c r="J31" i="2" s="1"/>
  <c r="J36" i="2" s="1"/>
  <c r="J38" i="2" s="1"/>
  <c r="J33" i="2"/>
  <c r="I87" i="2"/>
  <c r="J80" i="2"/>
  <c r="I81" i="2"/>
  <c r="I83" i="2" s="1"/>
  <c r="I85" i="2" s="1"/>
  <c r="I90" i="2" s="1"/>
  <c r="H29" i="1"/>
  <c r="I41" i="2"/>
  <c r="I14" i="1"/>
  <c r="I17" i="1" s="1"/>
  <c r="G95" i="2"/>
  <c r="G28" i="1"/>
  <c r="G31" i="1" s="1"/>
  <c r="AJ19" i="2"/>
  <c r="AI30" i="2"/>
  <c r="AH23" i="2"/>
  <c r="AH77" i="2"/>
  <c r="AJ73" i="2"/>
  <c r="AI84" i="2"/>
  <c r="G22" i="1"/>
  <c r="AJ20" i="2"/>
  <c r="AI28" i="2"/>
  <c r="F24" i="1"/>
  <c r="G68" i="2"/>
  <c r="G21" i="1"/>
  <c r="I54" i="2"/>
  <c r="I56" i="2" s="1"/>
  <c r="I58" i="2" s="1"/>
  <c r="I63" i="2" s="1"/>
  <c r="J53" i="2"/>
  <c r="I60" i="2"/>
  <c r="AJ50" i="2"/>
  <c r="AL46" i="2"/>
  <c r="AK57" i="2"/>
  <c r="I29" i="1" l="1"/>
  <c r="J87" i="2"/>
  <c r="K80" i="2"/>
  <c r="J81" i="2"/>
  <c r="J83" i="2" s="1"/>
  <c r="J85" i="2" s="1"/>
  <c r="J90" i="2" s="1"/>
  <c r="J41" i="2"/>
  <c r="J14" i="1"/>
  <c r="J17" i="1" s="1"/>
  <c r="H28" i="1"/>
  <c r="H31" i="1" s="1"/>
  <c r="H95" i="2"/>
  <c r="K33" i="2"/>
  <c r="K27" i="2"/>
  <c r="K29" i="2" s="1"/>
  <c r="K31" i="2" s="1"/>
  <c r="K36" i="2" s="1"/>
  <c r="K38" i="2" s="1"/>
  <c r="L26" i="2"/>
  <c r="AI23" i="2"/>
  <c r="AI77" i="2"/>
  <c r="H22" i="1"/>
  <c r="H68" i="2"/>
  <c r="H21" i="1"/>
  <c r="G24" i="1"/>
  <c r="AK20" i="2"/>
  <c r="AJ28" i="2"/>
  <c r="AK19" i="2"/>
  <c r="AJ30" i="2"/>
  <c r="AK50" i="2"/>
  <c r="AM46" i="2"/>
  <c r="AL57" i="2"/>
  <c r="AK73" i="2"/>
  <c r="AJ84" i="2"/>
  <c r="J54" i="2"/>
  <c r="J56" i="2" s="1"/>
  <c r="J58" i="2" s="1"/>
  <c r="J63" i="2" s="1"/>
  <c r="K53" i="2"/>
  <c r="J60" i="2"/>
  <c r="J29" i="1" l="1"/>
  <c r="L33" i="2"/>
  <c r="L27" i="2"/>
  <c r="L29" i="2" s="1"/>
  <c r="L31" i="2" s="1"/>
  <c r="L36" i="2" s="1"/>
  <c r="L38" i="2" s="1"/>
  <c r="M26" i="2"/>
  <c r="K87" i="2"/>
  <c r="L80" i="2"/>
  <c r="K81" i="2"/>
  <c r="K83" i="2" s="1"/>
  <c r="K85" i="2" s="1"/>
  <c r="K90" i="2" s="1"/>
  <c r="I95" i="2"/>
  <c r="I28" i="1"/>
  <c r="I31" i="1" s="1"/>
  <c r="K41" i="2"/>
  <c r="K14" i="1"/>
  <c r="K17" i="1" s="1"/>
  <c r="K54" i="2"/>
  <c r="K56" i="2" s="1"/>
  <c r="K58" i="2" s="1"/>
  <c r="K63" i="2" s="1"/>
  <c r="L53" i="2"/>
  <c r="K60" i="2"/>
  <c r="AL19" i="2"/>
  <c r="AK30" i="2"/>
  <c r="I22" i="1"/>
  <c r="AL20" i="2"/>
  <c r="AK28" i="2"/>
  <c r="I68" i="2"/>
  <c r="I21" i="1"/>
  <c r="AJ77" i="2"/>
  <c r="AL50" i="2"/>
  <c r="AJ23" i="2"/>
  <c r="AL73" i="2"/>
  <c r="AK84" i="2"/>
  <c r="AN46" i="2"/>
  <c r="AM57" i="2"/>
  <c r="H24" i="1"/>
  <c r="M27" i="2" l="1"/>
  <c r="M29" i="2" s="1"/>
  <c r="M31" i="2" s="1"/>
  <c r="N26" i="2"/>
  <c r="M33" i="2"/>
  <c r="L14" i="1"/>
  <c r="L17" i="1" s="1"/>
  <c r="L41" i="2"/>
  <c r="J95" i="2"/>
  <c r="J28" i="1"/>
  <c r="J31" i="1" s="1"/>
  <c r="M80" i="2"/>
  <c r="L81" i="2"/>
  <c r="L83" i="2" s="1"/>
  <c r="L85" i="2" s="1"/>
  <c r="L90" i="2" s="1"/>
  <c r="L87" i="2"/>
  <c r="K29" i="1"/>
  <c r="AO46" i="2"/>
  <c r="AN57" i="2"/>
  <c r="AK77" i="2"/>
  <c r="AM73" i="2"/>
  <c r="AL84" i="2"/>
  <c r="L54" i="2"/>
  <c r="L56" i="2" s="1"/>
  <c r="L58" i="2" s="1"/>
  <c r="L63" i="2" s="1"/>
  <c r="M53" i="2"/>
  <c r="L60" i="2"/>
  <c r="J68" i="2"/>
  <c r="J21" i="1"/>
  <c r="I24" i="1"/>
  <c r="AK23" i="2"/>
  <c r="J22" i="1"/>
  <c r="AM20" i="2"/>
  <c r="AL28" i="2"/>
  <c r="AM50" i="2"/>
  <c r="AM19" i="2"/>
  <c r="AL30" i="2"/>
  <c r="K95" i="2" l="1"/>
  <c r="K28" i="1"/>
  <c r="K31" i="1" s="1"/>
  <c r="E34" i="2"/>
  <c r="K34" i="2"/>
  <c r="N27" i="2"/>
  <c r="N29" i="2" s="1"/>
  <c r="N31" i="2" s="1"/>
  <c r="N36" i="2" s="1"/>
  <c r="N38" i="2" s="1"/>
  <c r="N33" i="2"/>
  <c r="N34" i="2" s="1"/>
  <c r="M81" i="2"/>
  <c r="M83" i="2" s="1"/>
  <c r="M85" i="2" s="1"/>
  <c r="M90" i="2" s="1"/>
  <c r="N80" i="2"/>
  <c r="M87" i="2"/>
  <c r="L29" i="1"/>
  <c r="M36" i="2"/>
  <c r="M38" i="2" s="1"/>
  <c r="O26" i="2"/>
  <c r="AN19" i="2"/>
  <c r="AM30" i="2"/>
  <c r="AL77" i="2"/>
  <c r="AN73" i="2"/>
  <c r="AM84" i="2"/>
  <c r="K68" i="2"/>
  <c r="K21" i="1"/>
  <c r="AP46" i="2"/>
  <c r="AO57" i="2"/>
  <c r="J24" i="1"/>
  <c r="M54" i="2"/>
  <c r="M56" i="2" s="1"/>
  <c r="M58" i="2" s="1"/>
  <c r="M63" i="2" s="1"/>
  <c r="N53" i="2"/>
  <c r="M60" i="2"/>
  <c r="AN50" i="2"/>
  <c r="AL23" i="2"/>
  <c r="AN20" i="2"/>
  <c r="AM28" i="2"/>
  <c r="K22" i="1"/>
  <c r="O27" i="2" l="1"/>
  <c r="O29" i="2" s="1"/>
  <c r="O31" i="2" s="1"/>
  <c r="O33" i="2"/>
  <c r="P26" i="2"/>
  <c r="O24" i="2"/>
  <c r="O25" i="2" s="1"/>
  <c r="D34" i="2"/>
  <c r="M41" i="2"/>
  <c r="M14" i="1"/>
  <c r="N14" i="1"/>
  <c r="N17" i="1" s="1"/>
  <c r="N41" i="2"/>
  <c r="C34" i="2"/>
  <c r="M29" i="1"/>
  <c r="H34" i="2"/>
  <c r="L95" i="2"/>
  <c r="L28" i="1"/>
  <c r="L31" i="1" s="1"/>
  <c r="G34" i="2"/>
  <c r="J34" i="2"/>
  <c r="M34" i="2"/>
  <c r="I34" i="2"/>
  <c r="L34" i="2"/>
  <c r="N81" i="2"/>
  <c r="N83" i="2" s="1"/>
  <c r="N85" i="2" s="1"/>
  <c r="N87" i="2"/>
  <c r="F34" i="2"/>
  <c r="AQ46" i="2"/>
  <c r="AP57" i="2"/>
  <c r="K24" i="1"/>
  <c r="AM23" i="2"/>
  <c r="L22" i="1"/>
  <c r="AM77" i="2"/>
  <c r="AO20" i="2"/>
  <c r="AN28" i="2"/>
  <c r="AO73" i="2"/>
  <c r="AN84" i="2"/>
  <c r="AO19" i="2"/>
  <c r="AN30" i="2"/>
  <c r="L68" i="2"/>
  <c r="L21" i="1"/>
  <c r="N54" i="2"/>
  <c r="N56" i="2" s="1"/>
  <c r="N58" i="2" s="1"/>
  <c r="N60" i="2"/>
  <c r="AO50" i="2"/>
  <c r="M88" i="2" l="1"/>
  <c r="N90" i="2"/>
  <c r="M17" i="1"/>
  <c r="P14" i="1"/>
  <c r="O80" i="2"/>
  <c r="M28" i="1"/>
  <c r="M31" i="1" s="1"/>
  <c r="M95" i="2"/>
  <c r="G88" i="2"/>
  <c r="N88" i="2"/>
  <c r="C88" i="2"/>
  <c r="I88" i="2"/>
  <c r="F88" i="2"/>
  <c r="J88" i="2"/>
  <c r="D88" i="2"/>
  <c r="L88" i="2"/>
  <c r="H88" i="2"/>
  <c r="E88" i="2"/>
  <c r="K88" i="2"/>
  <c r="P24" i="2"/>
  <c r="P25" i="2" s="1"/>
  <c r="P33" i="2"/>
  <c r="P27" i="2"/>
  <c r="P29" i="2" s="1"/>
  <c r="P31" i="2" s="1"/>
  <c r="Q26" i="2"/>
  <c r="L24" i="1"/>
  <c r="N61" i="2"/>
  <c r="C61" i="2"/>
  <c r="D61" i="2"/>
  <c r="G61" i="2"/>
  <c r="E61" i="2"/>
  <c r="H61" i="2"/>
  <c r="K61" i="2"/>
  <c r="F61" i="2"/>
  <c r="J61" i="2"/>
  <c r="L61" i="2"/>
  <c r="AP73" i="2"/>
  <c r="AO84" i="2"/>
  <c r="N63" i="2"/>
  <c r="O53" i="2"/>
  <c r="M61" i="2"/>
  <c r="M22" i="1"/>
  <c r="AP19" i="2"/>
  <c r="AO30" i="2"/>
  <c r="AN77" i="2"/>
  <c r="I61" i="2"/>
  <c r="AN23" i="2"/>
  <c r="AP50" i="2"/>
  <c r="AR46" i="2"/>
  <c r="AQ57" i="2"/>
  <c r="M68" i="2"/>
  <c r="M21" i="1"/>
  <c r="AP20" i="2"/>
  <c r="AO28" i="2"/>
  <c r="Q24" i="2" l="1"/>
  <c r="Q25" i="2" s="1"/>
  <c r="Q33" i="2"/>
  <c r="R26" i="2"/>
  <c r="Q27" i="2"/>
  <c r="Q29" i="2" s="1"/>
  <c r="Q31" i="2" s="1"/>
  <c r="O78" i="2"/>
  <c r="O79" i="2" s="1"/>
  <c r="O87" i="2"/>
  <c r="P80" i="2"/>
  <c r="O81" i="2"/>
  <c r="O83" i="2" s="1"/>
  <c r="O85" i="2" s="1"/>
  <c r="O90" i="2" s="1"/>
  <c r="O92" i="2" s="1"/>
  <c r="R14" i="1"/>
  <c r="R17" i="1" s="1"/>
  <c r="P17" i="1"/>
  <c r="N29" i="1"/>
  <c r="P29" i="1" s="1"/>
  <c r="R29" i="1" s="1"/>
  <c r="AQ20" i="2"/>
  <c r="AP28" i="2"/>
  <c r="AQ50" i="2"/>
  <c r="AO77" i="2"/>
  <c r="AS46" i="2"/>
  <c r="AR57" i="2"/>
  <c r="AQ19" i="2"/>
  <c r="AP30" i="2"/>
  <c r="AQ73" i="2"/>
  <c r="AP84" i="2"/>
  <c r="AO23" i="2"/>
  <c r="M24" i="1"/>
  <c r="P53" i="2"/>
  <c r="O51" i="2"/>
  <c r="O52" i="2" s="1"/>
  <c r="O54" i="2"/>
  <c r="O56" i="2" s="1"/>
  <c r="O58" i="2" s="1"/>
  <c r="O60" i="2"/>
  <c r="O93" i="2" l="1"/>
  <c r="P87" i="2"/>
  <c r="Q80" i="2"/>
  <c r="P81" i="2"/>
  <c r="P83" i="2" s="1"/>
  <c r="P85" i="2" s="1"/>
  <c r="P90" i="2" s="1"/>
  <c r="P78" i="2"/>
  <c r="P79" i="2" s="1"/>
  <c r="O94" i="2"/>
  <c r="N95" i="2"/>
  <c r="N28" i="1"/>
  <c r="R24" i="2"/>
  <c r="R25" i="2" s="1"/>
  <c r="R33" i="2"/>
  <c r="R27" i="2"/>
  <c r="R29" i="2" s="1"/>
  <c r="R31" i="2" s="1"/>
  <c r="S26" i="2"/>
  <c r="AP77" i="2"/>
  <c r="AR50" i="2"/>
  <c r="AR73" i="2"/>
  <c r="AQ84" i="2"/>
  <c r="AT46" i="2"/>
  <c r="AS57" i="2"/>
  <c r="AP23" i="2"/>
  <c r="N68" i="2"/>
  <c r="N21" i="1"/>
  <c r="N22" i="1"/>
  <c r="P22" i="1" s="1"/>
  <c r="R22" i="1" s="1"/>
  <c r="AR20" i="2"/>
  <c r="AQ28" i="2"/>
  <c r="O95" i="2"/>
  <c r="O63" i="2"/>
  <c r="Q53" i="2"/>
  <c r="P51" i="2"/>
  <c r="P52" i="2" s="1"/>
  <c r="P54" i="2"/>
  <c r="P56" i="2" s="1"/>
  <c r="P58" i="2" s="1"/>
  <c r="P63" i="2" s="1"/>
  <c r="P60" i="2"/>
  <c r="AR19" i="2"/>
  <c r="AQ30" i="2"/>
  <c r="S24" i="2" l="1"/>
  <c r="S25" i="2" s="1"/>
  <c r="S33" i="2"/>
  <c r="S27" i="2"/>
  <c r="S29" i="2" s="1"/>
  <c r="S31" i="2" s="1"/>
  <c r="T26" i="2"/>
  <c r="P92" i="2"/>
  <c r="P95" i="2" s="1"/>
  <c r="P94" i="2"/>
  <c r="P93" i="2"/>
  <c r="N31" i="1"/>
  <c r="P28" i="1"/>
  <c r="Q81" i="2"/>
  <c r="Q83" i="2" s="1"/>
  <c r="Q85" i="2" s="1"/>
  <c r="Q90" i="2" s="1"/>
  <c r="R80" i="2"/>
  <c r="Q78" i="2"/>
  <c r="Q79" i="2" s="1"/>
  <c r="Q87" i="2"/>
  <c r="O65" i="2"/>
  <c r="O66" i="2"/>
  <c r="O67" i="2"/>
  <c r="Q51" i="2"/>
  <c r="Q52" i="2" s="1"/>
  <c r="Q54" i="2"/>
  <c r="Q56" i="2" s="1"/>
  <c r="Q58" i="2" s="1"/>
  <c r="R53" i="2"/>
  <c r="Q60" i="2"/>
  <c r="AS50" i="2"/>
  <c r="AQ23" i="2"/>
  <c r="AU46" i="2"/>
  <c r="AT57" i="2"/>
  <c r="AS73" i="2"/>
  <c r="AR84" i="2"/>
  <c r="AS19" i="2"/>
  <c r="AR30" i="2"/>
  <c r="P67" i="2"/>
  <c r="P65" i="2"/>
  <c r="P66" i="2"/>
  <c r="AS20" i="2"/>
  <c r="AR28" i="2"/>
  <c r="N24" i="1"/>
  <c r="P21" i="1"/>
  <c r="AQ77" i="2"/>
  <c r="U26" i="2" l="1"/>
  <c r="T33" i="2"/>
  <c r="T27" i="2"/>
  <c r="T29" i="2" s="1"/>
  <c r="T31" i="2" s="1"/>
  <c r="T24" i="2"/>
  <c r="T25" i="2" s="1"/>
  <c r="S80" i="2"/>
  <c r="R81" i="2"/>
  <c r="R83" i="2" s="1"/>
  <c r="R85" i="2" s="1"/>
  <c r="R90" i="2" s="1"/>
  <c r="R78" i="2"/>
  <c r="R79" i="2" s="1"/>
  <c r="R87" i="2"/>
  <c r="Q94" i="2"/>
  <c r="Q93" i="2"/>
  <c r="Q92" i="2"/>
  <c r="Q95" i="2" s="1"/>
  <c r="P31" i="1"/>
  <c r="R28" i="1"/>
  <c r="R31" i="1" s="1"/>
  <c r="P68" i="2"/>
  <c r="AT19" i="2"/>
  <c r="AS30" i="2"/>
  <c r="O68" i="2"/>
  <c r="Q63" i="2"/>
  <c r="P24" i="1"/>
  <c r="R21" i="1"/>
  <c r="R24" i="1" s="1"/>
  <c r="AR77" i="2"/>
  <c r="AT20" i="2"/>
  <c r="AS28" i="2"/>
  <c r="AT73" i="2"/>
  <c r="AS84" i="2"/>
  <c r="R54" i="2"/>
  <c r="R56" i="2" s="1"/>
  <c r="R58" i="2" s="1"/>
  <c r="R63" i="2" s="1"/>
  <c r="R51" i="2"/>
  <c r="R52" i="2" s="1"/>
  <c r="S53" i="2"/>
  <c r="R60" i="2"/>
  <c r="AR23" i="2"/>
  <c r="AT50" i="2"/>
  <c r="AV46" i="2"/>
  <c r="AU57" i="2"/>
  <c r="R94" i="2" l="1"/>
  <c r="R93" i="2"/>
  <c r="R92" i="2"/>
  <c r="R95" i="2" s="1"/>
  <c r="T80" i="2"/>
  <c r="S81" i="2"/>
  <c r="S83" i="2" s="1"/>
  <c r="S85" i="2" s="1"/>
  <c r="S90" i="2" s="1"/>
  <c r="S78" i="2"/>
  <c r="S79" i="2" s="1"/>
  <c r="S87" i="2"/>
  <c r="U27" i="2"/>
  <c r="U29" i="2" s="1"/>
  <c r="U31" i="2" s="1"/>
  <c r="U33" i="2"/>
  <c r="U24" i="2"/>
  <c r="U25" i="2" s="1"/>
  <c r="V26" i="2"/>
  <c r="AU20" i="2"/>
  <c r="AT28" i="2"/>
  <c r="R65" i="2"/>
  <c r="R67" i="2"/>
  <c r="R66" i="2"/>
  <c r="AS77" i="2"/>
  <c r="Q65" i="2"/>
  <c r="Q67" i="2"/>
  <c r="Q66" i="2"/>
  <c r="AW46" i="2"/>
  <c r="AV57" i="2"/>
  <c r="S54" i="2"/>
  <c r="S56" i="2" s="1"/>
  <c r="S58" i="2" s="1"/>
  <c r="S63" i="2" s="1"/>
  <c r="T53" i="2"/>
  <c r="S51" i="2"/>
  <c r="S52" i="2" s="1"/>
  <c r="S60" i="2"/>
  <c r="AU73" i="2"/>
  <c r="AT84" i="2"/>
  <c r="AU50" i="2"/>
  <c r="AS23" i="2"/>
  <c r="AU19" i="2"/>
  <c r="AT30" i="2"/>
  <c r="S92" i="2" l="1"/>
  <c r="S93" i="2"/>
  <c r="S94" i="2"/>
  <c r="U80" i="2"/>
  <c r="T78" i="2"/>
  <c r="T79" i="2" s="1"/>
  <c r="T87" i="2"/>
  <c r="T81" i="2"/>
  <c r="T83" i="2" s="1"/>
  <c r="T85" i="2" s="1"/>
  <c r="T90" i="2" s="1"/>
  <c r="V33" i="2"/>
  <c r="V27" i="2"/>
  <c r="V29" i="2" s="1"/>
  <c r="V31" i="2" s="1"/>
  <c r="W26" i="2"/>
  <c r="V24" i="2"/>
  <c r="V25" i="2" s="1"/>
  <c r="T54" i="2"/>
  <c r="T56" i="2" s="1"/>
  <c r="T58" i="2" s="1"/>
  <c r="T63" i="2" s="1"/>
  <c r="U53" i="2"/>
  <c r="T51" i="2"/>
  <c r="T52" i="2" s="1"/>
  <c r="T60" i="2"/>
  <c r="S65" i="2"/>
  <c r="S67" i="2"/>
  <c r="S66" i="2"/>
  <c r="AV50" i="2"/>
  <c r="AT23" i="2"/>
  <c r="AV19" i="2"/>
  <c r="AU30" i="2"/>
  <c r="AX46" i="2"/>
  <c r="AW57" i="2"/>
  <c r="AV20" i="2"/>
  <c r="AU28" i="2"/>
  <c r="Q68" i="2"/>
  <c r="AT77" i="2"/>
  <c r="R68" i="2"/>
  <c r="AV73" i="2"/>
  <c r="AU84" i="2"/>
  <c r="T93" i="2" l="1"/>
  <c r="T92" i="2"/>
  <c r="T94" i="2"/>
  <c r="W27" i="2"/>
  <c r="W29" i="2" s="1"/>
  <c r="W31" i="2" s="1"/>
  <c r="X26" i="2"/>
  <c r="W24" i="2"/>
  <c r="W25" i="2" s="1"/>
  <c r="W33" i="2"/>
  <c r="U78" i="2"/>
  <c r="U79" i="2" s="1"/>
  <c r="V80" i="2"/>
  <c r="U81" i="2"/>
  <c r="U83" i="2" s="1"/>
  <c r="U85" i="2" s="1"/>
  <c r="U90" i="2" s="1"/>
  <c r="U87" i="2"/>
  <c r="S95" i="2"/>
  <c r="AW50" i="2"/>
  <c r="AU23" i="2"/>
  <c r="T65" i="2"/>
  <c r="T67" i="2"/>
  <c r="T66" i="2"/>
  <c r="AU77" i="2"/>
  <c r="AW20" i="2"/>
  <c r="AV28" i="2"/>
  <c r="AY46" i="2"/>
  <c r="AX57" i="2"/>
  <c r="U54" i="2"/>
  <c r="U56" i="2" s="1"/>
  <c r="U58" i="2" s="1"/>
  <c r="U63" i="2" s="1"/>
  <c r="V53" i="2"/>
  <c r="U51" i="2"/>
  <c r="U52" i="2" s="1"/>
  <c r="U60" i="2"/>
  <c r="AW73" i="2"/>
  <c r="AV84" i="2"/>
  <c r="AW19" i="2"/>
  <c r="AV30" i="2"/>
  <c r="S68" i="2"/>
  <c r="Y26" i="2" l="1"/>
  <c r="X24" i="2"/>
  <c r="X25" i="2" s="1"/>
  <c r="X27" i="2"/>
  <c r="X29" i="2" s="1"/>
  <c r="X31" i="2" s="1"/>
  <c r="X33" i="2"/>
  <c r="U93" i="2"/>
  <c r="U94" i="2"/>
  <c r="U92" i="2"/>
  <c r="U95" i="2" s="1"/>
  <c r="T95" i="2"/>
  <c r="V78" i="2"/>
  <c r="V79" i="2" s="1"/>
  <c r="W80" i="2"/>
  <c r="V87" i="2"/>
  <c r="V81" i="2"/>
  <c r="V83" i="2" s="1"/>
  <c r="V85" i="2" s="1"/>
  <c r="V90" i="2" s="1"/>
  <c r="U67" i="2"/>
  <c r="U65" i="2"/>
  <c r="U66" i="2"/>
  <c r="W53" i="2"/>
  <c r="V51" i="2"/>
  <c r="V52" i="2" s="1"/>
  <c r="V54" i="2"/>
  <c r="V56" i="2" s="1"/>
  <c r="V58" i="2" s="1"/>
  <c r="V63" i="2" s="1"/>
  <c r="V60" i="2"/>
  <c r="AX50" i="2"/>
  <c r="AV23" i="2"/>
  <c r="AZ46" i="2"/>
  <c r="AY57" i="2"/>
  <c r="AX20" i="2"/>
  <c r="AW28" i="2"/>
  <c r="AV77" i="2"/>
  <c r="AX73" i="2"/>
  <c r="AW84" i="2"/>
  <c r="AX19" i="2"/>
  <c r="AW30" i="2"/>
  <c r="T68" i="2"/>
  <c r="W81" i="2" l="1"/>
  <c r="W83" i="2" s="1"/>
  <c r="W85" i="2" s="1"/>
  <c r="W90" i="2" s="1"/>
  <c r="X80" i="2"/>
  <c r="W78" i="2"/>
  <c r="W79" i="2" s="1"/>
  <c r="W87" i="2"/>
  <c r="V94" i="2"/>
  <c r="V93" i="2"/>
  <c r="V92" i="2"/>
  <c r="Y27" i="2"/>
  <c r="Y29" i="2" s="1"/>
  <c r="Y31" i="2" s="1"/>
  <c r="Y24" i="2"/>
  <c r="Y25" i="2" s="1"/>
  <c r="Y33" i="2"/>
  <c r="Z26" i="2"/>
  <c r="AY73" i="2"/>
  <c r="AX84" i="2"/>
  <c r="AW23" i="2"/>
  <c r="X53" i="2"/>
  <c r="W51" i="2"/>
  <c r="W52" i="2" s="1"/>
  <c r="W54" i="2"/>
  <c r="W56" i="2" s="1"/>
  <c r="W58" i="2" s="1"/>
  <c r="W63" i="2" s="1"/>
  <c r="W60" i="2"/>
  <c r="AY20" i="2"/>
  <c r="AX28" i="2"/>
  <c r="U68" i="2"/>
  <c r="AY50" i="2"/>
  <c r="V65" i="2"/>
  <c r="V67" i="2"/>
  <c r="V66" i="2"/>
  <c r="AY19" i="2"/>
  <c r="AX30" i="2"/>
  <c r="BA46" i="2"/>
  <c r="AZ57" i="2"/>
  <c r="AW77" i="2"/>
  <c r="V95" i="2" l="1"/>
  <c r="Z24" i="2"/>
  <c r="Z25" i="2" s="1"/>
  <c r="Z33" i="2"/>
  <c r="Z27" i="2"/>
  <c r="Z29" i="2" s="1"/>
  <c r="Z31" i="2" s="1"/>
  <c r="AA26" i="2" s="1"/>
  <c r="X87" i="2"/>
  <c r="X81" i="2"/>
  <c r="X83" i="2" s="1"/>
  <c r="X85" i="2" s="1"/>
  <c r="X90" i="2" s="1"/>
  <c r="X78" i="2"/>
  <c r="X79" i="2" s="1"/>
  <c r="Y80" i="2"/>
  <c r="W93" i="2"/>
  <c r="W94" i="2"/>
  <c r="W92" i="2"/>
  <c r="W95" i="2" s="1"/>
  <c r="AZ50" i="2"/>
  <c r="AZ73" i="2"/>
  <c r="AY84" i="2"/>
  <c r="AZ19" i="2"/>
  <c r="AY30" i="2"/>
  <c r="AX23" i="2"/>
  <c r="W65" i="2"/>
  <c r="W66" i="2"/>
  <c r="W67" i="2"/>
  <c r="BB46" i="2"/>
  <c r="BA57" i="2"/>
  <c r="AZ20" i="2"/>
  <c r="AY28" i="2"/>
  <c r="V68" i="2"/>
  <c r="Y53" i="2"/>
  <c r="X51" i="2"/>
  <c r="X52" i="2" s="1"/>
  <c r="X54" i="2"/>
  <c r="X56" i="2" s="1"/>
  <c r="X58" i="2" s="1"/>
  <c r="X63" i="2" s="1"/>
  <c r="X60" i="2"/>
  <c r="AX77" i="2"/>
  <c r="X92" i="2" l="1"/>
  <c r="X93" i="2"/>
  <c r="X94" i="2"/>
  <c r="Y81" i="2"/>
  <c r="Y83" i="2" s="1"/>
  <c r="Y85" i="2" s="1"/>
  <c r="Y90" i="2" s="1"/>
  <c r="Z80" i="2"/>
  <c r="Y78" i="2"/>
  <c r="Y79" i="2" s="1"/>
  <c r="Y87" i="2"/>
  <c r="X34" i="2"/>
  <c r="R34" i="2"/>
  <c r="V34" i="2"/>
  <c r="S34" i="2"/>
  <c r="U34" i="2"/>
  <c r="W34" i="2"/>
  <c r="Q34" i="2"/>
  <c r="T34" i="2"/>
  <c r="Z34" i="2"/>
  <c r="P34" i="2"/>
  <c r="Y34" i="2"/>
  <c r="O34" i="2"/>
  <c r="AB26" i="2"/>
  <c r="AA27" i="2"/>
  <c r="AA29" i="2" s="1"/>
  <c r="AA31" i="2" s="1"/>
  <c r="AA24" i="2"/>
  <c r="AA25" i="2" s="1"/>
  <c r="AA33" i="2"/>
  <c r="BA20" i="2"/>
  <c r="AZ28" i="2"/>
  <c r="BC46" i="2"/>
  <c r="BB57" i="2"/>
  <c r="W68" i="2"/>
  <c r="BA73" i="2"/>
  <c r="AZ84" i="2"/>
  <c r="AY23" i="2"/>
  <c r="AY77" i="2"/>
  <c r="X67" i="2"/>
  <c r="X65" i="2"/>
  <c r="X66" i="2"/>
  <c r="BA50" i="2"/>
  <c r="Y51" i="2"/>
  <c r="Y52" i="2" s="1"/>
  <c r="Y54" i="2"/>
  <c r="Y56" i="2" s="1"/>
  <c r="Y58" i="2" s="1"/>
  <c r="Y63" i="2" s="1"/>
  <c r="Z53" i="2"/>
  <c r="Y60" i="2"/>
  <c r="BA19" i="2"/>
  <c r="AZ30" i="2"/>
  <c r="Z81" i="2" l="1"/>
  <c r="Z83" i="2" s="1"/>
  <c r="Z85" i="2" s="1"/>
  <c r="Z90" i="2" s="1"/>
  <c r="Z93" i="2" s="1"/>
  <c r="Z78" i="2"/>
  <c r="Z79" i="2" s="1"/>
  <c r="Z87" i="2"/>
  <c r="AB33" i="2"/>
  <c r="AC26" i="2"/>
  <c r="AB24" i="2"/>
  <c r="AB25" i="2" s="1"/>
  <c r="AB27" i="2"/>
  <c r="AB29" i="2" s="1"/>
  <c r="AB31" i="2" s="1"/>
  <c r="X95" i="2"/>
  <c r="Y92" i="2"/>
  <c r="Y95" i="2" s="1"/>
  <c r="Y94" i="2"/>
  <c r="Y93" i="2"/>
  <c r="O88" i="2"/>
  <c r="BB50" i="2"/>
  <c r="BD46" i="2"/>
  <c r="BC57" i="2"/>
  <c r="BB19" i="2"/>
  <c r="BA30" i="2"/>
  <c r="AZ23" i="2"/>
  <c r="BB20" i="2"/>
  <c r="BA28" i="2"/>
  <c r="X68" i="2"/>
  <c r="AZ77" i="2"/>
  <c r="Y66" i="2"/>
  <c r="Y65" i="2"/>
  <c r="Y67" i="2"/>
  <c r="Z54" i="2"/>
  <c r="Z56" i="2" s="1"/>
  <c r="Z58" i="2" s="1"/>
  <c r="S61" i="2" s="1"/>
  <c r="Z51" i="2"/>
  <c r="Z52" i="2" s="1"/>
  <c r="Z60" i="2"/>
  <c r="BB73" i="2"/>
  <c r="BA84" i="2"/>
  <c r="V88" i="2" l="1"/>
  <c r="Z88" i="2"/>
  <c r="Z92" i="2"/>
  <c r="T88" i="2"/>
  <c r="P88" i="2"/>
  <c r="R88" i="2"/>
  <c r="Q88" i="2"/>
  <c r="AA80" i="2"/>
  <c r="X88" i="2"/>
  <c r="Y88" i="2"/>
  <c r="Z94" i="2"/>
  <c r="W88" i="2"/>
  <c r="S88" i="2"/>
  <c r="U61" i="2"/>
  <c r="AC24" i="2"/>
  <c r="AC25" i="2" s="1"/>
  <c r="AC33" i="2"/>
  <c r="AD26" i="2"/>
  <c r="AC27" i="2"/>
  <c r="AC29" i="2" s="1"/>
  <c r="AC31" i="2" s="1"/>
  <c r="U88" i="2"/>
  <c r="BA77" i="2"/>
  <c r="BC19" i="2"/>
  <c r="BB30" i="2"/>
  <c r="Y68" i="2"/>
  <c r="T61" i="2"/>
  <c r="BC50" i="2"/>
  <c r="BE46" i="2"/>
  <c r="BD57" i="2"/>
  <c r="Z63" i="2"/>
  <c r="AA53" i="2"/>
  <c r="Z95" i="2"/>
  <c r="BC73" i="2"/>
  <c r="BB84" i="2"/>
  <c r="Z61" i="2"/>
  <c r="O61" i="2"/>
  <c r="P61" i="2"/>
  <c r="Q61" i="2"/>
  <c r="R61" i="2"/>
  <c r="V61" i="2"/>
  <c r="X61" i="2"/>
  <c r="Y61" i="2"/>
  <c r="W61" i="2"/>
  <c r="BC20" i="2"/>
  <c r="BB28" i="2"/>
  <c r="BA23" i="2"/>
  <c r="AA81" i="2" l="1"/>
  <c r="AA83" i="2" s="1"/>
  <c r="AA85" i="2" s="1"/>
  <c r="AA90" i="2" s="1"/>
  <c r="AA78" i="2"/>
  <c r="AA79" i="2" s="1"/>
  <c r="AA87" i="2"/>
  <c r="AB80" i="2"/>
  <c r="AD27" i="2"/>
  <c r="AD29" i="2" s="1"/>
  <c r="AD31" i="2" s="1"/>
  <c r="AE26" i="2"/>
  <c r="AD33" i="2"/>
  <c r="AD24" i="2"/>
  <c r="AD25" i="2" s="1"/>
  <c r="AA54" i="2"/>
  <c r="AA56" i="2" s="1"/>
  <c r="AA58" i="2" s="1"/>
  <c r="AB53" i="2"/>
  <c r="AA51" i="2"/>
  <c r="AA52" i="2" s="1"/>
  <c r="AA60" i="2"/>
  <c r="BD19" i="2"/>
  <c r="BC30" i="2"/>
  <c r="BD20" i="2"/>
  <c r="BC28" i="2"/>
  <c r="Z65" i="2"/>
  <c r="Z66" i="2"/>
  <c r="Z67" i="2"/>
  <c r="BB23" i="2"/>
  <c r="BD50" i="2"/>
  <c r="BF46" i="2"/>
  <c r="BE57" i="2"/>
  <c r="BB77" i="2"/>
  <c r="BD73" i="2"/>
  <c r="BC84" i="2"/>
  <c r="AF26" i="2" l="1"/>
  <c r="AE24" i="2"/>
  <c r="AE25" i="2" s="1"/>
  <c r="AE27" i="2"/>
  <c r="AE29" i="2" s="1"/>
  <c r="AE31" i="2" s="1"/>
  <c r="AE33" i="2"/>
  <c r="AC80" i="2"/>
  <c r="AB78" i="2"/>
  <c r="AB79" i="2" s="1"/>
  <c r="AB81" i="2"/>
  <c r="AB83" i="2" s="1"/>
  <c r="AB85" i="2" s="1"/>
  <c r="AB90" i="2" s="1"/>
  <c r="AB87" i="2"/>
  <c r="AA93" i="2"/>
  <c r="AA92" i="2"/>
  <c r="AA94" i="2"/>
  <c r="AA63" i="2"/>
  <c r="AB54" i="2"/>
  <c r="AB56" i="2" s="1"/>
  <c r="AB58" i="2" s="1"/>
  <c r="AB63" i="2" s="1"/>
  <c r="AC53" i="2"/>
  <c r="AB51" i="2"/>
  <c r="AB52" i="2" s="1"/>
  <c r="AB60" i="2"/>
  <c r="BE19" i="2"/>
  <c r="BD30" i="2"/>
  <c r="Z68" i="2"/>
  <c r="BE50" i="2"/>
  <c r="BC23" i="2"/>
  <c r="BC77" i="2"/>
  <c r="BE73" i="2"/>
  <c r="BD84" i="2"/>
  <c r="BG46" i="2"/>
  <c r="BF57" i="2"/>
  <c r="BE20" i="2"/>
  <c r="BD28" i="2"/>
  <c r="AC78" i="2" l="1"/>
  <c r="AC79" i="2" s="1"/>
  <c r="AD80" i="2"/>
  <c r="AC87" i="2"/>
  <c r="AC81" i="2"/>
  <c r="AC83" i="2" s="1"/>
  <c r="AC85" i="2" s="1"/>
  <c r="AC90" i="2" s="1"/>
  <c r="AA95" i="2"/>
  <c r="AB93" i="2"/>
  <c r="AB94" i="2"/>
  <c r="AB92" i="2"/>
  <c r="AB95" i="2" s="1"/>
  <c r="AG26" i="2"/>
  <c r="AF24" i="2"/>
  <c r="AF25" i="2" s="1"/>
  <c r="AF33" i="2"/>
  <c r="AF27" i="2"/>
  <c r="AF29" i="2" s="1"/>
  <c r="AF31" i="2" s="1"/>
  <c r="AB65" i="2"/>
  <c r="AB66" i="2"/>
  <c r="AB67" i="2"/>
  <c r="BF50" i="2"/>
  <c r="AA67" i="2"/>
  <c r="AA66" i="2"/>
  <c r="AA65" i="2"/>
  <c r="BH46" i="2"/>
  <c r="BG57" i="2"/>
  <c r="BF19" i="2"/>
  <c r="BE30" i="2"/>
  <c r="BD23" i="2"/>
  <c r="BF20" i="2"/>
  <c r="BE28" i="2"/>
  <c r="BD77" i="2"/>
  <c r="BF73" i="2"/>
  <c r="BE84" i="2"/>
  <c r="AC54" i="2"/>
  <c r="AC56" i="2" s="1"/>
  <c r="AC58" i="2" s="1"/>
  <c r="AC63" i="2" s="1"/>
  <c r="AD53" i="2"/>
  <c r="AC51" i="2"/>
  <c r="AC52" i="2" s="1"/>
  <c r="AC60" i="2"/>
  <c r="AC94" i="2" l="1"/>
  <c r="AC92" i="2"/>
  <c r="AC93" i="2"/>
  <c r="AD87" i="2"/>
  <c r="AE80" i="2"/>
  <c r="AD81" i="2"/>
  <c r="AD83" i="2" s="1"/>
  <c r="AD85" i="2" s="1"/>
  <c r="AD90" i="2" s="1"/>
  <c r="AD78" i="2"/>
  <c r="AD79" i="2" s="1"/>
  <c r="AG24" i="2"/>
  <c r="AG25" i="2" s="1"/>
  <c r="AG27" i="2"/>
  <c r="AG29" i="2" s="1"/>
  <c r="AG31" i="2" s="1"/>
  <c r="AG33" i="2"/>
  <c r="AH26" i="2"/>
  <c r="BG20" i="2"/>
  <c r="BF28" i="2"/>
  <c r="AB68" i="2"/>
  <c r="AE53" i="2"/>
  <c r="AD51" i="2"/>
  <c r="AD52" i="2" s="1"/>
  <c r="AD54" i="2"/>
  <c r="AD56" i="2" s="1"/>
  <c r="AD58" i="2" s="1"/>
  <c r="AD63" i="2" s="1"/>
  <c r="AD60" i="2"/>
  <c r="BE77" i="2"/>
  <c r="BI46" i="2"/>
  <c r="BH57" i="2"/>
  <c r="BG50" i="2"/>
  <c r="BG73" i="2"/>
  <c r="BF84" i="2"/>
  <c r="BG19" i="2"/>
  <c r="BF30" i="2"/>
  <c r="AA68" i="2"/>
  <c r="AC67" i="2"/>
  <c r="AC65" i="2"/>
  <c r="AC66" i="2"/>
  <c r="BE23" i="2"/>
  <c r="AD93" i="2" l="1"/>
  <c r="AD94" i="2"/>
  <c r="AD92" i="2"/>
  <c r="AD95" i="2" s="1"/>
  <c r="AE78" i="2"/>
  <c r="AE79" i="2" s="1"/>
  <c r="AE87" i="2"/>
  <c r="AE81" i="2"/>
  <c r="AE83" i="2" s="1"/>
  <c r="AE85" i="2" s="1"/>
  <c r="AE90" i="2" s="1"/>
  <c r="AF80" i="2"/>
  <c r="AH24" i="2"/>
  <c r="AH25" i="2" s="1"/>
  <c r="AH27" i="2"/>
  <c r="AH29" i="2" s="1"/>
  <c r="AH31" i="2" s="1"/>
  <c r="AH33" i="2"/>
  <c r="AI26" i="2"/>
  <c r="AC95" i="2"/>
  <c r="BH19" i="2"/>
  <c r="BG30" i="2"/>
  <c r="BF77" i="2"/>
  <c r="BH50" i="2"/>
  <c r="BF23" i="2"/>
  <c r="AC68" i="2"/>
  <c r="BH73" i="2"/>
  <c r="BG84" i="2"/>
  <c r="BJ46" i="2"/>
  <c r="BI57" i="2"/>
  <c r="BH20" i="2"/>
  <c r="BG28" i="2"/>
  <c r="AD65" i="2"/>
  <c r="AD67" i="2"/>
  <c r="AD66" i="2"/>
  <c r="AF53" i="2"/>
  <c r="AE51" i="2"/>
  <c r="AE52" i="2" s="1"/>
  <c r="AE54" i="2"/>
  <c r="AE56" i="2" s="1"/>
  <c r="AE58" i="2" s="1"/>
  <c r="AE63" i="2" s="1"/>
  <c r="AE60" i="2"/>
  <c r="AE94" i="2" l="1"/>
  <c r="AE93" i="2"/>
  <c r="AE92" i="2"/>
  <c r="AE95" i="2" s="1"/>
  <c r="AF78" i="2"/>
  <c r="AF79" i="2" s="1"/>
  <c r="AF81" i="2"/>
  <c r="AF83" i="2" s="1"/>
  <c r="AF85" i="2" s="1"/>
  <c r="AF90" i="2" s="1"/>
  <c r="AG80" i="2"/>
  <c r="AF87" i="2"/>
  <c r="AJ26" i="2"/>
  <c r="AI27" i="2"/>
  <c r="AI29" i="2" s="1"/>
  <c r="AI31" i="2" s="1"/>
  <c r="AI24" i="2"/>
  <c r="AI25" i="2" s="1"/>
  <c r="AI33" i="2"/>
  <c r="AD68" i="2"/>
  <c r="BG23" i="2"/>
  <c r="AE65" i="2"/>
  <c r="AE67" i="2"/>
  <c r="AE66" i="2"/>
  <c r="BI50" i="2"/>
  <c r="BK46" i="2"/>
  <c r="BJ57" i="2"/>
  <c r="AG53" i="2"/>
  <c r="AF51" i="2"/>
  <c r="AF52" i="2" s="1"/>
  <c r="AF54" i="2"/>
  <c r="AF56" i="2" s="1"/>
  <c r="AF58" i="2" s="1"/>
  <c r="AF63" i="2" s="1"/>
  <c r="AF60" i="2"/>
  <c r="BG77" i="2"/>
  <c r="BI19" i="2"/>
  <c r="BH30" i="2"/>
  <c r="BI20" i="2"/>
  <c r="BH28" i="2"/>
  <c r="BI73" i="2"/>
  <c r="BH84" i="2"/>
  <c r="AG81" i="2" l="1"/>
  <c r="AG83" i="2" s="1"/>
  <c r="AG85" i="2" s="1"/>
  <c r="AG90" i="2" s="1"/>
  <c r="AH80" i="2"/>
  <c r="AG78" i="2"/>
  <c r="AG79" i="2" s="1"/>
  <c r="AG87" i="2"/>
  <c r="AK26" i="2"/>
  <c r="AJ24" i="2"/>
  <c r="AJ25" i="2" s="1"/>
  <c r="AJ27" i="2"/>
  <c r="AJ29" i="2" s="1"/>
  <c r="AJ31" i="2" s="1"/>
  <c r="AJ33" i="2"/>
  <c r="AF93" i="2"/>
  <c r="AF94" i="2"/>
  <c r="AF92" i="2"/>
  <c r="AF95" i="2" s="1"/>
  <c r="BH77" i="2"/>
  <c r="AE68" i="2"/>
  <c r="BJ20" i="2"/>
  <c r="BI28" i="2"/>
  <c r="BL46" i="2"/>
  <c r="BK57" i="2"/>
  <c r="BJ19" i="2"/>
  <c r="BI30" i="2"/>
  <c r="AF65" i="2"/>
  <c r="AF67" i="2"/>
  <c r="AF66" i="2"/>
  <c r="BH23" i="2"/>
  <c r="BJ73" i="2"/>
  <c r="BI84" i="2"/>
  <c r="BJ50" i="2"/>
  <c r="AG51" i="2"/>
  <c r="AG52" i="2" s="1"/>
  <c r="AG54" i="2"/>
  <c r="AG56" i="2" s="1"/>
  <c r="AG58" i="2" s="1"/>
  <c r="AG63" i="2" s="1"/>
  <c r="AH53" i="2"/>
  <c r="AG60" i="2"/>
  <c r="AK33" i="2" l="1"/>
  <c r="AK27" i="2"/>
  <c r="AK29" i="2" s="1"/>
  <c r="AK31" i="2" s="1"/>
  <c r="AL26" i="2"/>
  <c r="AK24" i="2"/>
  <c r="AK25" i="2" s="1"/>
  <c r="AI80" i="2"/>
  <c r="AH78" i="2"/>
  <c r="AH79" i="2" s="1"/>
  <c r="AH81" i="2"/>
  <c r="AH83" i="2" s="1"/>
  <c r="AH85" i="2" s="1"/>
  <c r="AH90" i="2" s="1"/>
  <c r="AH87" i="2"/>
  <c r="AG93" i="2"/>
  <c r="AG92" i="2"/>
  <c r="AG95" i="2" s="1"/>
  <c r="AG94" i="2"/>
  <c r="BK50" i="2"/>
  <c r="AH54" i="2"/>
  <c r="AH56" i="2" s="1"/>
  <c r="AH58" i="2" s="1"/>
  <c r="AH63" i="2" s="1"/>
  <c r="AH51" i="2"/>
  <c r="AH52" i="2" s="1"/>
  <c r="AI53" i="2"/>
  <c r="AH60" i="2"/>
  <c r="BM46" i="2"/>
  <c r="BL57" i="2"/>
  <c r="AF68" i="2"/>
  <c r="AG67" i="2"/>
  <c r="AG66" i="2"/>
  <c r="AG65" i="2"/>
  <c r="BI77" i="2"/>
  <c r="BK19" i="2"/>
  <c r="BJ30" i="2"/>
  <c r="BK20" i="2"/>
  <c r="BJ28" i="2"/>
  <c r="BK73" i="2"/>
  <c r="BJ84" i="2"/>
  <c r="BI23" i="2"/>
  <c r="AI87" i="2" l="1"/>
  <c r="AJ80" i="2"/>
  <c r="AI81" i="2"/>
  <c r="AI83" i="2" s="1"/>
  <c r="AI85" i="2" s="1"/>
  <c r="AI90" i="2" s="1"/>
  <c r="AI78" i="2"/>
  <c r="AI79" i="2" s="1"/>
  <c r="AL27" i="2"/>
  <c r="AL29" i="2" s="1"/>
  <c r="AL31" i="2" s="1"/>
  <c r="AM26" i="2" s="1"/>
  <c r="AL24" i="2"/>
  <c r="AL25" i="2" s="1"/>
  <c r="AL33" i="2"/>
  <c r="AJ34" i="2" s="1"/>
  <c r="AK34" i="2"/>
  <c r="AH92" i="2"/>
  <c r="AH93" i="2"/>
  <c r="AH94" i="2"/>
  <c r="BL19" i="2"/>
  <c r="BK30" i="2"/>
  <c r="AG68" i="2"/>
  <c r="BL73" i="2"/>
  <c r="BK84" i="2"/>
  <c r="AI54" i="2"/>
  <c r="AI56" i="2" s="1"/>
  <c r="AI58" i="2" s="1"/>
  <c r="AI63" i="2" s="1"/>
  <c r="AJ53" i="2"/>
  <c r="AI51" i="2"/>
  <c r="AI52" i="2" s="1"/>
  <c r="AI60" i="2"/>
  <c r="BJ23" i="2"/>
  <c r="BJ77" i="2"/>
  <c r="BL20" i="2"/>
  <c r="BK28" i="2"/>
  <c r="AH66" i="2"/>
  <c r="AH65" i="2"/>
  <c r="AH67" i="2"/>
  <c r="BL50" i="2"/>
  <c r="BN46" i="2"/>
  <c r="BM57" i="2"/>
  <c r="AB34" i="2" l="1"/>
  <c r="AD34" i="2"/>
  <c r="AL34" i="2"/>
  <c r="AA34" i="2"/>
  <c r="AI34" i="2"/>
  <c r="AG34" i="2"/>
  <c r="AH34" i="2"/>
  <c r="AC34" i="2"/>
  <c r="AN26" i="2"/>
  <c r="AM27" i="2"/>
  <c r="AM29" i="2" s="1"/>
  <c r="AM31" i="2" s="1"/>
  <c r="AM24" i="2"/>
  <c r="AM25" i="2" s="1"/>
  <c r="AM33" i="2"/>
  <c r="AH95" i="2"/>
  <c r="AI92" i="2"/>
  <c r="AI93" i="2"/>
  <c r="AI94" i="2"/>
  <c r="AF34" i="2"/>
  <c r="AJ78" i="2"/>
  <c r="AJ79" i="2" s="1"/>
  <c r="AJ81" i="2"/>
  <c r="AJ83" i="2" s="1"/>
  <c r="AJ85" i="2" s="1"/>
  <c r="AJ90" i="2" s="1"/>
  <c r="AJ87" i="2"/>
  <c r="AK80" i="2"/>
  <c r="AE34" i="2"/>
  <c r="BM20" i="2"/>
  <c r="BL28" i="2"/>
  <c r="BM50" i="2"/>
  <c r="BO46" i="2"/>
  <c r="BN57" i="2"/>
  <c r="AH68" i="2"/>
  <c r="AI65" i="2"/>
  <c r="AI66" i="2"/>
  <c r="AI67" i="2"/>
  <c r="BK77" i="2"/>
  <c r="AJ54" i="2"/>
  <c r="AJ56" i="2" s="1"/>
  <c r="AJ58" i="2" s="1"/>
  <c r="AJ63" i="2" s="1"/>
  <c r="AK53" i="2"/>
  <c r="AJ51" i="2"/>
  <c r="AJ52" i="2" s="1"/>
  <c r="AJ60" i="2"/>
  <c r="BK23" i="2"/>
  <c r="BM73" i="2"/>
  <c r="BL84" i="2"/>
  <c r="BM19" i="2"/>
  <c r="BL30" i="2"/>
  <c r="AI95" i="2" l="1"/>
  <c r="AL80" i="2"/>
  <c r="AK81" i="2"/>
  <c r="AK83" i="2" s="1"/>
  <c r="AK85" i="2" s="1"/>
  <c r="AK90" i="2" s="1"/>
  <c r="AK87" i="2"/>
  <c r="AK78" i="2"/>
  <c r="AK79" i="2" s="1"/>
  <c r="AJ92" i="2"/>
  <c r="AJ94" i="2"/>
  <c r="AJ93" i="2"/>
  <c r="AN33" i="2"/>
  <c r="AN27" i="2"/>
  <c r="AN29" i="2" s="1"/>
  <c r="AN31" i="2" s="1"/>
  <c r="AO26" i="2"/>
  <c r="AN24" i="2"/>
  <c r="AN25" i="2" s="1"/>
  <c r="BN19" i="2"/>
  <c r="BM30" i="2"/>
  <c r="BL77" i="2"/>
  <c r="BN73" i="2"/>
  <c r="BM84" i="2"/>
  <c r="BN50" i="2"/>
  <c r="BP46" i="2"/>
  <c r="BO57" i="2"/>
  <c r="AK54" i="2"/>
  <c r="AK56" i="2" s="1"/>
  <c r="AK58" i="2" s="1"/>
  <c r="AK63" i="2" s="1"/>
  <c r="AL53" i="2"/>
  <c r="AK51" i="2"/>
  <c r="AK52" i="2" s="1"/>
  <c r="AK60" i="2"/>
  <c r="AI68" i="2"/>
  <c r="AJ66" i="2"/>
  <c r="AJ65" i="2"/>
  <c r="AJ67" i="2"/>
  <c r="BL23" i="2"/>
  <c r="BN20" i="2"/>
  <c r="BM28" i="2"/>
  <c r="AJ95" i="2" l="1"/>
  <c r="AK92" i="2"/>
  <c r="AK93" i="2"/>
  <c r="AK94" i="2"/>
  <c r="AC88" i="2"/>
  <c r="AL81" i="2"/>
  <c r="AL83" i="2" s="1"/>
  <c r="AL85" i="2" s="1"/>
  <c r="AL78" i="2"/>
  <c r="AL79" i="2" s="1"/>
  <c r="AL87" i="2"/>
  <c r="AD88" i="2" s="1"/>
  <c r="AO27" i="2"/>
  <c r="AO29" i="2" s="1"/>
  <c r="AO31" i="2" s="1"/>
  <c r="AP26" i="2"/>
  <c r="AO24" i="2"/>
  <c r="AO25" i="2" s="1"/>
  <c r="AO33" i="2"/>
  <c r="AB88" i="2"/>
  <c r="AJ68" i="2"/>
  <c r="AL51" i="2"/>
  <c r="AL52" i="2" s="1"/>
  <c r="AL54" i="2"/>
  <c r="AL56" i="2" s="1"/>
  <c r="AL58" i="2" s="1"/>
  <c r="AL60" i="2"/>
  <c r="BM77" i="2"/>
  <c r="BO50" i="2"/>
  <c r="BO73" i="2"/>
  <c r="BN84" i="2"/>
  <c r="BQ46" i="2"/>
  <c r="BP57" i="2"/>
  <c r="BM23" i="2"/>
  <c r="BO19" i="2"/>
  <c r="BN30" i="2"/>
  <c r="AK67" i="2"/>
  <c r="AK65" i="2"/>
  <c r="AK66" i="2"/>
  <c r="AI61" i="2"/>
  <c r="AH61" i="2"/>
  <c r="BO20" i="2"/>
  <c r="BN28" i="2"/>
  <c r="AK95" i="2" l="1"/>
  <c r="AK88" i="2"/>
  <c r="AA88" i="2"/>
  <c r="AJ88" i="2"/>
  <c r="AI88" i="2"/>
  <c r="AE88" i="2"/>
  <c r="AH88" i="2"/>
  <c r="AL88" i="2"/>
  <c r="AG88" i="2"/>
  <c r="AF88" i="2"/>
  <c r="AP33" i="2"/>
  <c r="AQ26" i="2"/>
  <c r="AP24" i="2"/>
  <c r="AP25" i="2" s="1"/>
  <c r="AP27" i="2"/>
  <c r="AP29" i="2" s="1"/>
  <c r="AP31" i="2" s="1"/>
  <c r="AL90" i="2"/>
  <c r="AM80" i="2"/>
  <c r="BN77" i="2"/>
  <c r="AL63" i="2"/>
  <c r="AM53" i="2"/>
  <c r="BN23" i="2"/>
  <c r="BP20" i="2"/>
  <c r="BO28" i="2"/>
  <c r="BP19" i="2"/>
  <c r="BO30" i="2"/>
  <c r="BP73" i="2"/>
  <c r="BO84" i="2"/>
  <c r="AG61" i="2"/>
  <c r="BP50" i="2"/>
  <c r="BR46" i="2"/>
  <c r="BQ57" i="2"/>
  <c r="AK61" i="2"/>
  <c r="AK68" i="2"/>
  <c r="AL61" i="2"/>
  <c r="AB61" i="2"/>
  <c r="AA61" i="2"/>
  <c r="AC61" i="2"/>
  <c r="AE61" i="2"/>
  <c r="AF61" i="2"/>
  <c r="AJ61" i="2"/>
  <c r="AD61" i="2"/>
  <c r="AQ33" i="2" l="1"/>
  <c r="AR26" i="2"/>
  <c r="AQ27" i="2"/>
  <c r="AQ29" i="2" s="1"/>
  <c r="AQ31" i="2" s="1"/>
  <c r="AQ24" i="2"/>
  <c r="AQ25" i="2" s="1"/>
  <c r="AM78" i="2"/>
  <c r="AM79" i="2" s="1"/>
  <c r="AM87" i="2"/>
  <c r="AN80" i="2"/>
  <c r="AM81" i="2"/>
  <c r="AM83" i="2" s="1"/>
  <c r="AM85" i="2" s="1"/>
  <c r="AM90" i="2" s="1"/>
  <c r="AM92" i="2" s="1"/>
  <c r="AL93" i="2"/>
  <c r="AL92" i="2"/>
  <c r="AL94" i="2"/>
  <c r="BQ19" i="2"/>
  <c r="BP30" i="2"/>
  <c r="BQ50" i="2"/>
  <c r="BO23" i="2"/>
  <c r="BS46" i="2"/>
  <c r="BR57" i="2"/>
  <c r="BQ20" i="2"/>
  <c r="BP28" i="2"/>
  <c r="AL66" i="2"/>
  <c r="AL65" i="2"/>
  <c r="AL67" i="2"/>
  <c r="BO77" i="2"/>
  <c r="BQ73" i="2"/>
  <c r="BP84" i="2"/>
  <c r="AN53" i="2"/>
  <c r="AM51" i="2"/>
  <c r="AM52" i="2" s="1"/>
  <c r="AM54" i="2"/>
  <c r="AM56" i="2" s="1"/>
  <c r="AM58" i="2" s="1"/>
  <c r="AM60" i="2"/>
  <c r="AM93" i="2" l="1"/>
  <c r="AM94" i="2"/>
  <c r="AL95" i="2"/>
  <c r="AS26" i="2"/>
  <c r="AR27" i="2"/>
  <c r="AR29" i="2" s="1"/>
  <c r="AR31" i="2" s="1"/>
  <c r="AR33" i="2"/>
  <c r="AR24" i="2"/>
  <c r="AR25" i="2" s="1"/>
  <c r="AO80" i="2"/>
  <c r="AN87" i="2"/>
  <c r="AN81" i="2"/>
  <c r="AN83" i="2" s="1"/>
  <c r="AN85" i="2" s="1"/>
  <c r="AN90" i="2" s="1"/>
  <c r="AN78" i="2"/>
  <c r="AN79" i="2" s="1"/>
  <c r="BR50" i="2"/>
  <c r="AM95" i="2"/>
  <c r="BR19" i="2"/>
  <c r="BQ30" i="2"/>
  <c r="BP77" i="2"/>
  <c r="AL68" i="2"/>
  <c r="AO53" i="2"/>
  <c r="AN51" i="2"/>
  <c r="AN52" i="2" s="1"/>
  <c r="AN54" i="2"/>
  <c r="AN56" i="2" s="1"/>
  <c r="AN58" i="2" s="1"/>
  <c r="AN63" i="2" s="1"/>
  <c r="AN60" i="2"/>
  <c r="BT46" i="2"/>
  <c r="BS57" i="2"/>
  <c r="BR73" i="2"/>
  <c r="BQ84" i="2"/>
  <c r="BP23" i="2"/>
  <c r="AM63" i="2"/>
  <c r="BR20" i="2"/>
  <c r="BQ28" i="2"/>
  <c r="AT26" i="2" l="1"/>
  <c r="AS33" i="2"/>
  <c r="AS24" i="2"/>
  <c r="AS25" i="2" s="1"/>
  <c r="AS27" i="2"/>
  <c r="AS29" i="2" s="1"/>
  <c r="AS31" i="2" s="1"/>
  <c r="AO87" i="2"/>
  <c r="AO81" i="2"/>
  <c r="AO83" i="2" s="1"/>
  <c r="AO85" i="2" s="1"/>
  <c r="AO90" i="2" s="1"/>
  <c r="AP80" i="2"/>
  <c r="AO78" i="2"/>
  <c r="AO79" i="2" s="1"/>
  <c r="AN93" i="2"/>
  <c r="AN92" i="2"/>
  <c r="AN94" i="2"/>
  <c r="BQ77" i="2"/>
  <c r="BU46" i="2"/>
  <c r="BT57" i="2"/>
  <c r="BS19" i="2"/>
  <c r="BR30" i="2"/>
  <c r="AM67" i="2"/>
  <c r="AM66" i="2"/>
  <c r="AM65" i="2"/>
  <c r="AN65" i="2"/>
  <c r="AN66" i="2"/>
  <c r="AN67" i="2"/>
  <c r="BS20" i="2"/>
  <c r="BR28" i="2"/>
  <c r="AO51" i="2"/>
  <c r="AO52" i="2" s="1"/>
  <c r="AO54" i="2"/>
  <c r="AO56" i="2" s="1"/>
  <c r="AO58" i="2" s="1"/>
  <c r="AO63" i="2" s="1"/>
  <c r="AP53" i="2"/>
  <c r="AO60" i="2"/>
  <c r="BS50" i="2"/>
  <c r="BS73" i="2"/>
  <c r="BR84" i="2"/>
  <c r="BQ23" i="2"/>
  <c r="AP87" i="2" l="1"/>
  <c r="AP81" i="2"/>
  <c r="AP83" i="2" s="1"/>
  <c r="AP85" i="2" s="1"/>
  <c r="AP90" i="2" s="1"/>
  <c r="AQ80" i="2"/>
  <c r="AP78" i="2"/>
  <c r="AP79" i="2" s="1"/>
  <c r="AO93" i="2"/>
  <c r="AO92" i="2"/>
  <c r="AO94" i="2"/>
  <c r="AN95" i="2"/>
  <c r="AU26" i="2"/>
  <c r="AT24" i="2"/>
  <c r="AT25" i="2" s="1"/>
  <c r="AT27" i="2"/>
  <c r="AT29" i="2" s="1"/>
  <c r="AT31" i="2" s="1"/>
  <c r="AT33" i="2"/>
  <c r="BR23" i="2"/>
  <c r="BT19" i="2"/>
  <c r="BS30" i="2"/>
  <c r="BR77" i="2"/>
  <c r="AP54" i="2"/>
  <c r="AP56" i="2" s="1"/>
  <c r="AP58" i="2" s="1"/>
  <c r="AP63" i="2" s="1"/>
  <c r="AP51" i="2"/>
  <c r="AP52" i="2" s="1"/>
  <c r="AQ53" i="2"/>
  <c r="AP60" i="2"/>
  <c r="BT20" i="2"/>
  <c r="BS28" i="2"/>
  <c r="AN68" i="2"/>
  <c r="BT73" i="2"/>
  <c r="BS84" i="2"/>
  <c r="AO66" i="2"/>
  <c r="AO67" i="2"/>
  <c r="AO65" i="2"/>
  <c r="AM68" i="2"/>
  <c r="BT50" i="2"/>
  <c r="BV46" i="2"/>
  <c r="BU57" i="2"/>
  <c r="AR80" i="2" l="1"/>
  <c r="AQ78" i="2"/>
  <c r="AQ79" i="2" s="1"/>
  <c r="AQ81" i="2"/>
  <c r="AQ83" i="2" s="1"/>
  <c r="AQ85" i="2" s="1"/>
  <c r="AQ90" i="2" s="1"/>
  <c r="AQ87" i="2"/>
  <c r="AP94" i="2"/>
  <c r="AP92" i="2"/>
  <c r="AP93" i="2"/>
  <c r="AO95" i="2"/>
  <c r="AU27" i="2"/>
  <c r="AU29" i="2" s="1"/>
  <c r="AU31" i="2" s="1"/>
  <c r="AU33" i="2"/>
  <c r="AV26" i="2"/>
  <c r="AU24" i="2"/>
  <c r="AU25" i="2" s="1"/>
  <c r="BS23" i="2"/>
  <c r="BS77" i="2"/>
  <c r="AQ54" i="2"/>
  <c r="AQ56" i="2" s="1"/>
  <c r="AQ58" i="2" s="1"/>
  <c r="AQ63" i="2" s="1"/>
  <c r="AR53" i="2"/>
  <c r="AQ51" i="2"/>
  <c r="AQ52" i="2" s="1"/>
  <c r="AQ60" i="2"/>
  <c r="BU19" i="2"/>
  <c r="BT30" i="2"/>
  <c r="BW46" i="2"/>
  <c r="BV57" i="2"/>
  <c r="BU73" i="2"/>
  <c r="BT84" i="2"/>
  <c r="BU50" i="2"/>
  <c r="AP66" i="2"/>
  <c r="AP67" i="2"/>
  <c r="AP65" i="2"/>
  <c r="BU20" i="2"/>
  <c r="BT28" i="2"/>
  <c r="AO68" i="2"/>
  <c r="AP95" i="2" l="1"/>
  <c r="AV33" i="2"/>
  <c r="AV27" i="2"/>
  <c r="AV29" i="2" s="1"/>
  <c r="AV31" i="2" s="1"/>
  <c r="AW26" i="2"/>
  <c r="AV24" i="2"/>
  <c r="AV25" i="2" s="1"/>
  <c r="AQ93" i="2"/>
  <c r="AQ94" i="2"/>
  <c r="AQ92" i="2"/>
  <c r="AQ95" i="2" s="1"/>
  <c r="AR78" i="2"/>
  <c r="AR79" i="2" s="1"/>
  <c r="AR81" i="2"/>
  <c r="AR83" i="2" s="1"/>
  <c r="AR85" i="2" s="1"/>
  <c r="AR90" i="2" s="1"/>
  <c r="AS80" i="2"/>
  <c r="AR87" i="2"/>
  <c r="BV20" i="2"/>
  <c r="BU28" i="2"/>
  <c r="BV73" i="2"/>
  <c r="BU84" i="2"/>
  <c r="AP68" i="2"/>
  <c r="BV50" i="2"/>
  <c r="AR54" i="2"/>
  <c r="AR56" i="2" s="1"/>
  <c r="AR58" i="2" s="1"/>
  <c r="AR63" i="2" s="1"/>
  <c r="AS53" i="2"/>
  <c r="AR51" i="2"/>
  <c r="AR52" i="2" s="1"/>
  <c r="AR60" i="2"/>
  <c r="BX46" i="2"/>
  <c r="BW57" i="2"/>
  <c r="AQ66" i="2"/>
  <c r="AQ65" i="2"/>
  <c r="AQ67" i="2"/>
  <c r="BV19" i="2"/>
  <c r="BU30" i="2"/>
  <c r="BT77" i="2"/>
  <c r="BT23" i="2"/>
  <c r="AX26" i="2" l="1"/>
  <c r="AW24" i="2"/>
  <c r="AW25" i="2" s="1"/>
  <c r="AW27" i="2"/>
  <c r="AW29" i="2" s="1"/>
  <c r="AW31" i="2" s="1"/>
  <c r="AW33" i="2"/>
  <c r="AS78" i="2"/>
  <c r="AS79" i="2" s="1"/>
  <c r="AS81" i="2"/>
  <c r="AS83" i="2" s="1"/>
  <c r="AS85" i="2" s="1"/>
  <c r="AS90" i="2" s="1"/>
  <c r="AS87" i="2"/>
  <c r="AT80" i="2"/>
  <c r="AR92" i="2"/>
  <c r="AR94" i="2"/>
  <c r="AR93" i="2"/>
  <c r="BW20" i="2"/>
  <c r="BV28" i="2"/>
  <c r="AS54" i="2"/>
  <c r="AS56" i="2" s="1"/>
  <c r="AS58" i="2" s="1"/>
  <c r="AS63" i="2" s="1"/>
  <c r="AT53" i="2"/>
  <c r="AS51" i="2"/>
  <c r="AS52" i="2" s="1"/>
  <c r="AS60" i="2"/>
  <c r="AR67" i="2"/>
  <c r="AR65" i="2"/>
  <c r="AR66" i="2"/>
  <c r="BU77" i="2"/>
  <c r="BW19" i="2"/>
  <c r="BV30" i="2"/>
  <c r="BW50" i="2"/>
  <c r="BW73" i="2"/>
  <c r="BV84" i="2"/>
  <c r="AQ68" i="2"/>
  <c r="BY46" i="2"/>
  <c r="BX57" i="2"/>
  <c r="BU23" i="2"/>
  <c r="AS94" i="2" l="1"/>
  <c r="AS93" i="2"/>
  <c r="AS92" i="2"/>
  <c r="AS95" i="2" s="1"/>
  <c r="AT78" i="2"/>
  <c r="AT79" i="2" s="1"/>
  <c r="AT81" i="2"/>
  <c r="AT83" i="2" s="1"/>
  <c r="AT85" i="2" s="1"/>
  <c r="AT90" i="2" s="1"/>
  <c r="AU80" i="2"/>
  <c r="AT87" i="2"/>
  <c r="AR95" i="2"/>
  <c r="AX24" i="2"/>
  <c r="AX25" i="2" s="1"/>
  <c r="AX27" i="2"/>
  <c r="AX29" i="2" s="1"/>
  <c r="AX31" i="2" s="1"/>
  <c r="AY26" i="2" s="1"/>
  <c r="AX33" i="2"/>
  <c r="AU53" i="2"/>
  <c r="AT51" i="2"/>
  <c r="AT52" i="2" s="1"/>
  <c r="AT54" i="2"/>
  <c r="AT56" i="2" s="1"/>
  <c r="AT58" i="2" s="1"/>
  <c r="AT63" i="2" s="1"/>
  <c r="AT60" i="2"/>
  <c r="BX20" i="2"/>
  <c r="BW28" i="2"/>
  <c r="BV23" i="2"/>
  <c r="BX19" i="2"/>
  <c r="BW30" i="2"/>
  <c r="AR68" i="2"/>
  <c r="AS66" i="2"/>
  <c r="AS67" i="2"/>
  <c r="AS65" i="2"/>
  <c r="BV77" i="2"/>
  <c r="BZ46" i="2"/>
  <c r="BY57" i="2"/>
  <c r="BX73" i="2"/>
  <c r="BW84" i="2"/>
  <c r="BX50" i="2"/>
  <c r="AT93" i="2" l="1"/>
  <c r="AT92" i="2"/>
  <c r="AT94" i="2"/>
  <c r="AV80" i="2"/>
  <c r="AU78" i="2"/>
  <c r="AU79" i="2" s="1"/>
  <c r="AU87" i="2"/>
  <c r="AU81" i="2"/>
  <c r="AU83" i="2" s="1"/>
  <c r="AU85" i="2" s="1"/>
  <c r="AU90" i="2" s="1"/>
  <c r="AT34" i="2"/>
  <c r="AP34" i="2"/>
  <c r="AX34" i="2"/>
  <c r="AV34" i="2"/>
  <c r="AM34" i="2"/>
  <c r="AO34" i="2"/>
  <c r="AR34" i="2"/>
  <c r="AN34" i="2"/>
  <c r="AU34" i="2"/>
  <c r="AQ34" i="2"/>
  <c r="AS34" i="2"/>
  <c r="AY24" i="2"/>
  <c r="AY25" i="2" s="1"/>
  <c r="AY33" i="2"/>
  <c r="AZ26" i="2"/>
  <c r="AY27" i="2"/>
  <c r="AY29" i="2" s="1"/>
  <c r="AY31" i="2" s="1"/>
  <c r="AW34" i="2"/>
  <c r="AT66" i="2"/>
  <c r="AT67" i="2"/>
  <c r="AT65" i="2"/>
  <c r="CA46" i="2"/>
  <c r="BZ57" i="2"/>
  <c r="AS68" i="2"/>
  <c r="AV53" i="2"/>
  <c r="AU51" i="2"/>
  <c r="AU52" i="2" s="1"/>
  <c r="AU54" i="2"/>
  <c r="AU56" i="2" s="1"/>
  <c r="AU58" i="2" s="1"/>
  <c r="AU63" i="2" s="1"/>
  <c r="AU60" i="2"/>
  <c r="BY73" i="2"/>
  <c r="BX84" i="2"/>
  <c r="BY50" i="2"/>
  <c r="BW23" i="2"/>
  <c r="BY19" i="2"/>
  <c r="BX30" i="2"/>
  <c r="BW77" i="2"/>
  <c r="BY20" i="2"/>
  <c r="BX28" i="2"/>
  <c r="AU94" i="2" l="1"/>
  <c r="AU93" i="2"/>
  <c r="AU92" i="2"/>
  <c r="AU95" i="2" s="1"/>
  <c r="AV81" i="2"/>
  <c r="AV83" i="2" s="1"/>
  <c r="AV85" i="2" s="1"/>
  <c r="AV90" i="2" s="1"/>
  <c r="AV78" i="2"/>
  <c r="AV79" i="2" s="1"/>
  <c r="AW80" i="2"/>
  <c r="AV87" i="2"/>
  <c r="AZ27" i="2"/>
  <c r="AZ29" i="2" s="1"/>
  <c r="AZ31" i="2" s="1"/>
  <c r="AZ33" i="2"/>
  <c r="AZ24" i="2"/>
  <c r="AZ25" i="2" s="1"/>
  <c r="BA26" i="2"/>
  <c r="AT95" i="2"/>
  <c r="BX77" i="2"/>
  <c r="AT68" i="2"/>
  <c r="BZ73" i="2"/>
  <c r="BY84" i="2"/>
  <c r="CB46" i="2"/>
  <c r="CA57" i="2"/>
  <c r="BZ20" i="2"/>
  <c r="BY28" i="2"/>
  <c r="BX23" i="2"/>
  <c r="AU65" i="2"/>
  <c r="AU66" i="2"/>
  <c r="AU67" i="2"/>
  <c r="AW53" i="2"/>
  <c r="AV51" i="2"/>
  <c r="AV52" i="2" s="1"/>
  <c r="AV54" i="2"/>
  <c r="AV56" i="2" s="1"/>
  <c r="AV58" i="2" s="1"/>
  <c r="AV63" i="2" s="1"/>
  <c r="AV60" i="2"/>
  <c r="BZ19" i="2"/>
  <c r="BY30" i="2"/>
  <c r="BZ50" i="2"/>
  <c r="AW87" i="2" l="1"/>
  <c r="AX80" i="2"/>
  <c r="AW78" i="2"/>
  <c r="AW79" i="2" s="1"/>
  <c r="AW81" i="2"/>
  <c r="AW83" i="2" s="1"/>
  <c r="AW85" i="2" s="1"/>
  <c r="AW90" i="2" s="1"/>
  <c r="AV94" i="2"/>
  <c r="AV93" i="2"/>
  <c r="AV92" i="2"/>
  <c r="BA27" i="2"/>
  <c r="BA29" i="2" s="1"/>
  <c r="BA31" i="2" s="1"/>
  <c r="BB26" i="2"/>
  <c r="BA33" i="2"/>
  <c r="BA24" i="2"/>
  <c r="BA25" i="2" s="1"/>
  <c r="AW51" i="2"/>
  <c r="AW52" i="2" s="1"/>
  <c r="AW54" i="2"/>
  <c r="AW56" i="2" s="1"/>
  <c r="AW58" i="2" s="1"/>
  <c r="AW63" i="2" s="1"/>
  <c r="AX53" i="2"/>
  <c r="AW60" i="2"/>
  <c r="BY77" i="2"/>
  <c r="CA73" i="2"/>
  <c r="BZ84" i="2"/>
  <c r="AU68" i="2"/>
  <c r="BY23" i="2"/>
  <c r="CA19" i="2"/>
  <c r="BZ30" i="2"/>
  <c r="CA20" i="2"/>
  <c r="BZ28" i="2"/>
  <c r="CA50" i="2"/>
  <c r="AV67" i="2"/>
  <c r="AV65" i="2"/>
  <c r="AV66" i="2"/>
  <c r="CC46" i="2"/>
  <c r="CB57" i="2"/>
  <c r="AW92" i="2" l="1"/>
  <c r="AW94" i="2"/>
  <c r="AW93" i="2"/>
  <c r="BC26" i="2"/>
  <c r="BB24" i="2"/>
  <c r="BB25" i="2" s="1"/>
  <c r="BB33" i="2"/>
  <c r="BB27" i="2"/>
  <c r="BB29" i="2" s="1"/>
  <c r="BB31" i="2" s="1"/>
  <c r="AX81" i="2"/>
  <c r="AX83" i="2" s="1"/>
  <c r="AX85" i="2" s="1"/>
  <c r="AX90" i="2" s="1"/>
  <c r="AX93" i="2" s="1"/>
  <c r="AX78" i="2"/>
  <c r="AX79" i="2" s="1"/>
  <c r="AX87" i="2"/>
  <c r="AW88" i="2"/>
  <c r="AV95" i="2"/>
  <c r="AU88" i="2"/>
  <c r="CB19" i="2"/>
  <c r="CA30" i="2"/>
  <c r="AX54" i="2"/>
  <c r="AX56" i="2" s="1"/>
  <c r="AX58" i="2" s="1"/>
  <c r="AX51" i="2"/>
  <c r="AX52" i="2" s="1"/>
  <c r="AX60" i="2"/>
  <c r="AU61" i="2" s="1"/>
  <c r="CD46" i="2"/>
  <c r="CC57" i="2"/>
  <c r="AW67" i="2"/>
  <c r="AW65" i="2"/>
  <c r="AW66" i="2"/>
  <c r="AV68" i="2"/>
  <c r="BZ23" i="2"/>
  <c r="CB50" i="2"/>
  <c r="CB73" i="2"/>
  <c r="CA84" i="2"/>
  <c r="CB20" i="2"/>
  <c r="CA28" i="2"/>
  <c r="BZ77" i="2"/>
  <c r="BD26" i="2" l="1"/>
  <c r="BC24" i="2"/>
  <c r="BC25" i="2" s="1"/>
  <c r="BC33" i="2"/>
  <c r="BC27" i="2"/>
  <c r="BC29" i="2" s="1"/>
  <c r="BC31" i="2" s="1"/>
  <c r="AS88" i="2"/>
  <c r="AY80" i="2"/>
  <c r="AX88" i="2"/>
  <c r="AQ88" i="2"/>
  <c r="AN88" i="2"/>
  <c r="AV88" i="2"/>
  <c r="AT88" i="2"/>
  <c r="AP88" i="2"/>
  <c r="AX94" i="2"/>
  <c r="AW95" i="2"/>
  <c r="AX92" i="2"/>
  <c r="AX95" i="2" s="1"/>
  <c r="AR88" i="2"/>
  <c r="AM88" i="2"/>
  <c r="AO88" i="2"/>
  <c r="AX63" i="2"/>
  <c r="AY53" i="2"/>
  <c r="CC19" i="2"/>
  <c r="CB30" i="2"/>
  <c r="AV61" i="2"/>
  <c r="CA23" i="2"/>
  <c r="AW68" i="2"/>
  <c r="CA77" i="2"/>
  <c r="CC73" i="2"/>
  <c r="CB84" i="2"/>
  <c r="CC50" i="2"/>
  <c r="AW61" i="2"/>
  <c r="CE46" i="2"/>
  <c r="CD57" i="2"/>
  <c r="CC20" i="2"/>
  <c r="CB28" i="2"/>
  <c r="AX61" i="2"/>
  <c r="AM61" i="2"/>
  <c r="AN61" i="2"/>
  <c r="AP61" i="2"/>
  <c r="AQ61" i="2"/>
  <c r="AT61" i="2"/>
  <c r="AR61" i="2"/>
  <c r="AO61" i="2"/>
  <c r="AS61" i="2"/>
  <c r="AY78" i="2" l="1"/>
  <c r="AY79" i="2" s="1"/>
  <c r="AY87" i="2"/>
  <c r="AY81" i="2"/>
  <c r="AY83" i="2" s="1"/>
  <c r="AY85" i="2" s="1"/>
  <c r="AY90" i="2" s="1"/>
  <c r="AZ80" i="2"/>
  <c r="BD33" i="2"/>
  <c r="BE26" i="2"/>
  <c r="BD27" i="2"/>
  <c r="BD29" i="2" s="1"/>
  <c r="BD31" i="2" s="1"/>
  <c r="BD24" i="2"/>
  <c r="BD25" i="2" s="1"/>
  <c r="CD20" i="2"/>
  <c r="CC28" i="2"/>
  <c r="CB77" i="2"/>
  <c r="CD73" i="2"/>
  <c r="CC84" i="2"/>
  <c r="CD19" i="2"/>
  <c r="CC30" i="2"/>
  <c r="CD50" i="2"/>
  <c r="CF46" i="2"/>
  <c r="CE57" i="2"/>
  <c r="AY93" i="2"/>
  <c r="AY94" i="2"/>
  <c r="AY92" i="2"/>
  <c r="AY54" i="2"/>
  <c r="AY56" i="2" s="1"/>
  <c r="AY58" i="2" s="1"/>
  <c r="AY63" i="2" s="1"/>
  <c r="AZ53" i="2"/>
  <c r="AY51" i="2"/>
  <c r="AY52" i="2" s="1"/>
  <c r="AY60" i="2"/>
  <c r="AX65" i="2"/>
  <c r="AX67" i="2"/>
  <c r="AX66" i="2"/>
  <c r="CB23" i="2"/>
  <c r="BF26" i="2" l="1"/>
  <c r="BE33" i="2"/>
  <c r="BE27" i="2"/>
  <c r="BE29" i="2" s="1"/>
  <c r="BE31" i="2" s="1"/>
  <c r="BE24" i="2"/>
  <c r="BE25" i="2" s="1"/>
  <c r="BA80" i="2"/>
  <c r="AZ87" i="2"/>
  <c r="AZ78" i="2"/>
  <c r="AZ79" i="2" s="1"/>
  <c r="AZ81" i="2"/>
  <c r="AZ83" i="2" s="1"/>
  <c r="AZ85" i="2" s="1"/>
  <c r="AZ90" i="2" s="1"/>
  <c r="AY95" i="2"/>
  <c r="CE50" i="2"/>
  <c r="CC23" i="2"/>
  <c r="AX68" i="2"/>
  <c r="CG46" i="2"/>
  <c r="CF57" i="2"/>
  <c r="CE20" i="2"/>
  <c r="CD28" i="2"/>
  <c r="CE73" i="2"/>
  <c r="CD84" i="2"/>
  <c r="AZ54" i="2"/>
  <c r="AZ56" i="2" s="1"/>
  <c r="AZ58" i="2" s="1"/>
  <c r="AZ63" i="2" s="1"/>
  <c r="BA53" i="2"/>
  <c r="AZ51" i="2"/>
  <c r="AZ52" i="2" s="1"/>
  <c r="AZ60" i="2"/>
  <c r="CE19" i="2"/>
  <c r="CD30" i="2"/>
  <c r="AY65" i="2"/>
  <c r="AY67" i="2"/>
  <c r="AY66" i="2"/>
  <c r="CC77" i="2"/>
  <c r="BA81" i="2" l="1"/>
  <c r="BA83" i="2" s="1"/>
  <c r="BA85" i="2" s="1"/>
  <c r="BA90" i="2" s="1"/>
  <c r="BB80" i="2"/>
  <c r="BA78" i="2"/>
  <c r="BA79" i="2" s="1"/>
  <c r="BA87" i="2"/>
  <c r="AZ93" i="2"/>
  <c r="AZ92" i="2"/>
  <c r="AZ94" i="2"/>
  <c r="BF24" i="2"/>
  <c r="BF25" i="2" s="1"/>
  <c r="BF27" i="2"/>
  <c r="BF29" i="2" s="1"/>
  <c r="BF31" i="2" s="1"/>
  <c r="BG26" i="2"/>
  <c r="BF33" i="2"/>
  <c r="CH46" i="2"/>
  <c r="CH57" i="2" s="1"/>
  <c r="CG57" i="2"/>
  <c r="CF73" i="2"/>
  <c r="CE84" i="2"/>
  <c r="CD23" i="2"/>
  <c r="CD77" i="2"/>
  <c r="BA54" i="2"/>
  <c r="BA56" i="2" s="1"/>
  <c r="BA58" i="2" s="1"/>
  <c r="BA63" i="2" s="1"/>
  <c r="BB53" i="2"/>
  <c r="BA51" i="2"/>
  <c r="BA52" i="2" s="1"/>
  <c r="BA60" i="2"/>
  <c r="AZ65" i="2"/>
  <c r="AZ66" i="2"/>
  <c r="AZ67" i="2"/>
  <c r="CF19" i="2"/>
  <c r="CE30" i="2"/>
  <c r="AY68" i="2"/>
  <c r="CF20" i="2"/>
  <c r="CE28" i="2"/>
  <c r="CF50" i="2"/>
  <c r="AZ95" i="2" l="1"/>
  <c r="BG24" i="2"/>
  <c r="BG25" i="2" s="1"/>
  <c r="BH26" i="2"/>
  <c r="BG33" i="2"/>
  <c r="BG27" i="2"/>
  <c r="BG29" i="2" s="1"/>
  <c r="BG31" i="2" s="1"/>
  <c r="BC80" i="2"/>
  <c r="BB78" i="2"/>
  <c r="BB79" i="2" s="1"/>
  <c r="BB87" i="2"/>
  <c r="BB81" i="2"/>
  <c r="BB83" i="2" s="1"/>
  <c r="BB85" i="2" s="1"/>
  <c r="BB90" i="2" s="1"/>
  <c r="BA92" i="2"/>
  <c r="BA94" i="2"/>
  <c r="BA93" i="2"/>
  <c r="CG19" i="2"/>
  <c r="CF30" i="2"/>
  <c r="CE77" i="2"/>
  <c r="CG73" i="2"/>
  <c r="CF84" i="2"/>
  <c r="CE23" i="2"/>
  <c r="CG20" i="2"/>
  <c r="CF28" i="2"/>
  <c r="AZ68" i="2"/>
  <c r="BC53" i="2"/>
  <c r="BB51" i="2"/>
  <c r="BB52" i="2" s="1"/>
  <c r="BB54" i="2"/>
  <c r="BB56" i="2" s="1"/>
  <c r="BB58" i="2" s="1"/>
  <c r="BB63" i="2" s="1"/>
  <c r="BB60" i="2"/>
  <c r="CG50" i="2"/>
  <c r="BA65" i="2"/>
  <c r="BA67" i="2"/>
  <c r="BA66" i="2"/>
  <c r="CH50" i="2"/>
  <c r="BC87" i="2" l="1"/>
  <c r="BC81" i="2"/>
  <c r="BC83" i="2" s="1"/>
  <c r="BC85" i="2" s="1"/>
  <c r="BC90" i="2" s="1"/>
  <c r="BD80" i="2"/>
  <c r="BC78" i="2"/>
  <c r="BC79" i="2" s="1"/>
  <c r="BI26" i="2"/>
  <c r="BH24" i="2"/>
  <c r="BH25" i="2" s="1"/>
  <c r="BH27" i="2"/>
  <c r="BH29" i="2" s="1"/>
  <c r="BH31" i="2" s="1"/>
  <c r="BH33" i="2"/>
  <c r="BA95" i="2"/>
  <c r="BB92" i="2"/>
  <c r="BB94" i="2"/>
  <c r="BB93" i="2"/>
  <c r="CF77" i="2"/>
  <c r="CH19" i="2"/>
  <c r="CH30" i="2" s="1"/>
  <c r="CG30" i="2"/>
  <c r="BB65" i="2"/>
  <c r="BB67" i="2"/>
  <c r="BB66" i="2"/>
  <c r="BA68" i="2"/>
  <c r="CF23" i="2"/>
  <c r="BD53" i="2"/>
  <c r="BC51" i="2"/>
  <c r="BC52" i="2" s="1"/>
  <c r="BC54" i="2"/>
  <c r="BC56" i="2" s="1"/>
  <c r="BC58" i="2" s="1"/>
  <c r="BC63" i="2" s="1"/>
  <c r="BC60" i="2"/>
  <c r="CH20" i="2"/>
  <c r="CH28" i="2" s="1"/>
  <c r="CG28" i="2"/>
  <c r="CH73" i="2"/>
  <c r="CH84" i="2" s="1"/>
  <c r="CG84" i="2"/>
  <c r="BI24" i="2" l="1"/>
  <c r="BI25" i="2" s="1"/>
  <c r="BI27" i="2"/>
  <c r="BI29" i="2" s="1"/>
  <c r="BI31" i="2" s="1"/>
  <c r="BI33" i="2"/>
  <c r="BJ26" i="2"/>
  <c r="BD87" i="2"/>
  <c r="BD81" i="2"/>
  <c r="BD83" i="2" s="1"/>
  <c r="BD85" i="2" s="1"/>
  <c r="BD90" i="2" s="1"/>
  <c r="BE80" i="2"/>
  <c r="BD78" i="2"/>
  <c r="BD79" i="2" s="1"/>
  <c r="BB95" i="2"/>
  <c r="BC92" i="2"/>
  <c r="BC95" i="2" s="1"/>
  <c r="BC94" i="2"/>
  <c r="BC93" i="2"/>
  <c r="BC65" i="2"/>
  <c r="BC66" i="2"/>
  <c r="BC67" i="2"/>
  <c r="BB68" i="2"/>
  <c r="CG77" i="2"/>
  <c r="CH77" i="2"/>
  <c r="BE53" i="2"/>
  <c r="BD51" i="2"/>
  <c r="BD52" i="2" s="1"/>
  <c r="BD54" i="2"/>
  <c r="BD56" i="2" s="1"/>
  <c r="BD58" i="2" s="1"/>
  <c r="BD63" i="2" s="1"/>
  <c r="BD60" i="2"/>
  <c r="CG23" i="2"/>
  <c r="CH23" i="2"/>
  <c r="BD93" i="2" l="1"/>
  <c r="BD92" i="2"/>
  <c r="BD94" i="2"/>
  <c r="BJ24" i="2"/>
  <c r="BJ25" i="2" s="1"/>
  <c r="BJ33" i="2"/>
  <c r="BJ27" i="2"/>
  <c r="BJ29" i="2" s="1"/>
  <c r="BJ31" i="2" s="1"/>
  <c r="BK26" i="2" s="1"/>
  <c r="BF80" i="2"/>
  <c r="BE78" i="2"/>
  <c r="BE79" i="2" s="1"/>
  <c r="BE87" i="2"/>
  <c r="BE81" i="2"/>
  <c r="BE83" i="2" s="1"/>
  <c r="BE85" i="2" s="1"/>
  <c r="BE90" i="2" s="1"/>
  <c r="BE51" i="2"/>
  <c r="BE52" i="2" s="1"/>
  <c r="BE54" i="2"/>
  <c r="BE56" i="2" s="1"/>
  <c r="BE58" i="2" s="1"/>
  <c r="BE63" i="2" s="1"/>
  <c r="BF53" i="2"/>
  <c r="BE60" i="2"/>
  <c r="BC68" i="2"/>
  <c r="BD65" i="2"/>
  <c r="BD67" i="2"/>
  <c r="BD66" i="2"/>
  <c r="BH34" i="2" l="1"/>
  <c r="BJ34" i="2"/>
  <c r="BD34" i="2"/>
  <c r="BI34" i="2"/>
  <c r="AY34" i="2"/>
  <c r="BC34" i="2"/>
  <c r="BA34" i="2"/>
  <c r="AZ34" i="2"/>
  <c r="BE34" i="2"/>
  <c r="BG34" i="2"/>
  <c r="BB34" i="2"/>
  <c r="BG80" i="2"/>
  <c r="BF78" i="2"/>
  <c r="BF79" i="2" s="1"/>
  <c r="BF81" i="2"/>
  <c r="BF83" i="2" s="1"/>
  <c r="BF85" i="2" s="1"/>
  <c r="BF90" i="2" s="1"/>
  <c r="BF87" i="2"/>
  <c r="BL26" i="2"/>
  <c r="BK27" i="2"/>
  <c r="BK29" i="2" s="1"/>
  <c r="BK31" i="2" s="1"/>
  <c r="BK33" i="2"/>
  <c r="BK24" i="2"/>
  <c r="BK25" i="2" s="1"/>
  <c r="BD95" i="2"/>
  <c r="BE92" i="2"/>
  <c r="BE94" i="2"/>
  <c r="BE93" i="2"/>
  <c r="BF34" i="2"/>
  <c r="BF54" i="2"/>
  <c r="BF56" i="2" s="1"/>
  <c r="BF58" i="2" s="1"/>
  <c r="BF63" i="2" s="1"/>
  <c r="BF51" i="2"/>
  <c r="BF52" i="2" s="1"/>
  <c r="BG53" i="2"/>
  <c r="BF60" i="2"/>
  <c r="BE66" i="2"/>
  <c r="BE67" i="2"/>
  <c r="BE65" i="2"/>
  <c r="BD68" i="2"/>
  <c r="BL33" i="2" l="1"/>
  <c r="BM26" i="2"/>
  <c r="BL27" i="2"/>
  <c r="BL29" i="2" s="1"/>
  <c r="BL31" i="2" s="1"/>
  <c r="BL24" i="2"/>
  <c r="BL25" i="2" s="1"/>
  <c r="BF94" i="2"/>
  <c r="BF93" i="2"/>
  <c r="BF92" i="2"/>
  <c r="BF95" i="2" s="1"/>
  <c r="BE95" i="2"/>
  <c r="BH80" i="2"/>
  <c r="BG87" i="2"/>
  <c r="BG78" i="2"/>
  <c r="BG79" i="2" s="1"/>
  <c r="BG81" i="2"/>
  <c r="BG83" i="2" s="1"/>
  <c r="BG85" i="2" s="1"/>
  <c r="BG90" i="2" s="1"/>
  <c r="BG54" i="2"/>
  <c r="BG56" i="2" s="1"/>
  <c r="BG58" i="2" s="1"/>
  <c r="BG63" i="2" s="1"/>
  <c r="BH53" i="2"/>
  <c r="BG51" i="2"/>
  <c r="BG52" i="2" s="1"/>
  <c r="BG60" i="2"/>
  <c r="BF66" i="2"/>
  <c r="BF65" i="2"/>
  <c r="BF67" i="2"/>
  <c r="BE68" i="2"/>
  <c r="BG94" i="2" l="1"/>
  <c r="BG92" i="2"/>
  <c r="BG95" i="2" s="1"/>
  <c r="BG93" i="2"/>
  <c r="BM27" i="2"/>
  <c r="BM29" i="2" s="1"/>
  <c r="BM31" i="2" s="1"/>
  <c r="BN26" i="2"/>
  <c r="BM24" i="2"/>
  <c r="BM25" i="2" s="1"/>
  <c r="BM33" i="2"/>
  <c r="BH81" i="2"/>
  <c r="BH83" i="2" s="1"/>
  <c r="BH85" i="2" s="1"/>
  <c r="BH90" i="2" s="1"/>
  <c r="BI80" i="2"/>
  <c r="BH87" i="2"/>
  <c r="BH78" i="2"/>
  <c r="BH79" i="2" s="1"/>
  <c r="BH54" i="2"/>
  <c r="BH56" i="2" s="1"/>
  <c r="BH58" i="2" s="1"/>
  <c r="BH63" i="2" s="1"/>
  <c r="BI53" i="2"/>
  <c r="BH51" i="2"/>
  <c r="BH52" i="2" s="1"/>
  <c r="BH60" i="2"/>
  <c r="BG65" i="2"/>
  <c r="BG67" i="2"/>
  <c r="BG66" i="2"/>
  <c r="BF68" i="2"/>
  <c r="BH92" i="2" l="1"/>
  <c r="BH93" i="2"/>
  <c r="BH94" i="2"/>
  <c r="BO26" i="2"/>
  <c r="BN24" i="2"/>
  <c r="BN25" i="2" s="1"/>
  <c r="BN27" i="2"/>
  <c r="BN29" i="2" s="1"/>
  <c r="BN31" i="2" s="1"/>
  <c r="BN33" i="2"/>
  <c r="BI81" i="2"/>
  <c r="BI83" i="2" s="1"/>
  <c r="BI85" i="2" s="1"/>
  <c r="BI90" i="2" s="1"/>
  <c r="BI87" i="2"/>
  <c r="BI78" i="2"/>
  <c r="BI79" i="2" s="1"/>
  <c r="BJ80" i="2"/>
  <c r="BI54" i="2"/>
  <c r="BI56" i="2" s="1"/>
  <c r="BI58" i="2" s="1"/>
  <c r="BI63" i="2" s="1"/>
  <c r="BJ53" i="2"/>
  <c r="BI51" i="2"/>
  <c r="BI52" i="2" s="1"/>
  <c r="BI60" i="2"/>
  <c r="BH65" i="2"/>
  <c r="BH66" i="2"/>
  <c r="BH67" i="2"/>
  <c r="BG68" i="2"/>
  <c r="BI93" i="2" l="1"/>
  <c r="BI92" i="2"/>
  <c r="BI95" i="2" s="1"/>
  <c r="BI94" i="2"/>
  <c r="BP26" i="2"/>
  <c r="BO27" i="2"/>
  <c r="BO29" i="2" s="1"/>
  <c r="BO31" i="2" s="1"/>
  <c r="BO24" i="2"/>
  <c r="BO25" i="2" s="1"/>
  <c r="BO33" i="2"/>
  <c r="BJ81" i="2"/>
  <c r="BJ83" i="2" s="1"/>
  <c r="BJ85" i="2" s="1"/>
  <c r="BJ78" i="2"/>
  <c r="BJ79" i="2" s="1"/>
  <c r="BJ87" i="2"/>
  <c r="BH95" i="2"/>
  <c r="BJ51" i="2"/>
  <c r="BJ52" i="2" s="1"/>
  <c r="BJ54" i="2"/>
  <c r="BJ56" i="2" s="1"/>
  <c r="BJ58" i="2" s="1"/>
  <c r="BH61" i="2" s="1"/>
  <c r="BJ60" i="2"/>
  <c r="BI61" i="2" s="1"/>
  <c r="BI65" i="2"/>
  <c r="BI66" i="2"/>
  <c r="BI67" i="2"/>
  <c r="BH68" i="2"/>
  <c r="BE88" i="2" l="1"/>
  <c r="BJ90" i="2"/>
  <c r="BP33" i="2"/>
  <c r="BP24" i="2"/>
  <c r="BP25" i="2" s="1"/>
  <c r="BP27" i="2"/>
  <c r="BP29" i="2" s="1"/>
  <c r="BP31" i="2" s="1"/>
  <c r="BQ26" i="2"/>
  <c r="BK80" i="2"/>
  <c r="BH88" i="2"/>
  <c r="BC88" i="2"/>
  <c r="BG88" i="2"/>
  <c r="BA88" i="2"/>
  <c r="AY88" i="2"/>
  <c r="BJ88" i="2"/>
  <c r="BI88" i="2"/>
  <c r="BB88" i="2"/>
  <c r="BD88" i="2"/>
  <c r="BF88" i="2"/>
  <c r="AZ88" i="2"/>
  <c r="BJ61" i="2"/>
  <c r="AY61" i="2"/>
  <c r="AZ61" i="2"/>
  <c r="BB61" i="2"/>
  <c r="BA61" i="2"/>
  <c r="BG61" i="2"/>
  <c r="BC61" i="2"/>
  <c r="BD61" i="2"/>
  <c r="BI68" i="2"/>
  <c r="BJ63" i="2"/>
  <c r="BK53" i="2"/>
  <c r="BE61" i="2"/>
  <c r="BF61" i="2"/>
  <c r="BQ27" i="2" l="1"/>
  <c r="BQ29" i="2" s="1"/>
  <c r="BQ31" i="2" s="1"/>
  <c r="BR26" i="2"/>
  <c r="BQ33" i="2"/>
  <c r="BQ24" i="2"/>
  <c r="BQ25" i="2" s="1"/>
  <c r="BL80" i="2"/>
  <c r="BK81" i="2"/>
  <c r="BK83" i="2" s="1"/>
  <c r="BK85" i="2" s="1"/>
  <c r="BK90" i="2" s="1"/>
  <c r="BK78" i="2"/>
  <c r="BK79" i="2" s="1"/>
  <c r="BK87" i="2"/>
  <c r="BJ93" i="2"/>
  <c r="BJ94" i="2"/>
  <c r="BJ92" i="2"/>
  <c r="BJ95" i="2" s="1"/>
  <c r="BL53" i="2"/>
  <c r="BK51" i="2"/>
  <c r="BK52" i="2" s="1"/>
  <c r="BK54" i="2"/>
  <c r="BK56" i="2" s="1"/>
  <c r="BK58" i="2" s="1"/>
  <c r="BK60" i="2"/>
  <c r="BJ65" i="2"/>
  <c r="BJ66" i="2"/>
  <c r="BJ67" i="2"/>
  <c r="BK93" i="2" l="1"/>
  <c r="BK92" i="2"/>
  <c r="BK94" i="2"/>
  <c r="BM80" i="2"/>
  <c r="BL87" i="2"/>
  <c r="BL81" i="2"/>
  <c r="BL83" i="2" s="1"/>
  <c r="BL85" i="2" s="1"/>
  <c r="BL90" i="2" s="1"/>
  <c r="BL78" i="2"/>
  <c r="BL79" i="2" s="1"/>
  <c r="BR27" i="2"/>
  <c r="BR29" i="2" s="1"/>
  <c r="BR31" i="2" s="1"/>
  <c r="BS26" i="2"/>
  <c r="BR33" i="2"/>
  <c r="BR24" i="2"/>
  <c r="BR25" i="2" s="1"/>
  <c r="BJ68" i="2"/>
  <c r="BM53" i="2"/>
  <c r="BL51" i="2"/>
  <c r="BL52" i="2" s="1"/>
  <c r="BL54" i="2"/>
  <c r="BL56" i="2" s="1"/>
  <c r="BL58" i="2" s="1"/>
  <c r="BL63" i="2" s="1"/>
  <c r="BL60" i="2"/>
  <c r="BK63" i="2"/>
  <c r="BL93" i="2" l="1"/>
  <c r="BL94" i="2"/>
  <c r="BL92" i="2"/>
  <c r="BL95" i="2" s="1"/>
  <c r="BN80" i="2"/>
  <c r="BM87" i="2"/>
  <c r="BM81" i="2"/>
  <c r="BM83" i="2" s="1"/>
  <c r="BM85" i="2" s="1"/>
  <c r="BM90" i="2" s="1"/>
  <c r="BM78" i="2"/>
  <c r="BM79" i="2" s="1"/>
  <c r="BK95" i="2"/>
  <c r="BS24" i="2"/>
  <c r="BS25" i="2" s="1"/>
  <c r="BS33" i="2"/>
  <c r="BS27" i="2"/>
  <c r="BS29" i="2" s="1"/>
  <c r="BS31" i="2" s="1"/>
  <c r="BT26" i="2"/>
  <c r="BM51" i="2"/>
  <c r="BM52" i="2" s="1"/>
  <c r="BM54" i="2"/>
  <c r="BM56" i="2" s="1"/>
  <c r="BM58" i="2" s="1"/>
  <c r="BM63" i="2" s="1"/>
  <c r="BN53" i="2"/>
  <c r="BM60" i="2"/>
  <c r="BL67" i="2"/>
  <c r="BL66" i="2"/>
  <c r="BL65" i="2"/>
  <c r="BK65" i="2"/>
  <c r="BK66" i="2"/>
  <c r="BK67" i="2"/>
  <c r="BM92" i="2" l="1"/>
  <c r="BM94" i="2"/>
  <c r="BM93" i="2"/>
  <c r="BU26" i="2"/>
  <c r="BT33" i="2"/>
  <c r="BT27" i="2"/>
  <c r="BT29" i="2" s="1"/>
  <c r="BT31" i="2" s="1"/>
  <c r="BT24" i="2"/>
  <c r="BT25" i="2" s="1"/>
  <c r="BO80" i="2"/>
  <c r="BN81" i="2"/>
  <c r="BN83" i="2" s="1"/>
  <c r="BN85" i="2" s="1"/>
  <c r="BN90" i="2" s="1"/>
  <c r="BN78" i="2"/>
  <c r="BN79" i="2" s="1"/>
  <c r="BN87" i="2"/>
  <c r="BL68" i="2"/>
  <c r="BN54" i="2"/>
  <c r="BN56" i="2" s="1"/>
  <c r="BN58" i="2" s="1"/>
  <c r="BN63" i="2" s="1"/>
  <c r="BN51" i="2"/>
  <c r="BN52" i="2" s="1"/>
  <c r="BO53" i="2"/>
  <c r="BN60" i="2"/>
  <c r="BM65" i="2"/>
  <c r="BM67" i="2"/>
  <c r="BM66" i="2"/>
  <c r="BK68" i="2"/>
  <c r="BP80" i="2" l="1"/>
  <c r="BO81" i="2"/>
  <c r="BO83" i="2" s="1"/>
  <c r="BO85" i="2" s="1"/>
  <c r="BO90" i="2" s="1"/>
  <c r="BO87" i="2"/>
  <c r="BO78" i="2"/>
  <c r="BO79" i="2" s="1"/>
  <c r="BU24" i="2"/>
  <c r="BU25" i="2" s="1"/>
  <c r="BU27" i="2"/>
  <c r="BU29" i="2" s="1"/>
  <c r="BU31" i="2" s="1"/>
  <c r="BU33" i="2"/>
  <c r="BV26" i="2"/>
  <c r="BN92" i="2"/>
  <c r="BN94" i="2"/>
  <c r="BN93" i="2"/>
  <c r="BM95" i="2"/>
  <c r="BN66" i="2"/>
  <c r="BN67" i="2"/>
  <c r="BN65" i="2"/>
  <c r="BM68" i="2"/>
  <c r="BO54" i="2"/>
  <c r="BO56" i="2" s="1"/>
  <c r="BO58" i="2" s="1"/>
  <c r="BO63" i="2" s="1"/>
  <c r="BP53" i="2"/>
  <c r="BO51" i="2"/>
  <c r="BO52" i="2" s="1"/>
  <c r="BO60" i="2"/>
  <c r="BV33" i="2" l="1"/>
  <c r="BL34" i="2" s="1"/>
  <c r="BV24" i="2"/>
  <c r="BV25" i="2" s="1"/>
  <c r="BV27" i="2"/>
  <c r="BV29" i="2" s="1"/>
  <c r="BV31" i="2" s="1"/>
  <c r="BW26" i="2" s="1"/>
  <c r="BR34" i="2"/>
  <c r="BT34" i="2"/>
  <c r="BP34" i="2"/>
  <c r="BO92" i="2"/>
  <c r="BO93" i="2"/>
  <c r="BO94" i="2"/>
  <c r="BN95" i="2"/>
  <c r="BP78" i="2"/>
  <c r="BP79" i="2" s="1"/>
  <c r="BP81" i="2"/>
  <c r="BP83" i="2" s="1"/>
  <c r="BP85" i="2" s="1"/>
  <c r="BP90" i="2" s="1"/>
  <c r="BP87" i="2"/>
  <c r="BQ80" i="2"/>
  <c r="BO67" i="2"/>
  <c r="BO65" i="2"/>
  <c r="BO66" i="2"/>
  <c r="BP54" i="2"/>
  <c r="BP56" i="2" s="1"/>
  <c r="BP58" i="2" s="1"/>
  <c r="BP63" i="2" s="1"/>
  <c r="BQ53" i="2"/>
  <c r="BP51" i="2"/>
  <c r="BP52" i="2" s="1"/>
  <c r="BP60" i="2"/>
  <c r="BN68" i="2"/>
  <c r="BP92" i="2" l="1"/>
  <c r="BP93" i="2"/>
  <c r="BP94" i="2"/>
  <c r="BW33" i="2"/>
  <c r="BW24" i="2"/>
  <c r="BW25" i="2" s="1"/>
  <c r="BX26" i="2"/>
  <c r="BW27" i="2"/>
  <c r="BW29" i="2" s="1"/>
  <c r="BW31" i="2" s="1"/>
  <c r="BO95" i="2"/>
  <c r="BS34" i="2"/>
  <c r="BU34" i="2"/>
  <c r="BN34" i="2"/>
  <c r="BV34" i="2"/>
  <c r="BK34" i="2"/>
  <c r="BQ34" i="2"/>
  <c r="BQ87" i="2"/>
  <c r="BQ78" i="2"/>
  <c r="BQ79" i="2" s="1"/>
  <c r="BQ81" i="2"/>
  <c r="BQ83" i="2" s="1"/>
  <c r="BQ85" i="2" s="1"/>
  <c r="BQ90" i="2" s="1"/>
  <c r="BR80" i="2"/>
  <c r="BO34" i="2"/>
  <c r="BM34" i="2"/>
  <c r="BQ54" i="2"/>
  <c r="BQ56" i="2" s="1"/>
  <c r="BQ58" i="2" s="1"/>
  <c r="BQ63" i="2" s="1"/>
  <c r="BR53" i="2"/>
  <c r="BQ51" i="2"/>
  <c r="BQ52" i="2" s="1"/>
  <c r="BQ60" i="2"/>
  <c r="BP65" i="2"/>
  <c r="BP67" i="2"/>
  <c r="BP66" i="2"/>
  <c r="BO68" i="2"/>
  <c r="BX33" i="2" l="1"/>
  <c r="BX27" i="2"/>
  <c r="BX29" i="2" s="1"/>
  <c r="BX31" i="2" s="1"/>
  <c r="BY26" i="2"/>
  <c r="BX24" i="2"/>
  <c r="BX25" i="2" s="1"/>
  <c r="BR81" i="2"/>
  <c r="BR83" i="2" s="1"/>
  <c r="BR85" i="2" s="1"/>
  <c r="BR90" i="2" s="1"/>
  <c r="BR87" i="2"/>
  <c r="BS80" i="2"/>
  <c r="BR78" i="2"/>
  <c r="BR79" i="2" s="1"/>
  <c r="BQ93" i="2"/>
  <c r="BQ94" i="2"/>
  <c r="BQ92" i="2"/>
  <c r="BQ95" i="2" s="1"/>
  <c r="BP95" i="2"/>
  <c r="BQ65" i="2"/>
  <c r="BQ67" i="2"/>
  <c r="BQ66" i="2"/>
  <c r="BP68" i="2"/>
  <c r="BS53" i="2"/>
  <c r="BR51" i="2"/>
  <c r="BR52" i="2" s="1"/>
  <c r="BR54" i="2"/>
  <c r="BR56" i="2" s="1"/>
  <c r="BR58" i="2" s="1"/>
  <c r="BR63" i="2" s="1"/>
  <c r="BR60" i="2"/>
  <c r="BR94" i="2" l="1"/>
  <c r="BR92" i="2"/>
  <c r="BR93" i="2"/>
  <c r="BY33" i="2"/>
  <c r="BY24" i="2"/>
  <c r="BY25" i="2" s="1"/>
  <c r="BY27" i="2"/>
  <c r="BY29" i="2" s="1"/>
  <c r="BY31" i="2" s="1"/>
  <c r="BZ26" i="2"/>
  <c r="BS81" i="2"/>
  <c r="BS83" i="2" s="1"/>
  <c r="BS85" i="2" s="1"/>
  <c r="BS90" i="2" s="1"/>
  <c r="BT80" i="2"/>
  <c r="BS78" i="2"/>
  <c r="BS79" i="2" s="1"/>
  <c r="BS87" i="2"/>
  <c r="BQ68" i="2"/>
  <c r="BR65" i="2"/>
  <c r="BR67" i="2"/>
  <c r="BR66" i="2"/>
  <c r="BT53" i="2"/>
  <c r="BS51" i="2"/>
  <c r="BS52" i="2" s="1"/>
  <c r="BS54" i="2"/>
  <c r="BS56" i="2" s="1"/>
  <c r="BS58" i="2" s="1"/>
  <c r="BS63" i="2" s="1"/>
  <c r="BS60" i="2"/>
  <c r="BS92" i="2" l="1"/>
  <c r="BS93" i="2"/>
  <c r="BS94" i="2"/>
  <c r="BR95" i="2"/>
  <c r="CA26" i="2"/>
  <c r="BZ24" i="2"/>
  <c r="BZ25" i="2" s="1"/>
  <c r="BZ33" i="2"/>
  <c r="BZ27" i="2"/>
  <c r="BZ29" i="2" s="1"/>
  <c r="BZ31" i="2" s="1"/>
  <c r="BT87" i="2"/>
  <c r="BT81" i="2"/>
  <c r="BT83" i="2" s="1"/>
  <c r="BT85" i="2" s="1"/>
  <c r="BT90" i="2" s="1"/>
  <c r="BT78" i="2"/>
  <c r="BT79" i="2" s="1"/>
  <c r="BU80" i="2"/>
  <c r="BR68" i="2"/>
  <c r="BS67" i="2"/>
  <c r="BS65" i="2"/>
  <c r="BS66" i="2"/>
  <c r="BU53" i="2"/>
  <c r="BT51" i="2"/>
  <c r="BT52" i="2" s="1"/>
  <c r="BT54" i="2"/>
  <c r="BT56" i="2" s="1"/>
  <c r="BT58" i="2" s="1"/>
  <c r="BT63" i="2" s="1"/>
  <c r="BT60" i="2"/>
  <c r="CA27" i="2" l="1"/>
  <c r="CA29" i="2" s="1"/>
  <c r="CA31" i="2" s="1"/>
  <c r="CA24" i="2"/>
  <c r="CA25" i="2" s="1"/>
  <c r="CB26" i="2"/>
  <c r="CA33" i="2"/>
  <c r="BV80" i="2"/>
  <c r="BU78" i="2"/>
  <c r="BU79" i="2" s="1"/>
  <c r="BU81" i="2"/>
  <c r="BU83" i="2" s="1"/>
  <c r="BU85" i="2" s="1"/>
  <c r="BU90" i="2" s="1"/>
  <c r="BU87" i="2"/>
  <c r="BT92" i="2"/>
  <c r="BT93" i="2"/>
  <c r="BT94" i="2"/>
  <c r="BS95" i="2"/>
  <c r="BT66" i="2"/>
  <c r="BT65" i="2"/>
  <c r="BT67" i="2"/>
  <c r="BS68" i="2"/>
  <c r="BU51" i="2"/>
  <c r="BU52" i="2" s="1"/>
  <c r="BU54" i="2"/>
  <c r="BU56" i="2" s="1"/>
  <c r="BU58" i="2" s="1"/>
  <c r="BU63" i="2" s="1"/>
  <c r="BV53" i="2"/>
  <c r="BU60" i="2"/>
  <c r="BV87" i="2" l="1"/>
  <c r="BV81" i="2"/>
  <c r="BV83" i="2" s="1"/>
  <c r="BV85" i="2" s="1"/>
  <c r="BV90" i="2" s="1"/>
  <c r="BV94" i="2" s="1"/>
  <c r="BV78" i="2"/>
  <c r="BV79" i="2" s="1"/>
  <c r="CC26" i="2"/>
  <c r="CB24" i="2"/>
  <c r="CB25" i="2" s="1"/>
  <c r="CB33" i="2"/>
  <c r="CB27" i="2"/>
  <c r="CB29" i="2" s="1"/>
  <c r="CB31" i="2" s="1"/>
  <c r="BU92" i="2"/>
  <c r="BU94" i="2"/>
  <c r="BU93" i="2"/>
  <c r="BT95" i="2"/>
  <c r="BV54" i="2"/>
  <c r="BV56" i="2" s="1"/>
  <c r="BV58" i="2" s="1"/>
  <c r="BU61" i="2" s="1"/>
  <c r="BV51" i="2"/>
  <c r="BV52" i="2" s="1"/>
  <c r="BV60" i="2"/>
  <c r="BU65" i="2"/>
  <c r="BU67" i="2"/>
  <c r="BU66" i="2"/>
  <c r="BT68" i="2"/>
  <c r="BQ88" i="2" l="1"/>
  <c r="BM88" i="2"/>
  <c r="BV88" i="2"/>
  <c r="BU88" i="2"/>
  <c r="BU95" i="2"/>
  <c r="BS88" i="2"/>
  <c r="BW80" i="2"/>
  <c r="CC27" i="2"/>
  <c r="CC29" i="2" s="1"/>
  <c r="CC31" i="2" s="1"/>
  <c r="CD26" i="2"/>
  <c r="CC24" i="2"/>
  <c r="CC25" i="2" s="1"/>
  <c r="CC33" i="2"/>
  <c r="BT88" i="2"/>
  <c r="BV92" i="2"/>
  <c r="BL88" i="2"/>
  <c r="BN88" i="2"/>
  <c r="BO88" i="2"/>
  <c r="BP88" i="2"/>
  <c r="BV93" i="2"/>
  <c r="BK88" i="2"/>
  <c r="BR88" i="2"/>
  <c r="BV95" i="2"/>
  <c r="BU68" i="2"/>
  <c r="BV61" i="2"/>
  <c r="BK61" i="2"/>
  <c r="BL61" i="2"/>
  <c r="BN61" i="2"/>
  <c r="BO61" i="2"/>
  <c r="BR61" i="2"/>
  <c r="BT61" i="2"/>
  <c r="BM61" i="2"/>
  <c r="BS61" i="2"/>
  <c r="BP61" i="2"/>
  <c r="BQ61" i="2"/>
  <c r="BV63" i="2"/>
  <c r="BW53" i="2"/>
  <c r="BW78" i="2" l="1"/>
  <c r="BW79" i="2" s="1"/>
  <c r="BW81" i="2"/>
  <c r="BW83" i="2" s="1"/>
  <c r="BW85" i="2" s="1"/>
  <c r="BW90" i="2" s="1"/>
  <c r="BW87" i="2"/>
  <c r="BX80" i="2"/>
  <c r="CD24" i="2"/>
  <c r="CD25" i="2" s="1"/>
  <c r="CD33" i="2"/>
  <c r="CD27" i="2"/>
  <c r="CD29" i="2" s="1"/>
  <c r="CD31" i="2" s="1"/>
  <c r="CE26" i="2"/>
  <c r="BW54" i="2"/>
  <c r="BW56" i="2" s="1"/>
  <c r="BW58" i="2" s="1"/>
  <c r="BW63" i="2" s="1"/>
  <c r="BX53" i="2"/>
  <c r="BW51" i="2"/>
  <c r="BW52" i="2" s="1"/>
  <c r="BW60" i="2"/>
  <c r="BV66" i="2"/>
  <c r="BV67" i="2"/>
  <c r="BV65" i="2"/>
  <c r="CF26" i="2" l="1"/>
  <c r="CE27" i="2"/>
  <c r="CE29" i="2" s="1"/>
  <c r="CE31" i="2" s="1"/>
  <c r="CE33" i="2"/>
  <c r="CE24" i="2"/>
  <c r="CE25" i="2" s="1"/>
  <c r="BY80" i="2"/>
  <c r="BX87" i="2"/>
  <c r="BX81" i="2"/>
  <c r="BX83" i="2" s="1"/>
  <c r="BX85" i="2" s="1"/>
  <c r="BX90" i="2" s="1"/>
  <c r="BX78" i="2"/>
  <c r="BX79" i="2" s="1"/>
  <c r="BW94" i="2"/>
  <c r="BW92" i="2"/>
  <c r="BW95" i="2" s="1"/>
  <c r="BW93" i="2"/>
  <c r="BV68" i="2"/>
  <c r="BW66" i="2"/>
  <c r="BW67" i="2"/>
  <c r="BW65" i="2"/>
  <c r="BW68" i="2" s="1"/>
  <c r="BX54" i="2"/>
  <c r="BX56" i="2" s="1"/>
  <c r="BX58" i="2" s="1"/>
  <c r="BX63" i="2" s="1"/>
  <c r="BY53" i="2"/>
  <c r="BX51" i="2"/>
  <c r="BX52" i="2" s="1"/>
  <c r="BX60" i="2"/>
  <c r="BY81" i="2" l="1"/>
  <c r="BY83" i="2" s="1"/>
  <c r="BY85" i="2" s="1"/>
  <c r="BY90" i="2" s="1"/>
  <c r="BZ80" i="2"/>
  <c r="BY87" i="2"/>
  <c r="BY78" i="2"/>
  <c r="BY79" i="2" s="1"/>
  <c r="BX94" i="2"/>
  <c r="BX93" i="2"/>
  <c r="BX92" i="2"/>
  <c r="BX95" i="2" s="1"/>
  <c r="CG26" i="2"/>
  <c r="CF33" i="2"/>
  <c r="CF24" i="2"/>
  <c r="CF25" i="2" s="1"/>
  <c r="CF27" i="2"/>
  <c r="CF29" i="2" s="1"/>
  <c r="CF31" i="2" s="1"/>
  <c r="BY54" i="2"/>
  <c r="BY56" i="2" s="1"/>
  <c r="BY58" i="2" s="1"/>
  <c r="BY63" i="2" s="1"/>
  <c r="BZ53" i="2"/>
  <c r="BY51" i="2"/>
  <c r="BY52" i="2" s="1"/>
  <c r="BY60" i="2"/>
  <c r="BX67" i="2"/>
  <c r="BX65" i="2"/>
  <c r="BX66" i="2"/>
  <c r="CA80" i="2" l="1"/>
  <c r="BZ78" i="2"/>
  <c r="BZ79" i="2" s="1"/>
  <c r="BZ87" i="2"/>
  <c r="BZ81" i="2"/>
  <c r="BZ83" i="2" s="1"/>
  <c r="BZ85" i="2" s="1"/>
  <c r="BZ90" i="2" s="1"/>
  <c r="CG24" i="2"/>
  <c r="CG25" i="2" s="1"/>
  <c r="CH26" i="2"/>
  <c r="CG33" i="2"/>
  <c r="CG27" i="2"/>
  <c r="CG29" i="2" s="1"/>
  <c r="CG31" i="2" s="1"/>
  <c r="BY93" i="2"/>
  <c r="BY94" i="2"/>
  <c r="BY92" i="2"/>
  <c r="CA53" i="2"/>
  <c r="BZ51" i="2"/>
  <c r="BZ52" i="2" s="1"/>
  <c r="BZ54" i="2"/>
  <c r="BZ56" i="2" s="1"/>
  <c r="BZ58" i="2" s="1"/>
  <c r="BZ63" i="2" s="1"/>
  <c r="BZ60" i="2"/>
  <c r="BY66" i="2"/>
  <c r="BY65" i="2"/>
  <c r="BY67" i="2"/>
  <c r="BX68" i="2"/>
  <c r="CH24" i="2" l="1"/>
  <c r="CH25" i="2" s="1"/>
  <c r="CH27" i="2"/>
  <c r="CH29" i="2" s="1"/>
  <c r="CH31" i="2" s="1"/>
  <c r="CG34" i="2" s="1"/>
  <c r="CH33" i="2"/>
  <c r="BY68" i="2"/>
  <c r="BY95" i="2"/>
  <c r="BZ93" i="2"/>
  <c r="BZ92" i="2"/>
  <c r="BZ94" i="2"/>
  <c r="CA78" i="2"/>
  <c r="CA79" i="2" s="1"/>
  <c r="CA87" i="2"/>
  <c r="CB80" i="2"/>
  <c r="CA81" i="2"/>
  <c r="CA83" i="2" s="1"/>
  <c r="CA85" i="2" s="1"/>
  <c r="CA90" i="2" s="1"/>
  <c r="CB53" i="2"/>
  <c r="CA51" i="2"/>
  <c r="CA52" i="2" s="1"/>
  <c r="CA54" i="2"/>
  <c r="CA56" i="2" s="1"/>
  <c r="CA58" i="2" s="1"/>
  <c r="CA63" i="2" s="1"/>
  <c r="CA60" i="2"/>
  <c r="BZ65" i="2"/>
  <c r="BZ66" i="2"/>
  <c r="BZ67" i="2"/>
  <c r="CC34" i="2" l="1"/>
  <c r="CB34" i="2"/>
  <c r="CD34" i="2"/>
  <c r="CH34" i="2"/>
  <c r="BX34" i="2"/>
  <c r="CA34" i="2"/>
  <c r="CA93" i="2"/>
  <c r="CA94" i="2"/>
  <c r="CA92" i="2"/>
  <c r="CE34" i="2"/>
  <c r="BY34" i="2"/>
  <c r="BZ95" i="2"/>
  <c r="CB81" i="2"/>
  <c r="CB83" i="2" s="1"/>
  <c r="CB85" i="2" s="1"/>
  <c r="CB90" i="2" s="1"/>
  <c r="CB78" i="2"/>
  <c r="CB79" i="2" s="1"/>
  <c r="CB87" i="2"/>
  <c r="CC80" i="2"/>
  <c r="BW34" i="2"/>
  <c r="CF34" i="2"/>
  <c r="BZ34" i="2"/>
  <c r="CA67" i="2"/>
  <c r="CA65" i="2"/>
  <c r="CA66" i="2"/>
  <c r="BZ68" i="2"/>
  <c r="CC53" i="2"/>
  <c r="CB51" i="2"/>
  <c r="CB52" i="2" s="1"/>
  <c r="CB54" i="2"/>
  <c r="CB56" i="2" s="1"/>
  <c r="CB58" i="2" s="1"/>
  <c r="CB63" i="2" s="1"/>
  <c r="CB60" i="2"/>
  <c r="CC81" i="2" l="1"/>
  <c r="CC83" i="2" s="1"/>
  <c r="CC85" i="2" s="1"/>
  <c r="CC90" i="2" s="1"/>
  <c r="CD80" i="2"/>
  <c r="CC78" i="2"/>
  <c r="CC79" i="2" s="1"/>
  <c r="CC87" i="2"/>
  <c r="CB93" i="2"/>
  <c r="CB94" i="2"/>
  <c r="CB92" i="2"/>
  <c r="CB95" i="2" s="1"/>
  <c r="CA95" i="2"/>
  <c r="CB65" i="2"/>
  <c r="CB66" i="2"/>
  <c r="CB67" i="2"/>
  <c r="CA68" i="2"/>
  <c r="CC51" i="2"/>
  <c r="CC52" i="2" s="1"/>
  <c r="CC54" i="2"/>
  <c r="CC56" i="2" s="1"/>
  <c r="CC58" i="2" s="1"/>
  <c r="CC63" i="2" s="1"/>
  <c r="CD53" i="2"/>
  <c r="CC60" i="2"/>
  <c r="CD78" i="2" l="1"/>
  <c r="CD79" i="2" s="1"/>
  <c r="CE80" i="2"/>
  <c r="CD81" i="2"/>
  <c r="CD83" i="2" s="1"/>
  <c r="CD85" i="2" s="1"/>
  <c r="CD90" i="2" s="1"/>
  <c r="CD87" i="2"/>
  <c r="CC92" i="2"/>
  <c r="CC93" i="2"/>
  <c r="CC94" i="2"/>
  <c r="CD54" i="2"/>
  <c r="CD56" i="2" s="1"/>
  <c r="CD58" i="2" s="1"/>
  <c r="CD63" i="2" s="1"/>
  <c r="CD51" i="2"/>
  <c r="CD52" i="2" s="1"/>
  <c r="CE53" i="2"/>
  <c r="CD60" i="2"/>
  <c r="CC66" i="2"/>
  <c r="CC67" i="2"/>
  <c r="CC65" i="2"/>
  <c r="CC68" i="2" s="1"/>
  <c r="CB68" i="2"/>
  <c r="CD93" i="2" l="1"/>
  <c r="CD92" i="2"/>
  <c r="CD94" i="2"/>
  <c r="CE78" i="2"/>
  <c r="CE79" i="2" s="1"/>
  <c r="CE81" i="2"/>
  <c r="CE83" i="2" s="1"/>
  <c r="CE85" i="2" s="1"/>
  <c r="CE90" i="2" s="1"/>
  <c r="CE87" i="2"/>
  <c r="CF80" i="2"/>
  <c r="CC95" i="2"/>
  <c r="CD67" i="2"/>
  <c r="CD65" i="2"/>
  <c r="CD66" i="2"/>
  <c r="CE54" i="2"/>
  <c r="CE56" i="2" s="1"/>
  <c r="CE58" i="2" s="1"/>
  <c r="CE63" i="2" s="1"/>
  <c r="CF53" i="2"/>
  <c r="CE51" i="2"/>
  <c r="CE52" i="2" s="1"/>
  <c r="CE60" i="2"/>
  <c r="CE92" i="2" l="1"/>
  <c r="CE93" i="2"/>
  <c r="CE94" i="2"/>
  <c r="CD68" i="2"/>
  <c r="CD95" i="2"/>
  <c r="CG80" i="2"/>
  <c r="CF87" i="2"/>
  <c r="CF78" i="2"/>
  <c r="CF79" i="2" s="1"/>
  <c r="CF81" i="2"/>
  <c r="CF83" i="2" s="1"/>
  <c r="CF85" i="2" s="1"/>
  <c r="CF90" i="2" s="1"/>
  <c r="CF54" i="2"/>
  <c r="CF56" i="2" s="1"/>
  <c r="CF58" i="2" s="1"/>
  <c r="CF63" i="2" s="1"/>
  <c r="CG53" i="2"/>
  <c r="CF51" i="2"/>
  <c r="CF52" i="2" s="1"/>
  <c r="CF60" i="2"/>
  <c r="CE67" i="2"/>
  <c r="CE66" i="2"/>
  <c r="CE65" i="2"/>
  <c r="CE68" i="2" l="1"/>
  <c r="CG78" i="2"/>
  <c r="CG79" i="2" s="1"/>
  <c r="CG81" i="2"/>
  <c r="CG83" i="2" s="1"/>
  <c r="CG85" i="2" s="1"/>
  <c r="CG90" i="2" s="1"/>
  <c r="CG87" i="2"/>
  <c r="CH80" i="2"/>
  <c r="CF92" i="2"/>
  <c r="CF95" i="2" s="1"/>
  <c r="CF93" i="2"/>
  <c r="CF94" i="2"/>
  <c r="CE95" i="2"/>
  <c r="CG54" i="2"/>
  <c r="CG56" i="2" s="1"/>
  <c r="CG58" i="2" s="1"/>
  <c r="CG63" i="2" s="1"/>
  <c r="CH53" i="2"/>
  <c r="CG51" i="2"/>
  <c r="CG52" i="2" s="1"/>
  <c r="CG60" i="2"/>
  <c r="CF66" i="2"/>
  <c r="CF67" i="2"/>
  <c r="CF65" i="2"/>
  <c r="CH81" i="2" l="1"/>
  <c r="CH83" i="2" s="1"/>
  <c r="CH85" i="2" s="1"/>
  <c r="CH90" i="2" s="1"/>
  <c r="CH87" i="2"/>
  <c r="CH78" i="2"/>
  <c r="CH79" i="2" s="1"/>
  <c r="CG92" i="2"/>
  <c r="CG94" i="2"/>
  <c r="CG93" i="2"/>
  <c r="CF68" i="2"/>
  <c r="CA88" i="2"/>
  <c r="BX88" i="2"/>
  <c r="CE88" i="2"/>
  <c r="BW88" i="2"/>
  <c r="CG66" i="2"/>
  <c r="CG65" i="2"/>
  <c r="CG67" i="2"/>
  <c r="CH51" i="2"/>
  <c r="CH52" i="2" s="1"/>
  <c r="CH54" i="2"/>
  <c r="CH56" i="2" s="1"/>
  <c r="CH58" i="2" s="1"/>
  <c r="CH63" i="2" s="1"/>
  <c r="CH60" i="2"/>
  <c r="CD61" i="2" s="1"/>
  <c r="CF61" i="2"/>
  <c r="CE61" i="2"/>
  <c r="CG95" i="2" l="1"/>
  <c r="CC88" i="2"/>
  <c r="CD88" i="2"/>
  <c r="CB88" i="2"/>
  <c r="CG88" i="2"/>
  <c r="CH88" i="2"/>
  <c r="BY88" i="2"/>
  <c r="CH94" i="2"/>
  <c r="CH92" i="2"/>
  <c r="CH93" i="2"/>
  <c r="BZ88" i="2"/>
  <c r="CF88" i="2"/>
  <c r="CG68" i="2"/>
  <c r="CH61" i="2"/>
  <c r="BW61" i="2"/>
  <c r="BZ61" i="2"/>
  <c r="BX61" i="2"/>
  <c r="BY61" i="2"/>
  <c r="CB61" i="2"/>
  <c r="CA61" i="2"/>
  <c r="CC61" i="2"/>
  <c r="CH65" i="2"/>
  <c r="CH67" i="2"/>
  <c r="CH66" i="2"/>
  <c r="CG61" i="2"/>
  <c r="CH95" i="2" l="1"/>
  <c r="CH68" i="2"/>
</calcChain>
</file>

<file path=xl/comments1.xml><?xml version="1.0" encoding="utf-8"?>
<comments xmlns="http://schemas.openxmlformats.org/spreadsheetml/2006/main">
  <authors>
    <author>ldcotten</author>
  </authors>
  <commentList>
    <comment ref="R130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1269 cust @ $105
12 cust @$210
1 cust @$220
36 cust @$245</t>
        </r>
      </text>
    </comment>
    <comment ref="B135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Includes HLF Firm
</t>
        </r>
      </text>
    </comment>
    <comment ref="B146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Includes HLF Interr
</t>
        </r>
      </text>
    </comment>
    <comment ref="R162" authorId="0" shapeId="0">
      <text>
        <r>
          <rPr>
            <b/>
            <sz val="8"/>
            <color indexed="81"/>
            <rFont val="Tahoma"/>
            <family val="2"/>
          </rPr>
          <t>ldcotten:</t>
        </r>
        <r>
          <rPr>
            <sz val="8"/>
            <color indexed="81"/>
            <rFont val="Tahoma"/>
            <family val="2"/>
          </rPr>
          <t xml:space="preserve">
108 cust @$105
24 cust @$245</t>
        </r>
      </text>
    </comment>
  </commentList>
</comments>
</file>

<file path=xl/sharedStrings.xml><?xml version="1.0" encoding="utf-8"?>
<sst xmlns="http://schemas.openxmlformats.org/spreadsheetml/2006/main" count="499" uniqueCount="183">
  <si>
    <t>EXHIBIT JCD-4 (A)</t>
  </si>
  <si>
    <t>ATMOS ENERGY CORPORATION - KENTUCKY</t>
  </si>
  <si>
    <t>Line</t>
  </si>
  <si>
    <t>Number Of</t>
  </si>
  <si>
    <t>Total</t>
  </si>
  <si>
    <t>No.</t>
  </si>
  <si>
    <t>Class of Customers</t>
  </si>
  <si>
    <t>Bills</t>
  </si>
  <si>
    <t>Mcf</t>
  </si>
  <si>
    <t>Rate</t>
  </si>
  <si>
    <t>Revenue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</si>
  <si>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</si>
  <si>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</si>
  <si>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</si>
  <si>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</si>
  <si>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</si>
  <si>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</si>
  <si>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</si>
  <si>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</si>
  <si>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</si>
  <si>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</si>
  <si>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</si>
  <si>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</si>
  <si>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</si>
  <si>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</si>
  <si>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</si>
  <si>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</si>
  <si>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RESIDENTIAL (Rate G-1)</t>
  </si>
  <si>
    <t>FIRM BILLS</t>
  </si>
  <si>
    <t>Sales: 1-300</t>
  </si>
  <si>
    <t>Sales: 301-15000</t>
  </si>
  <si>
    <t>Sales: Over 15000</t>
  </si>
  <si>
    <t>CLASS TOTAL (Mcf/month)</t>
  </si>
  <si>
    <t>FIRM COMMERCIAL (Rate G-1)</t>
  </si>
  <si>
    <t>FIRM PUBLIC AUTHORITY (Rate G-1)</t>
  </si>
  <si>
    <t xml:space="preserve">INTERRUPTIBLE CUSTOMERS </t>
  </si>
  <si>
    <t>Trans Admin Fee</t>
  </si>
  <si>
    <t>EFM Fee</t>
  </si>
  <si>
    <t>Various</t>
  </si>
  <si>
    <t>Parking Fee</t>
  </si>
  <si>
    <t>Firm Sales: 1-300</t>
  </si>
  <si>
    <t>Firm Sales: 301-15000</t>
  </si>
  <si>
    <t>Firm Sales: Over 1500</t>
  </si>
  <si>
    <t>Firm Transport: 1-300</t>
  </si>
  <si>
    <t>Firm Transport: 301-15000</t>
  </si>
  <si>
    <t>Firm Transport: Over 1500</t>
  </si>
  <si>
    <t>Firm LVS: 1-300</t>
  </si>
  <si>
    <t>Firm LVS: 301-15000</t>
  </si>
  <si>
    <t>Firm LVS: Over 1500</t>
  </si>
  <si>
    <t>T-4 Firm Carriage: 1-300</t>
  </si>
  <si>
    <t>T-4 Firm Carriage: 301-15000</t>
  </si>
  <si>
    <t>T-4 Firm Carriage: Over 1500</t>
  </si>
  <si>
    <t>Interrupt Sales:  1-15000</t>
  </si>
  <si>
    <t>Interrupt Sales:  Over 15000</t>
  </si>
  <si>
    <t>Interrupt Transport:  1-15000</t>
  </si>
  <si>
    <t>Interrupt Transport:  Over 15000</t>
  </si>
  <si>
    <t>Interrupt LVS:  1-15000</t>
  </si>
  <si>
    <t>Interrupt LVS:  Over 15000</t>
  </si>
  <si>
    <t>T-3 Interr Carriage:  1-15000</t>
  </si>
  <si>
    <t>T-3 Interr Carriage:  Over 15000</t>
  </si>
  <si>
    <t>T-4 Overrun: 1-300</t>
  </si>
  <si>
    <t>Why No Overrun??</t>
  </si>
  <si>
    <t>T-4 Overrun: 301-15000</t>
  </si>
  <si>
    <t>T-4 Over Run: Over 1500</t>
  </si>
  <si>
    <t>Special Contracts</t>
  </si>
  <si>
    <t>CLASS TOTAL</t>
  </si>
  <si>
    <t xml:space="preserve">LARGE INTERRUPTIBLE CUSTOMERS </t>
  </si>
  <si>
    <t>&lt;&lt; EFM Fees in Other Revenue?</t>
  </si>
  <si>
    <t>T-4: 1-300</t>
  </si>
  <si>
    <t>T-4: 301-15000</t>
  </si>
  <si>
    <t>T-4: Over 1500</t>
  </si>
  <si>
    <t>T-4 OVerrun: 1-300</t>
  </si>
  <si>
    <t>TOTAL REVENUES</t>
  </si>
  <si>
    <t>Add WNA</t>
  </si>
  <si>
    <t>&lt;&lt; This includes EFM Fees which may actually be shown in Other Revenue</t>
  </si>
  <si>
    <t xml:space="preserve"> Mcf from Financial Stats &gt;&gt;</t>
  </si>
  <si>
    <t>Billed Sales Margin</t>
  </si>
  <si>
    <t>&lt;&lt; This includes $650,933 for Banner Adj and Oracle Additions</t>
  </si>
  <si>
    <t>Unbilled Sales Margin</t>
  </si>
  <si>
    <t>Total Sales Margin</t>
  </si>
  <si>
    <t>Transportation</t>
  </si>
  <si>
    <t xml:space="preserve"> Total Sales/Tr Margin</t>
  </si>
  <si>
    <t>Other Revenue</t>
  </si>
  <si>
    <t xml:space="preserve"> Total Gross Profit</t>
  </si>
  <si>
    <t>Difference</t>
  </si>
  <si>
    <t xml:space="preserve">EXHIBIT JCD-4 (B)  </t>
  </si>
  <si>
    <t>Atmos Energy - Kentucky</t>
  </si>
  <si>
    <t>Normalization Of Volumes For Weather</t>
  </si>
  <si>
    <t>Month</t>
  </si>
  <si>
    <t>(q)</t>
  </si>
  <si>
    <t>(r)</t>
  </si>
  <si>
    <t>(s)</t>
  </si>
  <si>
    <t>(t)</t>
  </si>
  <si>
    <t>(u)</t>
  </si>
  <si>
    <t>(v)</t>
  </si>
  <si>
    <t>(w)</t>
  </si>
  <si>
    <t>(x)</t>
  </si>
  <si>
    <t>(y)</t>
  </si>
  <si>
    <t>(z)</t>
  </si>
  <si>
    <t>(aa)</t>
  </si>
  <si>
    <t>(ab)</t>
  </si>
  <si>
    <t>(ac)</t>
  </si>
  <si>
    <t>(ad)</t>
  </si>
  <si>
    <t>(ae)</t>
  </si>
  <si>
    <t>(af)</t>
  </si>
  <si>
    <t>(ag)</t>
  </si>
  <si>
    <t>(ah)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</si>
  <si>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</si>
  <si>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</si>
  <si>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</si>
  <si>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</si>
  <si>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</si>
  <si>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</si>
  <si>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</si>
  <si>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</si>
  <si>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</si>
  <si>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</si>
  <si>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</si>
  <si>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(at)</t>
  </si>
  <si>
    <t>(au)</t>
  </si>
  <si>
    <t>(av)</t>
  </si>
  <si>
    <t>(aw)</t>
  </si>
  <si>
    <t>(ax)</t>
  </si>
  <si>
    <t>(ay)</t>
  </si>
  <si>
    <t>(az)</t>
  </si>
  <si>
    <t>(ba)</t>
  </si>
  <si>
    <t>(bb)</t>
  </si>
  <si>
    <t>(bc)</t>
  </si>
  <si>
    <t>(bd)</t>
  </si>
  <si>
    <t>(be)</t>
  </si>
  <si>
    <t>(bf)</t>
  </si>
  <si>
    <t>(bg)</t>
  </si>
  <si>
    <t>(bh)</t>
  </si>
  <si>
    <t>(bi)</t>
  </si>
  <si>
    <t>(bj)</t>
  </si>
  <si>
    <t>(bk)</t>
  </si>
  <si>
    <t>(bl)</t>
  </si>
  <si>
    <t>(bm)</t>
  </si>
  <si>
    <t>(bn)</t>
  </si>
  <si>
    <t>(bo)</t>
  </si>
  <si>
    <t>(bp)</t>
  </si>
  <si>
    <t>(bq)</t>
  </si>
  <si>
    <t>(br)</t>
  </si>
  <si>
    <t>(bs)</t>
  </si>
  <si>
    <t>(bt)</t>
  </si>
  <si>
    <t>(bu)</t>
  </si>
  <si>
    <t>(bv)</t>
  </si>
  <si>
    <t>(bw)</t>
  </si>
  <si>
    <t>(bx)</t>
  </si>
  <si>
    <t>(by)</t>
  </si>
  <si>
    <t>(bz)</t>
  </si>
  <si>
    <t>(ca)</t>
  </si>
  <si>
    <t>(cb)</t>
  </si>
  <si>
    <t>(cc)</t>
  </si>
  <si>
    <t>(cd)</t>
  </si>
  <si>
    <t>(ce)</t>
  </si>
  <si>
    <t>(cf)</t>
  </si>
  <si>
    <t>Lagged Actual HDDs</t>
  </si>
  <si>
    <t>Lagged Normal HDDs</t>
  </si>
  <si>
    <t>Calendar Normal HDDs</t>
  </si>
  <si>
    <t>Annual Customer Growth</t>
  </si>
  <si>
    <t>Annual Base Load Decline</t>
  </si>
  <si>
    <t>Annual Total Load Decline</t>
  </si>
  <si>
    <t>Actual Constand Load</t>
  </si>
  <si>
    <t>Actual Heat Load</t>
  </si>
  <si>
    <t>Heat Load / Customer</t>
  </si>
  <si>
    <t>Actual X Coefficient</t>
  </si>
  <si>
    <t>Product</t>
  </si>
  <si>
    <t>Base Load</t>
  </si>
  <si>
    <t>Normal Usage / Customer</t>
  </si>
  <si>
    <t>No. of Customers</t>
  </si>
  <si>
    <t>Normalized Volumes</t>
  </si>
  <si>
    <t>Actual Volumes</t>
  </si>
  <si>
    <t>NA</t>
  </si>
  <si>
    <t>Normalized Volume Including Unbilled</t>
  </si>
  <si>
    <t>Normalized Calendar Volumes</t>
  </si>
  <si>
    <t>Weather Adjustment</t>
  </si>
  <si>
    <t>Tier 1</t>
  </si>
  <si>
    <t>Tier 2</t>
  </si>
  <si>
    <t>Tier 3</t>
  </si>
  <si>
    <t>Reference Period - Twelve Months Ending 06/30/2018</t>
  </si>
  <si>
    <t>WEATHER ADJUSTMENT - BASE NOAA 1998-2018</t>
  </si>
  <si>
    <t>(Weather Basis: 20-years ending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</si>
</sst>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7" formatCode="&quot;$&quot;#,##0.00_);\(&quot;$&quot;#,##0.00\)"/>
    <numFmt numFmtId="43" formatCode="_(* #,##0.00_);_(* \(#,##0.00\);_(* &quot;-&quot;??_);_(@_)"/>
    <numFmt numFmtId="164" formatCode="0.00_)"/>
    <numFmt numFmtId="165" formatCode="[$-409]mmm\-yy;@"/>
    <numFmt numFmtId="166" formatCode="_(* #,##0_);_(* \(#,##0\);_(* &quot;-&quot;??_);_(@_)"/>
    <numFmt numFmtId="167" formatCode="#,##0.0000_);\(#,##0.0000\)"/>
    <numFmt numFmtId="168" formatCode="_(* #,##0.0000_);_(* \(#,##0.0000\);_(* &quot;-&quot;??_);_(@_)"/>
    <numFmt numFmtId="169" formatCode="&quot;$&quot;#,##0.0000_);\(&quot;$&quot;#,##0.0000\)"/>
    <numFmt numFmtId="170" formatCode="0.0000"/>
    <numFmt numFmtId="171" formatCode=";;;"/>
    <numFmt numFmtId="172" formatCode="#,##0.000_);\(#,##0.000\)"/>
    <numFmt numFmtId="173" formatCode="_(* #,##0.000_);_(* \(#,##0.000\);_(* &quot;-&quot;??_);_(@_)"/>
  </numFmts>
  <fonts count="12" x14ac:knownFonts="1">
    <font>
      <sz val="10"/>
      <name val="Arial"/>
    </font>
    <font>
      <sz val="12"/>
      <name val="Courier"/>
      <family val="3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u/>
      <sz val="10"/>
      <name val="Arial Narrow"/>
      <family val="2"/>
    </font>
    <font>
      <i/>
      <sz val="10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ms Rmn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37" fontId="9" fillId="0" borderId="0"/>
  </cellStyleXfs>
  <cellXfs count="135">
    <xf numFmtId="0" fontId="0" fillId="0" borderId="0" xfId="0"/>
    <xf numFmtId="0" fontId="2" fillId="0" borderId="0" xfId="2" applyFont="1" applyFill="1"/>
    <xf numFmtId="37" fontId="2" fillId="0" borderId="0" xfId="2" applyNumberFormat="1" applyFont="1" applyFill="1"/>
    <xf numFmtId="0" fontId="2" fillId="0" borderId="0" xfId="2" applyFont="1"/>
    <xf numFmtId="164" fontId="2" fillId="0" borderId="0" xfId="2" applyNumberFormat="1" applyFont="1" applyFill="1" applyAlignment="1" applyProtection="1">
      <alignment horizontal="right"/>
    </xf>
    <xf numFmtId="0" fontId="2" fillId="0" borderId="0" xfId="2" applyFont="1" applyFill="1" applyBorder="1"/>
    <xf numFmtId="0" fontId="2" fillId="0" borderId="0" xfId="2" applyFont="1" applyBorder="1"/>
    <xf numFmtId="5" fontId="2" fillId="0" borderId="0" xfId="2" applyNumberFormat="1" applyFont="1" applyFill="1" applyAlignment="1">
      <alignment horizontal="right"/>
    </xf>
    <xf numFmtId="5" fontId="2" fillId="0" borderId="0" xfId="2" applyNumberFormat="1" applyFont="1" applyFill="1" applyBorder="1"/>
    <xf numFmtId="0" fontId="2" fillId="0" borderId="0" xfId="2" applyFont="1" applyFill="1" applyAlignment="1">
      <alignment horizontal="left"/>
    </xf>
    <xf numFmtId="0" fontId="2" fillId="0" borderId="0" xfId="2" applyFont="1" applyFill="1" applyAlignment="1">
      <alignment horizontal="centerContinuous"/>
    </xf>
    <xf numFmtId="0" fontId="2" fillId="0" borderId="0" xfId="2" applyFont="1" applyFill="1" applyAlignment="1">
      <alignment horizontal="center"/>
    </xf>
    <xf numFmtId="37" fontId="2" fillId="0" borderId="0" xfId="2" applyNumberFormat="1" applyFont="1" applyFill="1" applyAlignment="1">
      <alignment horizontal="right"/>
    </xf>
    <xf numFmtId="5" fontId="2" fillId="0" borderId="0" xfId="2" applyNumberFormat="1" applyFont="1" applyFill="1" applyAlignment="1" applyProtection="1">
      <alignment horizontal="centerContinuous"/>
    </xf>
    <xf numFmtId="5" fontId="2" fillId="0" borderId="0" xfId="2" applyNumberFormat="1" applyFont="1" applyFill="1" applyBorder="1" applyProtection="1"/>
    <xf numFmtId="43" fontId="2" fillId="0" borderId="0" xfId="1" applyFont="1" applyFill="1" applyAlignment="1" applyProtection="1">
      <alignment horizontal="centerContinuous"/>
    </xf>
    <xf numFmtId="0" fontId="2" fillId="0" borderId="0" xfId="0" applyFont="1"/>
    <xf numFmtId="37" fontId="2" fillId="0" borderId="0" xfId="2" applyNumberFormat="1" applyFont="1" applyFill="1" applyBorder="1" applyProtection="1"/>
    <xf numFmtId="0" fontId="2" fillId="0" borderId="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/>
    <xf numFmtId="165" fontId="2" fillId="0" borderId="1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37" fontId="3" fillId="0" borderId="0" xfId="2" applyNumberFormat="1" applyFont="1" applyFill="1" applyBorder="1" applyAlignment="1" applyProtection="1">
      <alignment horizontal="center"/>
    </xf>
    <xf numFmtId="0" fontId="2" fillId="0" borderId="0" xfId="2" quotePrefix="1" applyFont="1" applyFill="1" applyAlignment="1">
      <alignment horizontal="center"/>
    </xf>
    <xf numFmtId="49" fontId="2" fillId="0" borderId="0" xfId="2" quotePrefix="1" applyNumberFormat="1" applyFont="1" applyFill="1" applyAlignment="1">
      <alignment horizontal="center"/>
    </xf>
    <xf numFmtId="49" fontId="2" fillId="0" borderId="0" xfId="2" applyNumberFormat="1" applyFont="1" applyFill="1" applyAlignment="1">
      <alignment horizontal="center"/>
    </xf>
    <xf numFmtId="0" fontId="5" fillId="0" borderId="0" xfId="2" applyFont="1" applyFill="1" applyBorder="1"/>
    <xf numFmtId="37" fontId="5" fillId="0" borderId="0" xfId="2" applyNumberFormat="1" applyFont="1" applyFill="1" applyBorder="1"/>
    <xf numFmtId="37" fontId="2" fillId="0" borderId="0" xfId="2" applyNumberFormat="1" applyFont="1" applyFill="1" applyBorder="1" applyAlignment="1">
      <alignment horizontal="center"/>
    </xf>
    <xf numFmtId="37" fontId="2" fillId="0" borderId="0" xfId="2" applyNumberFormat="1" applyFont="1" applyFill="1" applyProtection="1"/>
    <xf numFmtId="7" fontId="2" fillId="0" borderId="0" xfId="2" applyNumberFormat="1" applyFont="1" applyFill="1" applyProtection="1"/>
    <xf numFmtId="5" fontId="2" fillId="0" borderId="0" xfId="2" applyNumberFormat="1" applyFont="1" applyFill="1" applyProtection="1"/>
    <xf numFmtId="166" fontId="2" fillId="0" borderId="0" xfId="1" applyNumberFormat="1" applyFont="1" applyBorder="1"/>
    <xf numFmtId="167" fontId="2" fillId="0" borderId="0" xfId="2" applyNumberFormat="1" applyFont="1" applyFill="1" applyProtection="1"/>
    <xf numFmtId="166" fontId="2" fillId="0" borderId="0" xfId="2" applyNumberFormat="1" applyFont="1" applyBorder="1"/>
    <xf numFmtId="0" fontId="2" fillId="0" borderId="2" xfId="2" applyFont="1" applyFill="1" applyBorder="1"/>
    <xf numFmtId="37" fontId="2" fillId="0" borderId="2" xfId="2" applyNumberFormat="1" applyFont="1" applyFill="1" applyBorder="1"/>
    <xf numFmtId="5" fontId="2" fillId="0" borderId="2" xfId="2" applyNumberFormat="1" applyFont="1" applyFill="1" applyBorder="1"/>
    <xf numFmtId="37" fontId="2" fillId="0" borderId="0" xfId="2" applyNumberFormat="1" applyFont="1" applyFill="1" applyBorder="1"/>
    <xf numFmtId="5" fontId="2" fillId="0" borderId="0" xfId="2" applyNumberFormat="1" applyFont="1" applyBorder="1"/>
    <xf numFmtId="0" fontId="2" fillId="0" borderId="0" xfId="2" quotePrefix="1" applyFont="1" applyBorder="1"/>
    <xf numFmtId="0" fontId="2" fillId="0" borderId="0" xfId="2" applyFont="1" applyAlignment="1">
      <alignment horizontal="center"/>
    </xf>
    <xf numFmtId="43" fontId="2" fillId="0" borderId="0" xfId="2" applyNumberFormat="1" applyFont="1" applyFill="1" applyProtection="1"/>
    <xf numFmtId="166" fontId="2" fillId="0" borderId="0" xfId="1" applyNumberFormat="1" applyFont="1" applyFill="1" applyBorder="1"/>
    <xf numFmtId="5" fontId="2" fillId="0" borderId="0" xfId="2" applyNumberFormat="1" applyFont="1" applyFill="1"/>
    <xf numFmtId="37" fontId="2" fillId="0" borderId="0" xfId="2" applyNumberFormat="1" applyFont="1" applyBorder="1"/>
    <xf numFmtId="167" fontId="2" fillId="0" borderId="0" xfId="2" applyNumberFormat="1" applyFont="1" applyFill="1" applyBorder="1" applyProtection="1"/>
    <xf numFmtId="37" fontId="2" fillId="2" borderId="0" xfId="2" applyNumberFormat="1" applyFont="1" applyFill="1" applyProtection="1"/>
    <xf numFmtId="7" fontId="2" fillId="2" borderId="0" xfId="2" applyNumberFormat="1" applyFont="1" applyFill="1" applyProtection="1"/>
    <xf numFmtId="5" fontId="2" fillId="2" borderId="0" xfId="2" applyNumberFormat="1" applyFont="1" applyFill="1" applyProtection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37" fontId="2" fillId="2" borderId="0" xfId="2" applyNumberFormat="1" applyFont="1" applyFill="1"/>
    <xf numFmtId="166" fontId="6" fillId="2" borderId="0" xfId="1" applyNumberFormat="1" applyFont="1" applyFill="1"/>
    <xf numFmtId="168" fontId="2" fillId="2" borderId="0" xfId="1" applyNumberFormat="1" applyFont="1" applyFill="1" applyProtection="1"/>
    <xf numFmtId="37" fontId="2" fillId="0" borderId="0" xfId="1" applyNumberFormat="1" applyFont="1" applyFill="1" applyBorder="1"/>
    <xf numFmtId="167" fontId="2" fillId="2" borderId="0" xfId="2" applyNumberFormat="1" applyFont="1" applyFill="1" applyProtection="1"/>
    <xf numFmtId="37" fontId="2" fillId="2" borderId="0" xfId="1" applyNumberFormat="1" applyFont="1" applyFill="1" applyBorder="1"/>
    <xf numFmtId="37" fontId="2" fillId="2" borderId="0" xfId="2" applyNumberFormat="1" applyFont="1" applyFill="1" applyBorder="1"/>
    <xf numFmtId="39" fontId="2" fillId="0" borderId="0" xfId="2" applyNumberFormat="1" applyFont="1" applyFill="1" applyBorder="1"/>
    <xf numFmtId="166" fontId="2" fillId="2" borderId="0" xfId="2" applyNumberFormat="1" applyFont="1" applyFill="1"/>
    <xf numFmtId="167" fontId="2" fillId="2" borderId="0" xfId="2" applyNumberFormat="1" applyFont="1" applyFill="1"/>
    <xf numFmtId="166" fontId="2" fillId="2" borderId="0" xfId="1" applyNumberFormat="1" applyFont="1" applyFill="1"/>
    <xf numFmtId="39" fontId="2" fillId="0" borderId="0" xfId="2" applyNumberFormat="1" applyFont="1" applyFill="1" applyBorder="1" applyProtection="1"/>
    <xf numFmtId="167" fontId="2" fillId="2" borderId="0" xfId="2" applyNumberFormat="1" applyFont="1" applyFill="1" applyBorder="1" applyProtection="1"/>
    <xf numFmtId="166" fontId="2" fillId="0" borderId="0" xfId="2" applyNumberFormat="1" applyFont="1"/>
    <xf numFmtId="0" fontId="2" fillId="0" borderId="0" xfId="2" quotePrefix="1" applyFont="1" applyFill="1"/>
    <xf numFmtId="167" fontId="2" fillId="2" borderId="0" xfId="2" applyNumberFormat="1" applyFont="1" applyFill="1" applyAlignment="1" applyProtection="1">
      <alignment horizontal="center"/>
    </xf>
    <xf numFmtId="37" fontId="2" fillId="2" borderId="2" xfId="2" applyNumberFormat="1" applyFont="1" applyFill="1" applyBorder="1"/>
    <xf numFmtId="5" fontId="2" fillId="2" borderId="2" xfId="2" applyNumberFormat="1" applyFont="1" applyFill="1" applyBorder="1"/>
    <xf numFmtId="39" fontId="2" fillId="2" borderId="0" xfId="2" applyNumberFormat="1" applyFont="1" applyFill="1" applyProtection="1"/>
    <xf numFmtId="0" fontId="2" fillId="2" borderId="0" xfId="2" quotePrefix="1" applyFont="1" applyFill="1" applyBorder="1"/>
    <xf numFmtId="169" fontId="2" fillId="0" borderId="0" xfId="2" applyNumberFormat="1" applyFont="1" applyFill="1" applyBorder="1" applyProtection="1"/>
    <xf numFmtId="37" fontId="2" fillId="0" borderId="0" xfId="2" applyNumberFormat="1" applyFont="1"/>
    <xf numFmtId="0" fontId="2" fillId="0" borderId="0" xfId="0" applyFont="1" applyFill="1" applyBorder="1"/>
    <xf numFmtId="37" fontId="2" fillId="2" borderId="0" xfId="2" quotePrefix="1" applyNumberFormat="1" applyFont="1" applyFill="1" applyAlignment="1" applyProtection="1">
      <alignment horizontal="right"/>
    </xf>
    <xf numFmtId="39" fontId="2" fillId="0" borderId="0" xfId="2" applyNumberFormat="1" applyFont="1" applyFill="1" applyProtection="1"/>
    <xf numFmtId="167" fontId="2" fillId="2" borderId="0" xfId="2" quotePrefix="1" applyNumberFormat="1" applyFont="1" applyFill="1" applyBorder="1" applyProtection="1"/>
    <xf numFmtId="37" fontId="2" fillId="2" borderId="0" xfId="2" applyNumberFormat="1" applyFont="1" applyFill="1" applyBorder="1" applyProtection="1"/>
    <xf numFmtId="170" fontId="2" fillId="0" borderId="0" xfId="2" applyNumberFormat="1" applyFont="1" applyFill="1" applyBorder="1"/>
    <xf numFmtId="166" fontId="2" fillId="2" borderId="0" xfId="1" applyNumberFormat="1" applyFont="1" applyFill="1" applyBorder="1" applyProtection="1"/>
    <xf numFmtId="170" fontId="2" fillId="0" borderId="0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center"/>
    </xf>
    <xf numFmtId="166" fontId="2" fillId="0" borderId="0" xfId="1" applyNumberFormat="1" applyFont="1" applyFill="1" applyBorder="1" applyProtection="1"/>
    <xf numFmtId="0" fontId="2" fillId="0" borderId="0" xfId="2" applyFont="1" applyFill="1" applyBorder="1" applyAlignment="1">
      <alignment horizontal="left"/>
    </xf>
    <xf numFmtId="7" fontId="2" fillId="0" borderId="0" xfId="2" applyNumberFormat="1" applyFont="1" applyFill="1" applyBorder="1" applyProtection="1"/>
    <xf numFmtId="168" fontId="2" fillId="0" borderId="0" xfId="1" applyNumberFormat="1" applyFont="1" applyFill="1" applyBorder="1" applyProtection="1"/>
    <xf numFmtId="171" fontId="2" fillId="0" borderId="0" xfId="2" applyNumberFormat="1" applyFont="1" applyFill="1" applyBorder="1" applyProtection="1"/>
    <xf numFmtId="0" fontId="2" fillId="0" borderId="0" xfId="0" applyFont="1" applyFill="1"/>
    <xf numFmtId="37" fontId="10" fillId="0" borderId="0" xfId="3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0" xfId="0" applyFont="1" applyFill="1"/>
    <xf numFmtId="0" fontId="0" fillId="0" borderId="0" xfId="0" applyFill="1"/>
    <xf numFmtId="166" fontId="11" fillId="0" borderId="0" xfId="0" applyNumberFormat="1" applyFont="1" applyFill="1"/>
    <xf numFmtId="0" fontId="2" fillId="0" borderId="3" xfId="0" applyFont="1" applyFill="1" applyBorder="1" applyAlignment="1">
      <alignment horizontal="center"/>
    </xf>
    <xf numFmtId="17" fontId="2" fillId="0" borderId="3" xfId="3" applyNumberFormat="1" applyFont="1" applyFill="1" applyBorder="1" applyAlignment="1" applyProtection="1">
      <alignment horizontal="center"/>
    </xf>
    <xf numFmtId="17" fontId="2" fillId="0" borderId="3" xfId="0" applyNumberFormat="1" applyFont="1" applyFill="1" applyBorder="1" applyAlignment="1">
      <alignment horizontal="center"/>
    </xf>
    <xf numFmtId="17" fontId="2" fillId="0" borderId="0" xfId="0" applyNumberFormat="1" applyFont="1" applyFill="1" applyBorder="1"/>
    <xf numFmtId="0" fontId="2" fillId="0" borderId="0" xfId="0" applyFont="1" applyFill="1" applyAlignment="1">
      <alignment horizontal="center"/>
    </xf>
    <xf numFmtId="17" fontId="2" fillId="0" borderId="0" xfId="3" applyNumberFormat="1" applyFont="1" applyFill="1" applyAlignment="1" applyProtection="1">
      <alignment horizontal="center"/>
    </xf>
    <xf numFmtId="17" fontId="2" fillId="0" borderId="0" xfId="0" applyNumberFormat="1" applyFont="1" applyFill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" fontId="2" fillId="0" borderId="0" xfId="3" applyNumberFormat="1" applyFont="1" applyFill="1" applyProtection="1"/>
    <xf numFmtId="17" fontId="2" fillId="0" borderId="0" xfId="0" applyNumberFormat="1" applyFont="1" applyFill="1"/>
    <xf numFmtId="37" fontId="2" fillId="0" borderId="0" xfId="0" applyNumberFormat="1" applyFont="1" applyFill="1"/>
    <xf numFmtId="0" fontId="2" fillId="0" borderId="0" xfId="0" applyFont="1" applyFill="1" applyAlignment="1">
      <alignment horizontal="right"/>
    </xf>
    <xf numFmtId="39" fontId="2" fillId="0" borderId="0" xfId="0" applyNumberFormat="1" applyFont="1" applyFill="1"/>
    <xf numFmtId="166" fontId="2" fillId="0" borderId="0" xfId="1" applyNumberFormat="1" applyFont="1" applyFill="1"/>
    <xf numFmtId="173" fontId="2" fillId="0" borderId="0" xfId="1" applyNumberFormat="1" applyFont="1" applyFill="1" applyBorder="1"/>
    <xf numFmtId="173" fontId="2" fillId="0" borderId="0" xfId="0" applyNumberFormat="1" applyFont="1" applyFill="1"/>
    <xf numFmtId="168" fontId="2" fillId="0" borderId="0" xfId="0" applyNumberFormat="1" applyFont="1" applyFill="1" applyBorder="1"/>
    <xf numFmtId="168" fontId="2" fillId="0" borderId="0" xfId="1" applyNumberFormat="1" applyFont="1" applyFill="1"/>
    <xf numFmtId="168" fontId="2" fillId="0" borderId="0" xfId="0" applyNumberFormat="1" applyFont="1" applyFill="1"/>
    <xf numFmtId="170" fontId="2" fillId="0" borderId="0" xfId="0" applyNumberFormat="1" applyFont="1" applyFill="1" applyBorder="1"/>
    <xf numFmtId="170" fontId="2" fillId="0" borderId="0" xfId="0" applyNumberFormat="1" applyFont="1" applyFill="1"/>
    <xf numFmtId="3" fontId="2" fillId="0" borderId="5" xfId="0" applyNumberFormat="1" applyFont="1" applyFill="1" applyBorder="1"/>
    <xf numFmtId="3" fontId="2" fillId="0" borderId="2" xfId="0" applyNumberFormat="1" applyFont="1" applyFill="1" applyBorder="1"/>
    <xf numFmtId="3" fontId="2" fillId="0" borderId="6" xfId="0" applyNumberFormat="1" applyFont="1" applyFill="1" applyBorder="1"/>
    <xf numFmtId="3" fontId="2" fillId="0" borderId="0" xfId="0" applyNumberFormat="1" applyFont="1" applyFill="1"/>
    <xf numFmtId="166" fontId="2" fillId="0" borderId="0" xfId="0" applyNumberFormat="1" applyFont="1" applyFill="1"/>
    <xf numFmtId="166" fontId="2" fillId="0" borderId="5" xfId="1" applyNumberFormat="1" applyFont="1" applyFill="1" applyBorder="1"/>
    <xf numFmtId="166" fontId="2" fillId="0" borderId="2" xfId="1" applyNumberFormat="1" applyFont="1" applyFill="1" applyBorder="1"/>
    <xf numFmtId="166" fontId="2" fillId="0" borderId="6" xfId="1" applyNumberFormat="1" applyFont="1" applyFill="1" applyBorder="1"/>
    <xf numFmtId="3" fontId="2" fillId="0" borderId="0" xfId="0" applyNumberFormat="1" applyFont="1" applyFill="1" applyBorder="1"/>
    <xf numFmtId="166" fontId="2" fillId="0" borderId="2" xfId="0" applyNumberFormat="1" applyFont="1" applyFill="1" applyBorder="1"/>
    <xf numFmtId="166" fontId="2" fillId="0" borderId="0" xfId="0" applyNumberFormat="1" applyFont="1" applyFill="1" applyBorder="1"/>
    <xf numFmtId="166" fontId="2" fillId="0" borderId="7" xfId="0" applyNumberFormat="1" applyFont="1" applyFill="1" applyBorder="1"/>
    <xf numFmtId="173" fontId="2" fillId="0" borderId="0" xfId="1" applyNumberFormat="1" applyFont="1" applyFill="1"/>
    <xf numFmtId="43" fontId="2" fillId="0" borderId="0" xfId="0" applyNumberFormat="1" applyFont="1" applyFill="1"/>
    <xf numFmtId="39" fontId="2" fillId="0" borderId="4" xfId="0" applyNumberFormat="1" applyFont="1" applyFill="1" applyBorder="1"/>
    <xf numFmtId="172" fontId="2" fillId="0" borderId="4" xfId="0" applyNumberFormat="1" applyFont="1" applyFill="1" applyBorder="1"/>
    <xf numFmtId="170" fontId="2" fillId="0" borderId="4" xfId="0" applyNumberFormat="1" applyFont="1" applyFill="1" applyBorder="1"/>
    <xf numFmtId="5" fontId="10" fillId="0" borderId="0" xfId="2" applyNumberFormat="1" applyFont="1" applyFill="1" applyAlignment="1">
      <alignment horizontal="right"/>
    </xf>
    <xf numFmtId="0" fontId="10" fillId="0" borderId="0" xfId="0" applyFont="1" applyFill="1" applyAlignment="1">
      <alignment horizontal="left"/>
    </xf>
  </cellXfs>
  <cellStyles count="4">
    <cellStyle name="Comma" xfId="1" builtinId="3"/>
    <cellStyle name="Normal" xfId="0" builtinId="0"/>
    <cellStyle name="Normal_Kentucky - CCS98 as filed" xfId="2"/>
    <cellStyle name="Normal_WTH_998 garysmith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transitionEntry="1">
    <tabColor rgb="FF00FF00"/>
  </sheetPr>
  <dimension ref="A1:AW4253"/>
  <sheetViews>
    <sheetView showGridLines="0" tabSelected="1" zoomScaleNormal="100" zoomScaleSheetLayoutView="115" workbookViewId="0">
      <selection activeCell="R1" sqref="R1"/>
    </sheetView>
  </sheetViews>
  <sheetFormatPr defaultColWidth="12.5703125" defaultRowHeight="12.75" x14ac:dyDescent="0.2"/>
  <cols>
    <col min="1" max="1" width="5.5703125" style="3" bestFit="1" customWidth="1"/>
    <col min="2" max="2" width="29.5703125" style="3" customWidth="1"/>
    <col min="3" max="4" width="8.5703125" style="3" customWidth="1"/>
    <col min="5" max="5" width="9.85546875" style="3" bestFit="1" customWidth="1"/>
    <col min="6" max="6" width="8.5703125" style="3" customWidth="1"/>
    <col min="7" max="7" width="9.42578125" style="3" bestFit="1" customWidth="1"/>
    <col min="8" max="8" width="10.5703125" style="3" customWidth="1"/>
    <col min="9" max="10" width="8.5703125" style="3" customWidth="1"/>
    <col min="11" max="11" width="10.140625" style="3" bestFit="1" customWidth="1"/>
    <col min="12" max="14" width="8.5703125" style="3" customWidth="1"/>
    <col min="15" max="15" width="9.85546875" style="3" bestFit="1" customWidth="1"/>
    <col min="16" max="16" width="10.5703125" style="3" customWidth="1"/>
    <col min="17" max="17" width="10.5703125" style="3" bestFit="1" customWidth="1"/>
    <col min="18" max="18" width="11.5703125" style="3" customWidth="1"/>
    <col min="19" max="19" width="3" style="3" customWidth="1"/>
    <col min="20" max="20" width="15.5703125" style="6" customWidth="1"/>
    <col min="21" max="21" width="15.140625" style="6" customWidth="1"/>
    <col min="22" max="22" width="16.42578125" style="6" customWidth="1"/>
    <col min="23" max="23" width="13.85546875" style="6" customWidth="1"/>
    <col min="24" max="24" width="16.5703125" style="6" customWidth="1"/>
    <col min="25" max="25" width="11.5703125" style="6" bestFit="1" customWidth="1"/>
    <col min="26" max="26" width="17.5703125" style="6" customWidth="1"/>
    <col min="27" max="49" width="12.5703125" style="6"/>
    <col min="50" max="16384" width="12.5703125" style="3"/>
  </cols>
  <sheetData>
    <row r="1" spans="1:2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33" t="s">
        <v>0</v>
      </c>
      <c r="S1" s="4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1"/>
      <c r="R2" s="7"/>
      <c r="S2" s="4"/>
      <c r="T2" s="5"/>
      <c r="U2" s="5"/>
      <c r="V2" s="5"/>
      <c r="W2" s="5"/>
      <c r="X2" s="5"/>
      <c r="Y2" s="5"/>
      <c r="Z2" s="5"/>
    </row>
    <row r="3" spans="1:2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1"/>
      <c r="S3" s="1"/>
      <c r="T3" s="5"/>
      <c r="U3" s="8"/>
      <c r="V3" s="5"/>
      <c r="W3" s="5"/>
      <c r="X3" s="5"/>
      <c r="Y3" s="5"/>
      <c r="Z3" s="5"/>
    </row>
    <row r="4" spans="1:26" x14ac:dyDescent="0.2">
      <c r="A4" s="9"/>
      <c r="B4" s="10"/>
      <c r="C4" s="10"/>
      <c r="D4" s="10"/>
      <c r="E4" s="10"/>
      <c r="F4" s="10"/>
      <c r="G4" s="10"/>
      <c r="H4" s="10"/>
      <c r="I4" s="11" t="s">
        <v>1</v>
      </c>
      <c r="J4" s="10"/>
      <c r="K4" s="10"/>
      <c r="L4" s="10"/>
      <c r="M4" s="10"/>
      <c r="N4" s="10"/>
      <c r="O4" s="12"/>
      <c r="P4" s="12"/>
      <c r="Q4" s="13"/>
      <c r="R4" s="7"/>
      <c r="S4" s="1"/>
      <c r="T4" s="5"/>
      <c r="U4" s="5"/>
      <c r="V4" s="5"/>
      <c r="W4" s="5"/>
      <c r="X4" s="5"/>
      <c r="Y4" s="5"/>
    </row>
    <row r="5" spans="1:26" x14ac:dyDescent="0.2">
      <c r="A5" s="9"/>
      <c r="B5" s="10"/>
      <c r="C5" s="10"/>
      <c r="D5" s="10"/>
      <c r="E5" s="10"/>
      <c r="F5" s="10"/>
      <c r="G5" s="10"/>
      <c r="H5" s="10"/>
      <c r="I5" s="11" t="s">
        <v>181</v>
      </c>
      <c r="J5" s="10"/>
      <c r="K5" s="10"/>
      <c r="L5" s="10"/>
      <c r="M5" s="10"/>
      <c r="N5" s="10"/>
      <c r="O5" s="10"/>
      <c r="P5" s="10"/>
      <c r="Q5" s="13"/>
      <c r="R5" s="10"/>
      <c r="S5" s="1"/>
      <c r="T5" s="5"/>
      <c r="U5" s="5"/>
      <c r="V5" s="5"/>
      <c r="W5" s="5"/>
      <c r="X5" s="14"/>
      <c r="Y5" s="5"/>
      <c r="Z5" s="5"/>
    </row>
    <row r="6" spans="1:26" x14ac:dyDescent="0.2">
      <c r="A6" s="9"/>
      <c r="B6" s="10"/>
      <c r="C6" s="10"/>
      <c r="D6" s="10"/>
      <c r="E6" s="10"/>
      <c r="F6" s="10"/>
      <c r="G6" s="10"/>
      <c r="H6" s="10"/>
      <c r="I6" s="11" t="s">
        <v>180</v>
      </c>
      <c r="J6" s="10"/>
      <c r="K6" s="10"/>
      <c r="L6" s="10"/>
      <c r="M6" s="10"/>
      <c r="N6" s="10"/>
      <c r="O6" s="10"/>
      <c r="P6" s="10"/>
      <c r="Q6" s="15"/>
      <c r="R6" s="10"/>
      <c r="S6" s="1"/>
      <c r="T6" s="16"/>
      <c r="U6" s="5"/>
      <c r="V6" s="5"/>
      <c r="W6" s="5"/>
      <c r="X6" s="17"/>
      <c r="Y6" s="5"/>
      <c r="Z6" s="17"/>
    </row>
    <row r="7" spans="1:2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6"/>
      <c r="U7" s="5"/>
      <c r="V7" s="5"/>
      <c r="W7" s="5"/>
      <c r="X7" s="5"/>
      <c r="Y7" s="5"/>
      <c r="Z7" s="5"/>
    </row>
    <row r="8" spans="1:26" x14ac:dyDescent="0.2">
      <c r="A8" s="9" t="s">
        <v>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1" t="s">
        <v>3</v>
      </c>
      <c r="P8" s="1"/>
      <c r="Q8" s="1"/>
      <c r="R8" s="11" t="s">
        <v>4</v>
      </c>
      <c r="S8" s="18"/>
      <c r="T8" s="16"/>
      <c r="V8" s="18"/>
      <c r="W8" s="18"/>
      <c r="X8" s="18"/>
      <c r="Y8" s="18"/>
      <c r="Z8" s="18"/>
    </row>
    <row r="9" spans="1:26" x14ac:dyDescent="0.2">
      <c r="A9" s="19" t="s">
        <v>5</v>
      </c>
      <c r="B9" s="20" t="s">
        <v>6</v>
      </c>
      <c r="C9" s="21">
        <f>WNA!C10</f>
        <v>42947</v>
      </c>
      <c r="D9" s="21">
        <f>WNA!D10</f>
        <v>42978</v>
      </c>
      <c r="E9" s="21">
        <f>WNA!E10</f>
        <v>43008</v>
      </c>
      <c r="F9" s="21">
        <f>WNA!F10</f>
        <v>43039</v>
      </c>
      <c r="G9" s="21">
        <f>WNA!G10</f>
        <v>43069</v>
      </c>
      <c r="H9" s="21">
        <f>WNA!H10</f>
        <v>43100</v>
      </c>
      <c r="I9" s="21">
        <f>WNA!I10</f>
        <v>43131</v>
      </c>
      <c r="J9" s="21">
        <f>WNA!J10</f>
        <v>43159</v>
      </c>
      <c r="K9" s="21">
        <f>WNA!K10</f>
        <v>43190</v>
      </c>
      <c r="L9" s="21">
        <f>WNA!L10</f>
        <v>43220</v>
      </c>
      <c r="M9" s="21">
        <f>WNA!M10</f>
        <v>43251</v>
      </c>
      <c r="N9" s="21">
        <f>WNA!N10</f>
        <v>43281</v>
      </c>
      <c r="O9" s="22" t="s">
        <v>7</v>
      </c>
      <c r="P9" s="22" t="s">
        <v>8</v>
      </c>
      <c r="Q9" s="22" t="s">
        <v>9</v>
      </c>
      <c r="R9" s="22" t="s">
        <v>10</v>
      </c>
      <c r="S9" s="5"/>
      <c r="T9" s="16"/>
      <c r="V9" s="5"/>
      <c r="W9" s="23"/>
      <c r="Y9" s="5"/>
      <c r="Z9" s="5"/>
    </row>
    <row r="10" spans="1:26" x14ac:dyDescent="0.2">
      <c r="A10" s="1"/>
      <c r="B10" s="1"/>
      <c r="C10" s="24" t="s">
        <v>11</v>
      </c>
      <c r="D10" s="24" t="s">
        <v>12</v>
      </c>
      <c r="E10" s="11" t="s">
        <v>13</v>
      </c>
      <c r="F10" s="25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6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4" t="s">
        <v>26</v>
      </c>
      <c r="S10" s="18"/>
      <c r="T10" s="16"/>
      <c r="V10" s="5"/>
      <c r="W10" s="18"/>
      <c r="X10" s="5"/>
      <c r="Y10" s="5"/>
      <c r="Z10" s="18"/>
    </row>
    <row r="11" spans="1:2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8"/>
      <c r="T11" s="16"/>
      <c r="V11" s="18"/>
      <c r="W11" s="18"/>
      <c r="X11" s="18"/>
      <c r="Y11" s="18"/>
      <c r="Z11" s="18"/>
    </row>
    <row r="12" spans="1:26" x14ac:dyDescent="0.2">
      <c r="A12" s="11">
        <v>1</v>
      </c>
      <c r="B12" s="27" t="s">
        <v>27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9"/>
      <c r="Q12" s="18"/>
      <c r="R12" s="18"/>
      <c r="X12" s="18"/>
      <c r="Y12" s="18"/>
      <c r="Z12" s="18"/>
    </row>
    <row r="13" spans="1:26" x14ac:dyDescent="0.2">
      <c r="A13" s="11">
        <v>2</v>
      </c>
      <c r="B13" s="1" t="s">
        <v>28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0">
        <f>SUM(C13:N13)</f>
        <v>0</v>
      </c>
      <c r="P13" s="30"/>
      <c r="Q13" s="31">
        <v>17.5</v>
      </c>
      <c r="R13" s="32">
        <f>O13*Q13</f>
        <v>0</v>
      </c>
      <c r="V13" s="33"/>
      <c r="W13" s="32"/>
    </row>
    <row r="14" spans="1:26" x14ac:dyDescent="0.2">
      <c r="A14" s="11">
        <v>3</v>
      </c>
      <c r="B14" s="1" t="s">
        <v>29</v>
      </c>
      <c r="C14" s="2">
        <f>WNA!C38</f>
        <v>-194</v>
      </c>
      <c r="D14" s="2">
        <f>WNA!D38</f>
        <v>194</v>
      </c>
      <c r="E14" s="2">
        <f>WNA!E38</f>
        <v>-24707</v>
      </c>
      <c r="F14" s="2">
        <f>WNA!F38</f>
        <v>154274</v>
      </c>
      <c r="G14" s="2">
        <f>WNA!G38</f>
        <v>152491</v>
      </c>
      <c r="H14" s="2">
        <f>WNA!H38</f>
        <v>173645</v>
      </c>
      <c r="I14" s="2">
        <f>WNA!I38</f>
        <v>-520162</v>
      </c>
      <c r="J14" s="2">
        <f>WNA!J38</f>
        <v>-22064</v>
      </c>
      <c r="K14" s="2">
        <f>WNA!K38</f>
        <v>147017</v>
      </c>
      <c r="L14" s="2">
        <f>WNA!L38</f>
        <v>-305135</v>
      </c>
      <c r="M14" s="2">
        <f>WNA!M38</f>
        <v>-67865</v>
      </c>
      <c r="N14" s="2">
        <f>WNA!N38</f>
        <v>43688</v>
      </c>
      <c r="O14" s="30"/>
      <c r="P14" s="30">
        <f>SUM(C14:N14)</f>
        <v>-268818</v>
      </c>
      <c r="Q14" s="34">
        <v>1.7249999999999999</v>
      </c>
      <c r="R14" s="30">
        <f>P14*Q14</f>
        <v>-463711.05</v>
      </c>
      <c r="T14" s="33"/>
      <c r="U14" s="35"/>
      <c r="V14" s="33"/>
      <c r="W14" s="32"/>
    </row>
    <row r="15" spans="1:26" x14ac:dyDescent="0.2">
      <c r="A15" s="11">
        <v>4</v>
      </c>
      <c r="B15" s="1" t="s">
        <v>30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0">
        <f>SUM(C15:N15)</f>
        <v>0</v>
      </c>
      <c r="Q15" s="34">
        <v>0.96</v>
      </c>
      <c r="R15" s="30">
        <f>P15*Q15</f>
        <v>0</v>
      </c>
      <c r="T15" s="33"/>
      <c r="W15" s="32"/>
    </row>
    <row r="16" spans="1:26" x14ac:dyDescent="0.2">
      <c r="A16" s="11">
        <v>5</v>
      </c>
      <c r="B16" s="1" t="s">
        <v>31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0">
        <v>0</v>
      </c>
      <c r="Q16" s="34">
        <v>0.77</v>
      </c>
      <c r="R16" s="30">
        <f>P16*Q16</f>
        <v>0</v>
      </c>
      <c r="T16" s="33"/>
    </row>
    <row r="17" spans="1:23" x14ac:dyDescent="0.2">
      <c r="A17" s="11">
        <v>6</v>
      </c>
      <c r="B17" s="36" t="s">
        <v>32</v>
      </c>
      <c r="C17" s="37">
        <f t="shared" ref="C17:N17" si="0">C14+C15+C16</f>
        <v>-194</v>
      </c>
      <c r="D17" s="37">
        <f t="shared" si="0"/>
        <v>194</v>
      </c>
      <c r="E17" s="37">
        <f t="shared" si="0"/>
        <v>-24707</v>
      </c>
      <c r="F17" s="37">
        <f t="shared" si="0"/>
        <v>154274</v>
      </c>
      <c r="G17" s="37">
        <f t="shared" si="0"/>
        <v>152491</v>
      </c>
      <c r="H17" s="37">
        <f t="shared" si="0"/>
        <v>173645</v>
      </c>
      <c r="I17" s="37">
        <f t="shared" si="0"/>
        <v>-520162</v>
      </c>
      <c r="J17" s="37">
        <f t="shared" si="0"/>
        <v>-22064</v>
      </c>
      <c r="K17" s="37">
        <f t="shared" si="0"/>
        <v>147017</v>
      </c>
      <c r="L17" s="37">
        <f t="shared" si="0"/>
        <v>-305135</v>
      </c>
      <c r="M17" s="37">
        <f t="shared" si="0"/>
        <v>-67865</v>
      </c>
      <c r="N17" s="37">
        <f t="shared" si="0"/>
        <v>43688</v>
      </c>
      <c r="O17" s="37">
        <f>O13</f>
        <v>0</v>
      </c>
      <c r="P17" s="37">
        <f>SUM(P14:P16)</f>
        <v>-268818</v>
      </c>
      <c r="Q17" s="36"/>
      <c r="R17" s="38">
        <f>SUM(R13:R16)</f>
        <v>-463711.05</v>
      </c>
      <c r="S17" s="1"/>
      <c r="T17" s="39"/>
      <c r="W17" s="40"/>
    </row>
    <row r="18" spans="1:23" x14ac:dyDescent="0.2">
      <c r="A18" s="11">
        <v>7</v>
      </c>
      <c r="B18" s="5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5"/>
      <c r="R18" s="8"/>
      <c r="S18" s="1"/>
      <c r="T18" s="5"/>
      <c r="U18" s="41"/>
    </row>
    <row r="19" spans="1:23" x14ac:dyDescent="0.2">
      <c r="A19" s="11">
        <v>8</v>
      </c>
      <c r="B19" s="27" t="s">
        <v>33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"/>
      <c r="P19" s="2"/>
      <c r="Q19" s="1"/>
      <c r="R19" s="1"/>
      <c r="S19" s="1"/>
      <c r="T19" s="5"/>
    </row>
    <row r="20" spans="1:23" x14ac:dyDescent="0.2">
      <c r="A20" s="42">
        <v>9</v>
      </c>
      <c r="B20" s="1" t="s">
        <v>28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0">
        <f>SUM(C20:N20)</f>
        <v>0</v>
      </c>
      <c r="P20" s="29"/>
      <c r="Q20" s="43">
        <v>44.5</v>
      </c>
      <c r="R20" s="32">
        <f>O20*Q20</f>
        <v>0</v>
      </c>
      <c r="S20" s="1"/>
      <c r="T20" s="5"/>
    </row>
    <row r="21" spans="1:23" x14ac:dyDescent="0.2">
      <c r="A21" s="42">
        <v>10</v>
      </c>
      <c r="B21" s="1" t="s">
        <v>29</v>
      </c>
      <c r="C21" s="2">
        <f>WNA!C65</f>
        <v>9500.9178996235496</v>
      </c>
      <c r="D21" s="2">
        <f>WNA!D65</f>
        <v>-8575.6756047907493</v>
      </c>
      <c r="E21" s="2">
        <f>WNA!E65</f>
        <v>-45446.370966541152</v>
      </c>
      <c r="F21" s="2">
        <f>WNA!F65</f>
        <v>18039.099856864308</v>
      </c>
      <c r="G21" s="2">
        <f>WNA!G65</f>
        <v>59834.205843102136</v>
      </c>
      <c r="H21" s="2">
        <f>WNA!H65</f>
        <v>76760.250845899674</v>
      </c>
      <c r="I21" s="2">
        <f>WNA!I65</f>
        <v>-198423.93786508468</v>
      </c>
      <c r="J21" s="2">
        <f>WNA!J65</f>
        <v>-22413.777932376881</v>
      </c>
      <c r="K21" s="2">
        <f>WNA!K65</f>
        <v>78785.077952078151</v>
      </c>
      <c r="L21" s="2">
        <f>WNA!L65</f>
        <v>-78213.325332280176</v>
      </c>
      <c r="M21" s="2">
        <f>WNA!M65</f>
        <v>-5399.4002440560562</v>
      </c>
      <c r="N21" s="2">
        <f>WNA!N65</f>
        <v>27550.423467921348</v>
      </c>
      <c r="O21" s="30"/>
      <c r="P21" s="30">
        <f>SUM(C21:N21)</f>
        <v>-88002.512079640524</v>
      </c>
      <c r="Q21" s="34">
        <v>1.7249999999999999</v>
      </c>
      <c r="R21" s="30">
        <f>P21*Q21</f>
        <v>-151804.33333737988</v>
      </c>
      <c r="S21" s="1"/>
      <c r="T21" s="44"/>
    </row>
    <row r="22" spans="1:23" x14ac:dyDescent="0.2">
      <c r="A22" s="11">
        <v>11</v>
      </c>
      <c r="B22" s="1" t="s">
        <v>30</v>
      </c>
      <c r="C22" s="2">
        <f>WNA!C66</f>
        <v>851.08210037645028</v>
      </c>
      <c r="D22" s="2">
        <f>WNA!D66</f>
        <v>-1776.324395209251</v>
      </c>
      <c r="E22" s="2">
        <f>WNA!E66</f>
        <v>-12131.62903345885</v>
      </c>
      <c r="F22" s="2">
        <f>WNA!F66</f>
        <v>5938.9001431356919</v>
      </c>
      <c r="G22" s="2">
        <f>WNA!G66</f>
        <v>10869.794156897864</v>
      </c>
      <c r="H22" s="2">
        <f>WNA!H66</f>
        <v>13070.749154100313</v>
      </c>
      <c r="I22" s="2">
        <f>WNA!I66</f>
        <v>-37705.062134915308</v>
      </c>
      <c r="J22" s="2">
        <f>WNA!J66</f>
        <v>-4050.2220676231195</v>
      </c>
      <c r="K22" s="2">
        <f>WNA!K66</f>
        <v>9096.9220479218511</v>
      </c>
      <c r="L22" s="2">
        <f>WNA!L66</f>
        <v>-8669.6746677198189</v>
      </c>
      <c r="M22" s="2">
        <f>WNA!M66</f>
        <v>-517.59975594394314</v>
      </c>
      <c r="N22" s="2">
        <f>WNA!N66</f>
        <v>2171.5765320786541</v>
      </c>
      <c r="O22" s="30"/>
      <c r="P22" s="30">
        <f>SUM(C22:N22)</f>
        <v>-22851.487920359461</v>
      </c>
      <c r="Q22" s="34">
        <v>0.96</v>
      </c>
      <c r="R22" s="30">
        <f>P22*Q22</f>
        <v>-21937.42840354508</v>
      </c>
      <c r="S22" s="1"/>
      <c r="T22" s="44"/>
      <c r="V22" s="35"/>
    </row>
    <row r="23" spans="1:23" x14ac:dyDescent="0.2">
      <c r="A23" s="11">
        <v>12</v>
      </c>
      <c r="B23" s="1" t="s">
        <v>31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0"/>
      <c r="P23" s="30">
        <f>SUM(C23:N23)</f>
        <v>0</v>
      </c>
      <c r="Q23" s="34">
        <v>0.77</v>
      </c>
      <c r="R23" s="30">
        <f>P23*Q23</f>
        <v>0</v>
      </c>
      <c r="S23" s="1"/>
      <c r="T23" s="44"/>
      <c r="V23" s="35"/>
    </row>
    <row r="24" spans="1:23" x14ac:dyDescent="0.2">
      <c r="A24" s="11">
        <v>13</v>
      </c>
      <c r="B24" s="36" t="s">
        <v>32</v>
      </c>
      <c r="C24" s="37">
        <f>SUM(C21:C23)</f>
        <v>10352</v>
      </c>
      <c r="D24" s="37">
        <f t="shared" ref="D24:N24" si="1">SUM(D21:D23)</f>
        <v>-10352</v>
      </c>
      <c r="E24" s="37">
        <f t="shared" si="1"/>
        <v>-57578</v>
      </c>
      <c r="F24" s="37">
        <f t="shared" si="1"/>
        <v>23978</v>
      </c>
      <c r="G24" s="37">
        <f t="shared" si="1"/>
        <v>70704</v>
      </c>
      <c r="H24" s="37">
        <f t="shared" si="1"/>
        <v>89830.999999999985</v>
      </c>
      <c r="I24" s="37">
        <f t="shared" si="1"/>
        <v>-236129</v>
      </c>
      <c r="J24" s="37">
        <f t="shared" si="1"/>
        <v>-26464</v>
      </c>
      <c r="K24" s="37">
        <f t="shared" si="1"/>
        <v>87882</v>
      </c>
      <c r="L24" s="37">
        <f t="shared" si="1"/>
        <v>-86883</v>
      </c>
      <c r="M24" s="37">
        <f t="shared" si="1"/>
        <v>-5916.9999999999991</v>
      </c>
      <c r="N24" s="37">
        <f t="shared" si="1"/>
        <v>29722</v>
      </c>
      <c r="O24" s="37">
        <f>O20</f>
        <v>0</v>
      </c>
      <c r="P24" s="37">
        <f>SUM(P21:P23)</f>
        <v>-110853.99999999999</v>
      </c>
      <c r="Q24" s="36"/>
      <c r="R24" s="38">
        <f>SUM(R20:R23)</f>
        <v>-173741.76174092497</v>
      </c>
      <c r="S24" s="1"/>
      <c r="T24" s="39"/>
    </row>
    <row r="25" spans="1:23" x14ac:dyDescent="0.2">
      <c r="A25" s="11">
        <v>14</v>
      </c>
    </row>
    <row r="26" spans="1:23" x14ac:dyDescent="0.2">
      <c r="A26" s="11">
        <v>15</v>
      </c>
      <c r="B26" s="27" t="s">
        <v>34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"/>
      <c r="P26" s="2"/>
      <c r="Q26" s="34"/>
      <c r="R26" s="45"/>
      <c r="S26" s="1"/>
      <c r="T26" s="5"/>
      <c r="U26" s="41"/>
    </row>
    <row r="27" spans="1:23" x14ac:dyDescent="0.2">
      <c r="A27" s="11">
        <v>16</v>
      </c>
      <c r="B27" s="1" t="s">
        <v>28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0">
        <f>SUM(C27:N27)</f>
        <v>0</v>
      </c>
      <c r="P27" s="29"/>
      <c r="Q27" s="43">
        <f>Q50</f>
        <v>0</v>
      </c>
      <c r="R27" s="32">
        <f>O27*Q27</f>
        <v>0</v>
      </c>
      <c r="S27" s="1"/>
      <c r="T27" s="5"/>
    </row>
    <row r="28" spans="1:23" x14ac:dyDescent="0.2">
      <c r="A28" s="11">
        <v>17</v>
      </c>
      <c r="B28" s="1" t="s">
        <v>29</v>
      </c>
      <c r="C28" s="2">
        <f>WNA!C92</f>
        <v>1409.7304940649267</v>
      </c>
      <c r="D28" s="2">
        <f>WNA!D92</f>
        <v>-1290.0096383053758</v>
      </c>
      <c r="E28" s="2">
        <f>WNA!E92</f>
        <v>-2138.7493158625139</v>
      </c>
      <c r="F28" s="2">
        <f>WNA!F92</f>
        <v>6686.7162241538454</v>
      </c>
      <c r="G28" s="2">
        <f>WNA!G92</f>
        <v>12351.91233397018</v>
      </c>
      <c r="H28" s="2">
        <f>WNA!H92</f>
        <v>16189.096601175828</v>
      </c>
      <c r="I28" s="2">
        <f>WNA!I92</f>
        <v>-24116.07857239859</v>
      </c>
      <c r="J28" s="2">
        <f>WNA!J92</f>
        <v>-7335.1906923719471</v>
      </c>
      <c r="K28" s="2">
        <f>WNA!K92</f>
        <v>13478.329136242701</v>
      </c>
      <c r="L28" s="2">
        <f>WNA!L92</f>
        <v>-20051.302163416171</v>
      </c>
      <c r="M28" s="2">
        <f>WNA!M92</f>
        <v>-9725.7401094717043</v>
      </c>
      <c r="N28" s="2">
        <f>WNA!N92</f>
        <v>-186.9775484802563</v>
      </c>
      <c r="O28" s="30"/>
      <c r="P28" s="30">
        <f>SUM(C28:N28)</f>
        <v>-14728.263250699072</v>
      </c>
      <c r="Q28" s="34">
        <f>Q51</f>
        <v>0</v>
      </c>
      <c r="R28" s="30">
        <f>P28*Q28</f>
        <v>0</v>
      </c>
      <c r="S28" s="1"/>
      <c r="T28" s="5"/>
    </row>
    <row r="29" spans="1:23" x14ac:dyDescent="0.2">
      <c r="A29" s="11">
        <v>18</v>
      </c>
      <c r="B29" s="1" t="s">
        <v>30</v>
      </c>
      <c r="C29" s="2">
        <f>WNA!C93</f>
        <v>107.26950593507317</v>
      </c>
      <c r="D29" s="2">
        <f>WNA!D93</f>
        <v>-226.99036169462411</v>
      </c>
      <c r="E29" s="2">
        <f>WNA!E93</f>
        <v>-225.2506841374863</v>
      </c>
      <c r="F29" s="2">
        <f>WNA!F93</f>
        <v>1078.2837758461546</v>
      </c>
      <c r="G29" s="2">
        <f>WNA!G93</f>
        <v>1868.0876660298184</v>
      </c>
      <c r="H29" s="2">
        <f>WNA!H93</f>
        <v>2888.9033988241717</v>
      </c>
      <c r="I29" s="2">
        <f>WNA!I93</f>
        <v>-8508.9214276014136</v>
      </c>
      <c r="J29" s="2">
        <f>WNA!J93</f>
        <v>-2538.809307628052</v>
      </c>
      <c r="K29" s="2">
        <f>WNA!K93</f>
        <v>2141.6708637572988</v>
      </c>
      <c r="L29" s="2">
        <f>WNA!L93</f>
        <v>-2089.697836583829</v>
      </c>
      <c r="M29" s="2">
        <f>WNA!M93</f>
        <v>-1312.2598905282953</v>
      </c>
      <c r="N29" s="2">
        <f>WNA!N93</f>
        <v>-24.022451519743697</v>
      </c>
      <c r="O29" s="30"/>
      <c r="P29" s="30">
        <f>SUM(C29:N29)</f>
        <v>-6841.7367493009269</v>
      </c>
      <c r="Q29" s="34">
        <f>Q52</f>
        <v>0</v>
      </c>
      <c r="R29" s="30">
        <f>P29*Q29</f>
        <v>0</v>
      </c>
      <c r="T29" s="5"/>
    </row>
    <row r="30" spans="1:23" x14ac:dyDescent="0.2">
      <c r="A30" s="11">
        <v>19</v>
      </c>
      <c r="B30" s="1" t="s">
        <v>31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0"/>
      <c r="P30" s="30">
        <f>SUM(C30:N30)</f>
        <v>0</v>
      </c>
      <c r="Q30" s="34">
        <f>Q53</f>
        <v>0</v>
      </c>
      <c r="R30" s="30">
        <f>P30*Q30</f>
        <v>0</v>
      </c>
      <c r="T30" s="46"/>
    </row>
    <row r="31" spans="1:23" x14ac:dyDescent="0.2">
      <c r="A31" s="11">
        <v>20</v>
      </c>
      <c r="B31" s="36" t="s">
        <v>32</v>
      </c>
      <c r="C31" s="37">
        <f>SUM(C28:C30)</f>
        <v>1516.9999999999998</v>
      </c>
      <c r="D31" s="37">
        <f t="shared" ref="D31:N31" si="2">SUM(D28:D30)</f>
        <v>-1517</v>
      </c>
      <c r="E31" s="37">
        <f t="shared" si="2"/>
        <v>-2364</v>
      </c>
      <c r="F31" s="37">
        <f t="shared" si="2"/>
        <v>7765</v>
      </c>
      <c r="G31" s="37">
        <f t="shared" si="2"/>
        <v>14219.999999999998</v>
      </c>
      <c r="H31" s="37">
        <f t="shared" si="2"/>
        <v>19078</v>
      </c>
      <c r="I31" s="37">
        <f t="shared" si="2"/>
        <v>-32625.000000000004</v>
      </c>
      <c r="J31" s="37">
        <f t="shared" si="2"/>
        <v>-9874</v>
      </c>
      <c r="K31" s="37">
        <f t="shared" si="2"/>
        <v>15620</v>
      </c>
      <c r="L31" s="37">
        <f t="shared" si="2"/>
        <v>-22141</v>
      </c>
      <c r="M31" s="37">
        <f t="shared" si="2"/>
        <v>-11038</v>
      </c>
      <c r="N31" s="37">
        <f t="shared" si="2"/>
        <v>-211</v>
      </c>
      <c r="O31" s="37">
        <f>O27</f>
        <v>0</v>
      </c>
      <c r="P31" s="37">
        <f>SUM(P28:P30)</f>
        <v>-21570</v>
      </c>
      <c r="Q31" s="36"/>
      <c r="R31" s="38">
        <f>SUM(R27:R30)</f>
        <v>0</v>
      </c>
      <c r="S31" s="1"/>
      <c r="T31" s="46"/>
      <c r="V31" s="35"/>
    </row>
    <row r="32" spans="1:23" x14ac:dyDescent="0.2">
      <c r="A32" s="11"/>
      <c r="S32" s="1"/>
      <c r="T32" s="46"/>
      <c r="V32" s="35"/>
    </row>
    <row r="33" spans="1:22" x14ac:dyDescent="0.2">
      <c r="A33" s="11"/>
      <c r="I33" s="5"/>
      <c r="S33" s="1"/>
      <c r="T33" s="46"/>
      <c r="V33" s="35"/>
    </row>
    <row r="34" spans="1:22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"/>
      <c r="T34" s="46"/>
      <c r="U34" s="5"/>
      <c r="V34" s="35"/>
    </row>
    <row r="35" spans="1:22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"/>
      <c r="T35" s="46"/>
      <c r="U35" s="5"/>
      <c r="V35" s="35"/>
    </row>
    <row r="36" spans="1:22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5"/>
      <c r="T36" s="39"/>
      <c r="U36" s="5"/>
      <c r="V36" s="35"/>
    </row>
    <row r="37" spans="1:22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T37" s="46"/>
    </row>
    <row r="38" spans="1:22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T38" s="46"/>
    </row>
    <row r="39" spans="1:22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22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22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22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22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22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22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22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22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22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"/>
      <c r="T52" s="5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2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</row>
    <row r="56" spans="1:26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</row>
    <row r="57" spans="1:26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</row>
    <row r="58" spans="1:26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Y58" s="47"/>
      <c r="Z58" s="17"/>
    </row>
    <row r="59" spans="1:26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Y59" s="47"/>
      <c r="Z59" s="17"/>
    </row>
    <row r="60" spans="1:26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Y60" s="47"/>
      <c r="Z60" s="17"/>
    </row>
    <row r="61" spans="1:26" x14ac:dyDescent="0.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Y61" s="47"/>
      <c r="Z61" s="17"/>
    </row>
    <row r="62" spans="1:26" x14ac:dyDescent="0.2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Y62" s="47"/>
      <c r="Z62" s="17"/>
    </row>
    <row r="63" spans="1:26" x14ac:dyDescent="0.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Y63" s="47"/>
      <c r="Z63" s="17"/>
    </row>
    <row r="64" spans="1:26" x14ac:dyDescent="0.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Y64" s="47"/>
      <c r="Z64" s="17"/>
    </row>
    <row r="65" spans="1:26" x14ac:dyDescent="0.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Y65" s="47"/>
      <c r="Z65" s="17"/>
    </row>
    <row r="66" spans="1:26" x14ac:dyDescent="0.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Y66" s="47"/>
      <c r="Z66" s="17"/>
    </row>
    <row r="67" spans="1:26" x14ac:dyDescent="0.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Y67" s="47"/>
      <c r="Z67" s="17"/>
    </row>
    <row r="68" spans="1:26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Y68" s="47"/>
      <c r="Z68" s="17"/>
    </row>
    <row r="69" spans="1:26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Y69" s="47"/>
      <c r="Z69" s="17"/>
    </row>
    <row r="70" spans="1:26" x14ac:dyDescent="0.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26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26" x14ac:dyDescent="0.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26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26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26" x14ac:dyDescent="0.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26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26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26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26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T79" s="40"/>
      <c r="U79" s="40"/>
    </row>
    <row r="80" spans="1:26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 x14ac:dyDescent="0.2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 x14ac:dyDescent="0.2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 x14ac:dyDescent="0.2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 x14ac:dyDescent="0.2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 x14ac:dyDescent="0.2">
      <c r="A105" s="11"/>
    </row>
    <row r="106" spans="1:18" x14ac:dyDescent="0.2">
      <c r="A106" s="11"/>
    </row>
    <row r="107" spans="1:18" x14ac:dyDescent="0.2">
      <c r="A107" s="11"/>
    </row>
    <row r="108" spans="1:18" x14ac:dyDescent="0.2">
      <c r="A108" s="11"/>
    </row>
    <row r="109" spans="1:18" x14ac:dyDescent="0.2">
      <c r="A109" s="11"/>
    </row>
    <row r="110" spans="1:18" x14ac:dyDescent="0.2">
      <c r="A110" s="11"/>
    </row>
    <row r="111" spans="1:18" x14ac:dyDescent="0.2">
      <c r="A111" s="11"/>
    </row>
    <row r="112" spans="1:18" x14ac:dyDescent="0.2">
      <c r="A112" s="18"/>
    </row>
    <row r="113" spans="1:26" x14ac:dyDescent="0.2">
      <c r="A113" s="18"/>
    </row>
    <row r="114" spans="1:26" x14ac:dyDescent="0.2">
      <c r="A114" s="18"/>
    </row>
    <row r="115" spans="1:26" hidden="1" x14ac:dyDescent="0.2">
      <c r="A115" s="18"/>
    </row>
    <row r="116" spans="1:26" hidden="1" x14ac:dyDescent="0.2">
      <c r="A116" s="18"/>
    </row>
    <row r="117" spans="1:26" hidden="1" x14ac:dyDescent="0.2">
      <c r="A117" s="18"/>
    </row>
    <row r="118" spans="1:26" hidden="1" x14ac:dyDescent="0.2">
      <c r="A118" s="18"/>
    </row>
    <row r="119" spans="1:26" hidden="1" x14ac:dyDescent="0.2">
      <c r="A119" s="18"/>
    </row>
    <row r="120" spans="1:26" hidden="1" x14ac:dyDescent="0.2">
      <c r="A120" s="18"/>
    </row>
    <row r="121" spans="1:26" hidden="1" x14ac:dyDescent="0.2">
      <c r="A121" s="18"/>
    </row>
    <row r="122" spans="1:26" hidden="1" x14ac:dyDescent="0.2">
      <c r="A122" s="5"/>
    </row>
    <row r="123" spans="1:26" hidden="1" x14ac:dyDescent="0.2">
      <c r="A123" s="5"/>
    </row>
    <row r="124" spans="1:26" hidden="1" x14ac:dyDescent="0.2">
      <c r="A124" s="5"/>
    </row>
    <row r="125" spans="1:26" hidden="1" x14ac:dyDescent="0.2">
      <c r="A125" s="5"/>
    </row>
    <row r="126" spans="1:26" hidden="1" x14ac:dyDescent="0.2">
      <c r="A126" s="5"/>
    </row>
    <row r="127" spans="1:26" hidden="1" x14ac:dyDescent="0.2">
      <c r="A127" s="5"/>
      <c r="B127" s="27" t="s">
        <v>35</v>
      </c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1"/>
      <c r="P127" s="1"/>
      <c r="Q127" s="1"/>
      <c r="R127" s="1"/>
      <c r="S127" s="1"/>
      <c r="T127" s="5"/>
      <c r="Y127" s="47"/>
      <c r="Z127" s="17"/>
    </row>
    <row r="128" spans="1:26" hidden="1" x14ac:dyDescent="0.2">
      <c r="A128" s="5"/>
      <c r="B128" s="1" t="s">
        <v>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48">
        <v>1919</v>
      </c>
      <c r="P128" s="1"/>
      <c r="Q128" s="49">
        <v>220</v>
      </c>
      <c r="R128" s="50">
        <v>422180</v>
      </c>
      <c r="S128" s="1"/>
      <c r="T128" s="39"/>
      <c r="Y128" s="47"/>
      <c r="Z128" s="17"/>
    </row>
    <row r="129" spans="1:26" hidden="1" x14ac:dyDescent="0.2">
      <c r="A129" s="5"/>
      <c r="B129" s="3" t="s">
        <v>36</v>
      </c>
      <c r="O129" s="48">
        <v>1859</v>
      </c>
      <c r="P129" s="1"/>
      <c r="Q129" s="49">
        <v>50</v>
      </c>
      <c r="R129" s="48">
        <v>92950</v>
      </c>
      <c r="S129" s="1"/>
      <c r="T129" s="39"/>
      <c r="Y129" s="47"/>
      <c r="Z129" s="17"/>
    </row>
    <row r="130" spans="1:26" hidden="1" x14ac:dyDescent="0.2">
      <c r="A130" s="5"/>
      <c r="B130" s="3" t="s">
        <v>37</v>
      </c>
      <c r="O130" s="51">
        <v>1318</v>
      </c>
      <c r="Q130" s="52" t="s">
        <v>38</v>
      </c>
      <c r="R130" s="53">
        <v>144805</v>
      </c>
      <c r="S130" s="1"/>
      <c r="T130" s="39"/>
      <c r="Y130" s="47"/>
      <c r="Z130" s="17"/>
    </row>
    <row r="131" spans="1:26" hidden="1" x14ac:dyDescent="0.2">
      <c r="A131" s="6"/>
      <c r="B131" s="3" t="s">
        <v>39</v>
      </c>
      <c r="O131" s="30"/>
      <c r="P131" s="54">
        <v>269197.94</v>
      </c>
      <c r="Q131" s="55">
        <v>0.1</v>
      </c>
      <c r="R131" s="48">
        <v>26919.794000000002</v>
      </c>
      <c r="S131" s="1"/>
      <c r="T131" s="56"/>
      <c r="U131" s="35"/>
      <c r="Y131" s="47"/>
      <c r="Z131" s="17"/>
    </row>
    <row r="132" spans="1:26" hidden="1" x14ac:dyDescent="0.2">
      <c r="A132" s="6"/>
      <c r="B132" s="1" t="s">
        <v>40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P132" s="48">
        <v>5468</v>
      </c>
      <c r="Q132" s="57">
        <v>1.19</v>
      </c>
      <c r="R132" s="48">
        <v>6507</v>
      </c>
      <c r="S132" s="1"/>
      <c r="T132" s="58">
        <v>2973</v>
      </c>
      <c r="U132" s="47"/>
      <c r="V132" s="5"/>
      <c r="W132" s="5"/>
      <c r="X132" s="17"/>
      <c r="Y132" s="47"/>
      <c r="Z132" s="17"/>
    </row>
    <row r="133" spans="1:26" hidden="1" x14ac:dyDescent="0.2">
      <c r="A133" s="6"/>
      <c r="B133" s="1" t="s">
        <v>41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P133" s="48">
        <v>4118</v>
      </c>
      <c r="Q133" s="57">
        <v>0.65900000000000003</v>
      </c>
      <c r="R133" s="48">
        <v>2714</v>
      </c>
      <c r="S133" s="1"/>
      <c r="T133" s="58">
        <v>3963</v>
      </c>
      <c r="U133" s="47"/>
      <c r="V133" s="5"/>
      <c r="W133" s="5"/>
      <c r="X133" s="17"/>
      <c r="Y133" s="47"/>
      <c r="Z133" s="17"/>
    </row>
    <row r="134" spans="1:26" hidden="1" x14ac:dyDescent="0.2">
      <c r="A134" s="6"/>
      <c r="B134" s="1" t="s">
        <v>42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P134" s="48">
        <v>0</v>
      </c>
      <c r="Q134" s="57">
        <v>0.43</v>
      </c>
      <c r="R134" s="48">
        <v>0</v>
      </c>
      <c r="S134" s="1"/>
      <c r="T134" s="58">
        <v>0</v>
      </c>
      <c r="U134" s="47"/>
      <c r="V134" s="5"/>
      <c r="W134" s="5"/>
      <c r="X134" s="17"/>
      <c r="Y134" s="47"/>
      <c r="Z134" s="17"/>
    </row>
    <row r="135" spans="1:26" hidden="1" x14ac:dyDescent="0.2">
      <c r="A135" s="6"/>
      <c r="B135" s="1" t="s">
        <v>43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30"/>
      <c r="P135" s="48">
        <v>9204</v>
      </c>
      <c r="Q135" s="57">
        <v>1.19</v>
      </c>
      <c r="R135" s="48">
        <v>10953</v>
      </c>
      <c r="S135" s="1"/>
      <c r="T135" s="59">
        <v>7961</v>
      </c>
      <c r="U135" s="17"/>
      <c r="V135" s="39"/>
      <c r="W135" s="5"/>
      <c r="X135" s="17"/>
      <c r="Y135" s="47"/>
      <c r="Z135" s="17"/>
    </row>
    <row r="136" spans="1:26" hidden="1" x14ac:dyDescent="0.2">
      <c r="A136" s="6"/>
      <c r="B136" s="1" t="s">
        <v>44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30"/>
      <c r="P136" s="48">
        <v>75254</v>
      </c>
      <c r="Q136" s="57">
        <v>0.65900000000000003</v>
      </c>
      <c r="R136" s="48">
        <v>49592</v>
      </c>
      <c r="S136" s="1"/>
      <c r="T136" s="59">
        <v>43904</v>
      </c>
      <c r="U136" s="17"/>
      <c r="V136" s="39"/>
      <c r="W136" s="5"/>
      <c r="X136" s="17"/>
      <c r="Y136" s="47"/>
      <c r="Z136" s="17"/>
    </row>
    <row r="137" spans="1:26" hidden="1" x14ac:dyDescent="0.2">
      <c r="A137" s="6"/>
      <c r="B137" s="1" t="s">
        <v>45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30"/>
      <c r="P137" s="48">
        <v>0</v>
      </c>
      <c r="Q137" s="57">
        <v>0.43</v>
      </c>
      <c r="R137" s="48">
        <v>0</v>
      </c>
      <c r="S137" s="1"/>
      <c r="T137" s="59">
        <v>31193</v>
      </c>
      <c r="U137" s="47"/>
      <c r="V137" s="60"/>
      <c r="W137" s="5"/>
      <c r="X137" s="17"/>
      <c r="Y137" s="47"/>
      <c r="Z137" s="17"/>
    </row>
    <row r="138" spans="1:26" hidden="1" x14ac:dyDescent="0.2">
      <c r="A138" s="6"/>
      <c r="B138" s="1" t="s">
        <v>46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30"/>
      <c r="P138" s="48">
        <v>0</v>
      </c>
      <c r="Q138" s="57">
        <v>1.19</v>
      </c>
      <c r="R138" s="48">
        <v>0</v>
      </c>
      <c r="S138" s="1"/>
      <c r="T138" s="59">
        <v>0</v>
      </c>
      <c r="U138" s="47"/>
      <c r="V138" s="5"/>
      <c r="W138" s="5"/>
      <c r="X138" s="17"/>
      <c r="Y138" s="47"/>
      <c r="Z138" s="17"/>
    </row>
    <row r="139" spans="1:26" hidden="1" x14ac:dyDescent="0.2">
      <c r="A139" s="6"/>
      <c r="B139" s="1" t="s">
        <v>47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30"/>
      <c r="P139" s="48">
        <v>0</v>
      </c>
      <c r="Q139" s="57">
        <v>0.65900000000000003</v>
      </c>
      <c r="R139" s="48">
        <v>0</v>
      </c>
      <c r="S139" s="1"/>
      <c r="T139" s="59">
        <v>0</v>
      </c>
      <c r="U139" s="47"/>
      <c r="V139" s="5"/>
      <c r="W139" s="5"/>
      <c r="X139" s="17"/>
      <c r="Y139" s="47"/>
      <c r="Z139" s="17"/>
    </row>
    <row r="140" spans="1:26" hidden="1" x14ac:dyDescent="0.2">
      <c r="A140" s="6"/>
      <c r="B140" s="1" t="s">
        <v>48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30"/>
      <c r="P140" s="48">
        <v>0</v>
      </c>
      <c r="Q140" s="57">
        <v>0.43</v>
      </c>
      <c r="R140" s="48">
        <v>0</v>
      </c>
      <c r="S140" s="1"/>
      <c r="T140" s="59">
        <v>0</v>
      </c>
      <c r="U140" s="47"/>
      <c r="V140" s="5"/>
      <c r="W140" s="5"/>
      <c r="X140" s="17"/>
      <c r="Y140" s="47"/>
      <c r="Z140" s="17"/>
    </row>
    <row r="141" spans="1:26" hidden="1" x14ac:dyDescent="0.2">
      <c r="A141" s="6"/>
      <c r="B141" s="1" t="s">
        <v>49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P141" s="48">
        <v>329514</v>
      </c>
      <c r="Q141" s="57">
        <v>1.19</v>
      </c>
      <c r="R141" s="48">
        <v>392122</v>
      </c>
      <c r="S141" s="1"/>
      <c r="T141" s="58">
        <v>136328</v>
      </c>
      <c r="U141" s="47"/>
      <c r="V141" s="5"/>
      <c r="W141" s="5"/>
      <c r="X141" s="17"/>
      <c r="Y141" s="47"/>
      <c r="Z141" s="17"/>
    </row>
    <row r="142" spans="1:26" hidden="1" x14ac:dyDescent="0.2">
      <c r="A142" s="6"/>
      <c r="B142" s="1" t="s">
        <v>50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P142" s="48">
        <v>3275044</v>
      </c>
      <c r="Q142" s="57">
        <v>0.65900000000000003</v>
      </c>
      <c r="R142" s="48">
        <v>2158254</v>
      </c>
      <c r="S142" s="1"/>
      <c r="T142" s="58">
        <v>1673184</v>
      </c>
      <c r="U142" s="47"/>
      <c r="V142" s="5"/>
      <c r="W142" s="5"/>
      <c r="X142" s="17"/>
      <c r="Y142" s="47"/>
      <c r="Z142" s="17"/>
    </row>
    <row r="143" spans="1:26" hidden="1" x14ac:dyDescent="0.2">
      <c r="A143" s="6"/>
      <c r="B143" s="1" t="s">
        <v>51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P143" s="48">
        <v>39406</v>
      </c>
      <c r="Q143" s="57">
        <v>0.43</v>
      </c>
      <c r="R143" s="48">
        <v>16945</v>
      </c>
      <c r="S143" s="1"/>
      <c r="T143" s="58">
        <v>39406</v>
      </c>
      <c r="Y143" s="47"/>
      <c r="Z143" s="17"/>
    </row>
    <row r="144" spans="1:26" hidden="1" x14ac:dyDescent="0.2">
      <c r="A144" s="6"/>
      <c r="B144" s="1" t="s">
        <v>52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P144" s="48">
        <v>217118</v>
      </c>
      <c r="Q144" s="57">
        <v>0.53</v>
      </c>
      <c r="R144" s="48">
        <v>115073</v>
      </c>
      <c r="S144" s="1"/>
      <c r="T144" s="58">
        <v>102664</v>
      </c>
      <c r="Y144" s="47"/>
      <c r="Z144" s="17"/>
    </row>
    <row r="145" spans="1:26" hidden="1" x14ac:dyDescent="0.2">
      <c r="A145" s="6"/>
      <c r="B145" s="3" t="s">
        <v>53</v>
      </c>
      <c r="P145" s="61">
        <v>60362</v>
      </c>
      <c r="Q145" s="62">
        <v>0.35909999999999997</v>
      </c>
      <c r="R145" s="48">
        <v>21676</v>
      </c>
      <c r="S145" s="1"/>
      <c r="T145" s="58">
        <v>40054</v>
      </c>
      <c r="Y145" s="47"/>
      <c r="Z145" s="17"/>
    </row>
    <row r="146" spans="1:26" hidden="1" x14ac:dyDescent="0.2">
      <c r="A146" s="6"/>
      <c r="B146" s="1" t="s">
        <v>54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P146" s="63">
        <v>163165</v>
      </c>
      <c r="Q146" s="57">
        <v>0.53</v>
      </c>
      <c r="R146" s="48">
        <v>86477</v>
      </c>
      <c r="S146" s="1"/>
      <c r="T146" s="59">
        <v>214048</v>
      </c>
      <c r="U146" s="17"/>
      <c r="V146" s="5"/>
      <c r="W146" s="60"/>
      <c r="X146" s="17"/>
      <c r="Y146" s="47"/>
      <c r="Z146" s="17"/>
    </row>
    <row r="147" spans="1:26" hidden="1" x14ac:dyDescent="0.2">
      <c r="A147" s="6"/>
      <c r="B147" s="3" t="s">
        <v>55</v>
      </c>
      <c r="P147" s="63">
        <v>0</v>
      </c>
      <c r="Q147" s="62">
        <v>0.35909999999999997</v>
      </c>
      <c r="R147" s="48">
        <v>0</v>
      </c>
      <c r="S147" s="1"/>
      <c r="T147" s="59">
        <v>79</v>
      </c>
      <c r="U147" s="64"/>
      <c r="V147" s="5"/>
      <c r="W147" s="60"/>
      <c r="X147" s="17"/>
      <c r="Y147" s="47"/>
      <c r="Z147" s="17"/>
    </row>
    <row r="148" spans="1:26" hidden="1" x14ac:dyDescent="0.2">
      <c r="A148" s="6"/>
      <c r="B148" s="1" t="s">
        <v>56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30"/>
      <c r="P148" s="48">
        <v>68647</v>
      </c>
      <c r="Q148" s="57">
        <v>0.53</v>
      </c>
      <c r="R148" s="48">
        <v>36383</v>
      </c>
      <c r="S148" s="1"/>
      <c r="T148" s="59">
        <v>39857</v>
      </c>
      <c r="U148" s="47"/>
      <c r="V148" s="5"/>
      <c r="W148" s="5"/>
      <c r="X148" s="17"/>
      <c r="Y148" s="47"/>
      <c r="Z148" s="17"/>
    </row>
    <row r="149" spans="1:26" hidden="1" x14ac:dyDescent="0.2">
      <c r="A149" s="6"/>
      <c r="B149" s="1" t="s">
        <v>57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30"/>
      <c r="P149" s="48">
        <v>0</v>
      </c>
      <c r="Q149" s="62">
        <v>0.35909999999999997</v>
      </c>
      <c r="R149" s="48">
        <v>0</v>
      </c>
      <c r="S149" s="1"/>
      <c r="T149" s="59">
        <v>0</v>
      </c>
      <c r="U149" s="47"/>
      <c r="V149" s="5"/>
      <c r="W149" s="5"/>
      <c r="X149" s="17"/>
      <c r="Y149" s="47"/>
      <c r="Z149" s="17"/>
    </row>
    <row r="150" spans="1:26" hidden="1" x14ac:dyDescent="0.2">
      <c r="A150" s="6"/>
      <c r="B150" s="1" t="s">
        <v>58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P150" s="48">
        <v>2895489</v>
      </c>
      <c r="Q150" s="57">
        <v>0.53</v>
      </c>
      <c r="R150" s="48">
        <v>1534609</v>
      </c>
      <c r="S150" s="1"/>
      <c r="T150" s="59">
        <v>1139246</v>
      </c>
      <c r="U150" s="47"/>
      <c r="V150" s="5"/>
      <c r="W150" s="5"/>
      <c r="X150" s="17"/>
      <c r="Y150" s="47"/>
      <c r="Z150" s="17"/>
    </row>
    <row r="151" spans="1:26" hidden="1" x14ac:dyDescent="0.2">
      <c r="A151" s="6"/>
      <c r="B151" s="1" t="s">
        <v>59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P151" s="48">
        <v>50541</v>
      </c>
      <c r="Q151" s="62">
        <v>0.35909999999999997</v>
      </c>
      <c r="R151" s="48">
        <v>18149</v>
      </c>
      <c r="S151" s="1"/>
      <c r="T151" s="59">
        <v>29348</v>
      </c>
      <c r="U151" s="17"/>
      <c r="V151" s="5"/>
      <c r="W151" s="5"/>
      <c r="X151" s="17"/>
      <c r="Y151" s="47"/>
      <c r="Z151" s="17"/>
    </row>
    <row r="152" spans="1:26" hidden="1" x14ac:dyDescent="0.2">
      <c r="A152" s="6"/>
      <c r="B152" s="1" t="s">
        <v>60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Q152" s="57">
        <v>1.19</v>
      </c>
      <c r="R152" s="48">
        <v>0</v>
      </c>
      <c r="S152" s="1"/>
      <c r="T152" s="39"/>
      <c r="U152" s="65" t="s">
        <v>61</v>
      </c>
      <c r="V152" s="5"/>
      <c r="W152" s="5"/>
      <c r="X152" s="17"/>
      <c r="Y152" s="47"/>
      <c r="Z152" s="17"/>
    </row>
    <row r="153" spans="1:26" hidden="1" x14ac:dyDescent="0.2">
      <c r="A153" s="6"/>
      <c r="B153" s="1" t="s">
        <v>62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66"/>
      <c r="Q153" s="57">
        <v>0.65900000000000003</v>
      </c>
      <c r="R153" s="48">
        <v>0</v>
      </c>
      <c r="S153" s="67"/>
      <c r="T153" s="39"/>
      <c r="U153" s="47"/>
      <c r="V153" s="5"/>
      <c r="W153" s="5"/>
      <c r="X153" s="17"/>
      <c r="Y153" s="47"/>
      <c r="Z153" s="17"/>
    </row>
    <row r="154" spans="1:26" hidden="1" x14ac:dyDescent="0.2">
      <c r="A154" s="6"/>
      <c r="B154" s="1" t="s">
        <v>63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P154" s="66"/>
      <c r="Q154" s="57">
        <v>0.43</v>
      </c>
      <c r="R154" s="48">
        <v>0</v>
      </c>
      <c r="S154" s="1"/>
      <c r="T154" s="56"/>
      <c r="U154" s="47"/>
      <c r="V154" s="5"/>
      <c r="W154" s="5"/>
      <c r="X154" s="17"/>
      <c r="Y154" s="47"/>
      <c r="Z154" s="17"/>
    </row>
    <row r="155" spans="1:26" hidden="1" x14ac:dyDescent="0.2">
      <c r="A155" s="6"/>
      <c r="B155" s="1" t="s">
        <v>64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48">
        <v>74</v>
      </c>
      <c r="P155" s="63">
        <v>645623</v>
      </c>
      <c r="Q155" s="68" t="s">
        <v>38</v>
      </c>
      <c r="R155" s="48">
        <v>227733.52549999999</v>
      </c>
      <c r="S155" s="1"/>
      <c r="T155" s="59">
        <v>312351</v>
      </c>
      <c r="U155" s="47"/>
      <c r="V155" s="5"/>
      <c r="W155" s="5"/>
      <c r="X155" s="17"/>
      <c r="Y155" s="47"/>
      <c r="Z155" s="17"/>
    </row>
    <row r="156" spans="1:26" hidden="1" x14ac:dyDescent="0.2">
      <c r="A156" s="6"/>
      <c r="B156" s="36" t="s">
        <v>65</v>
      </c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69">
        <v>1993</v>
      </c>
      <c r="P156" s="69">
        <v>7838953</v>
      </c>
      <c r="Q156" s="36"/>
      <c r="R156" s="70">
        <v>5364042.3194999993</v>
      </c>
      <c r="S156" s="1"/>
      <c r="T156" s="69">
        <v>3816559</v>
      </c>
      <c r="U156" s="64"/>
      <c r="V156" s="5"/>
      <c r="W156" s="5"/>
      <c r="X156" s="17"/>
      <c r="Y156" s="47"/>
      <c r="Z156" s="17"/>
    </row>
    <row r="157" spans="1:26" hidden="1" x14ac:dyDescent="0.2">
      <c r="A157" s="6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30"/>
      <c r="P157" s="30"/>
      <c r="Q157" s="34"/>
      <c r="R157" s="30"/>
      <c r="S157" s="1"/>
      <c r="T157" s="44"/>
      <c r="U157" s="47"/>
      <c r="V157" s="5"/>
      <c r="W157" s="5"/>
      <c r="X157" s="17"/>
      <c r="Y157" s="47"/>
      <c r="Z157" s="17"/>
    </row>
    <row r="158" spans="1:26" hidden="1" x14ac:dyDescent="0.2">
      <c r="A158" s="6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30"/>
      <c r="P158" s="30"/>
      <c r="Q158" s="34"/>
      <c r="R158" s="30"/>
      <c r="S158" s="1"/>
      <c r="T158" s="30"/>
      <c r="U158" s="47"/>
      <c r="V158" s="5"/>
      <c r="W158" s="5"/>
      <c r="X158" s="17"/>
      <c r="Y158" s="47"/>
      <c r="Z158" s="17"/>
    </row>
    <row r="159" spans="1:26" hidden="1" x14ac:dyDescent="0.2">
      <c r="A159" s="6"/>
      <c r="B159" s="27" t="s">
        <v>66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30"/>
      <c r="P159" s="30"/>
      <c r="Q159" s="34"/>
      <c r="R159" s="30"/>
      <c r="S159" s="1"/>
      <c r="T159" s="5"/>
      <c r="U159" s="47"/>
      <c r="V159" s="5"/>
      <c r="W159" s="5"/>
      <c r="X159" s="17"/>
      <c r="Y159" s="47"/>
      <c r="Z159" s="17"/>
    </row>
    <row r="160" spans="1:26" hidden="1" x14ac:dyDescent="0.2">
      <c r="A160" s="6"/>
      <c r="B160" s="1" t="s">
        <v>7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48">
        <v>179</v>
      </c>
      <c r="P160" s="30"/>
      <c r="Q160" s="49">
        <v>220</v>
      </c>
      <c r="R160" s="48">
        <v>39380</v>
      </c>
      <c r="S160" s="67"/>
      <c r="T160" s="5"/>
      <c r="U160" s="64"/>
      <c r="V160" s="5"/>
      <c r="W160" s="5"/>
      <c r="X160" s="17"/>
      <c r="Y160" s="47"/>
      <c r="Z160" s="17"/>
    </row>
    <row r="161" spans="1:26" hidden="1" x14ac:dyDescent="0.2">
      <c r="A161" s="6"/>
      <c r="B161" s="3" t="s">
        <v>36</v>
      </c>
      <c r="O161" s="48">
        <v>179</v>
      </c>
      <c r="P161" s="30"/>
      <c r="Q161" s="71">
        <v>50</v>
      </c>
      <c r="R161" s="51">
        <v>8950</v>
      </c>
      <c r="S161" s="67"/>
      <c r="T161" s="39"/>
      <c r="U161" s="64"/>
      <c r="V161" s="5"/>
      <c r="W161" s="5"/>
      <c r="X161" s="17"/>
      <c r="Y161" s="47"/>
      <c r="Z161" s="17"/>
    </row>
    <row r="162" spans="1:26" hidden="1" x14ac:dyDescent="0.2">
      <c r="A162" s="6"/>
      <c r="B162" s="3" t="s">
        <v>37</v>
      </c>
      <c r="O162" s="48">
        <v>132</v>
      </c>
      <c r="P162" s="30"/>
      <c r="Q162" s="68" t="s">
        <v>38</v>
      </c>
      <c r="R162" s="53">
        <v>17220</v>
      </c>
      <c r="S162" s="67"/>
      <c r="T162" s="39"/>
      <c r="U162" s="72" t="s">
        <v>67</v>
      </c>
      <c r="V162" s="5"/>
      <c r="W162" s="5"/>
      <c r="X162" s="17"/>
      <c r="Y162" s="47"/>
      <c r="Z162" s="17"/>
    </row>
    <row r="163" spans="1:26" hidden="1" x14ac:dyDescent="0.2">
      <c r="A163" s="6"/>
      <c r="B163" s="3" t="s">
        <v>39</v>
      </c>
      <c r="O163" s="30"/>
      <c r="P163" s="48">
        <v>189910</v>
      </c>
      <c r="Q163" s="57">
        <v>0.1</v>
      </c>
      <c r="R163" s="48">
        <v>18991</v>
      </c>
      <c r="S163" s="67"/>
      <c r="T163" s="39"/>
      <c r="U163" s="47"/>
      <c r="V163" s="5"/>
      <c r="W163" s="5"/>
      <c r="X163" s="17"/>
      <c r="Y163" s="47"/>
      <c r="Z163" s="17"/>
    </row>
    <row r="164" spans="1:26" hidden="1" x14ac:dyDescent="0.2">
      <c r="A164" s="6"/>
      <c r="B164" s="1" t="s">
        <v>40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30"/>
      <c r="P164" s="48">
        <v>0</v>
      </c>
      <c r="Q164" s="57">
        <v>1.19</v>
      </c>
      <c r="R164" s="48">
        <v>0</v>
      </c>
      <c r="S164" s="1"/>
      <c r="T164" s="39"/>
      <c r="U164" s="47"/>
      <c r="V164" s="5"/>
      <c r="W164" s="5"/>
      <c r="X164" s="17"/>
      <c r="Y164" s="47"/>
      <c r="Z164" s="17"/>
    </row>
    <row r="165" spans="1:26" hidden="1" x14ac:dyDescent="0.2">
      <c r="A165" s="6"/>
      <c r="B165" s="1" t="s">
        <v>41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30"/>
      <c r="P165" s="48">
        <v>0</v>
      </c>
      <c r="Q165" s="57">
        <v>0.65900000000000003</v>
      </c>
      <c r="R165" s="48">
        <v>0</v>
      </c>
      <c r="S165" s="1"/>
      <c r="T165" s="39"/>
      <c r="U165" s="47"/>
      <c r="V165" s="5"/>
      <c r="W165" s="5"/>
      <c r="X165" s="17"/>
      <c r="Y165" s="47"/>
      <c r="Z165" s="17"/>
    </row>
    <row r="166" spans="1:26" hidden="1" x14ac:dyDescent="0.2">
      <c r="A166" s="6"/>
      <c r="B166" s="1" t="s">
        <v>42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30"/>
      <c r="P166" s="48">
        <v>0</v>
      </c>
      <c r="Q166" s="57">
        <v>0.43</v>
      </c>
      <c r="R166" s="48">
        <v>0</v>
      </c>
      <c r="S166" s="1"/>
      <c r="T166" s="39"/>
      <c r="U166" s="47"/>
      <c r="V166" s="5"/>
      <c r="W166" s="5"/>
      <c r="X166" s="17"/>
      <c r="Y166" s="47"/>
      <c r="Z166" s="17"/>
    </row>
    <row r="167" spans="1:26" hidden="1" x14ac:dyDescent="0.2">
      <c r="A167" s="6"/>
      <c r="B167" s="1" t="s">
        <v>43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30"/>
      <c r="P167" s="48">
        <v>0</v>
      </c>
      <c r="Q167" s="57">
        <v>1.19</v>
      </c>
      <c r="R167" s="48">
        <v>0</v>
      </c>
      <c r="S167" s="1"/>
      <c r="T167" s="39"/>
      <c r="U167" s="47"/>
      <c r="V167" s="5"/>
      <c r="W167" s="5"/>
      <c r="X167" s="17"/>
      <c r="Y167" s="47"/>
      <c r="Z167" s="17"/>
    </row>
    <row r="168" spans="1:26" hidden="1" x14ac:dyDescent="0.2">
      <c r="A168" s="6"/>
      <c r="B168" s="1" t="s">
        <v>44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30"/>
      <c r="P168" s="48">
        <v>0</v>
      </c>
      <c r="Q168" s="57">
        <v>0.65900000000000003</v>
      </c>
      <c r="R168" s="48">
        <v>0</v>
      </c>
      <c r="S168" s="1"/>
      <c r="T168" s="39"/>
      <c r="U168" s="47"/>
      <c r="V168" s="5"/>
      <c r="W168" s="5"/>
      <c r="X168" s="17"/>
      <c r="Y168" s="47"/>
      <c r="Z168" s="17"/>
    </row>
    <row r="169" spans="1:26" hidden="1" x14ac:dyDescent="0.2">
      <c r="A169" s="6"/>
      <c r="B169" s="1" t="s">
        <v>45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30"/>
      <c r="P169" s="48">
        <v>0</v>
      </c>
      <c r="Q169" s="57">
        <v>0.43</v>
      </c>
      <c r="R169" s="48">
        <v>0</v>
      </c>
      <c r="S169" s="1"/>
      <c r="T169" s="39"/>
      <c r="U169" s="47"/>
      <c r="V169" s="5"/>
      <c r="W169" s="5"/>
      <c r="X169" s="17"/>
      <c r="Y169" s="47"/>
      <c r="Z169" s="17"/>
    </row>
    <row r="170" spans="1:26" hidden="1" x14ac:dyDescent="0.2">
      <c r="A170" s="6"/>
      <c r="B170" s="1" t="s">
        <v>46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30"/>
      <c r="P170" s="48">
        <v>0</v>
      </c>
      <c r="Q170" s="57">
        <v>1.19</v>
      </c>
      <c r="R170" s="48">
        <v>0</v>
      </c>
      <c r="S170" s="1"/>
      <c r="T170" s="39"/>
      <c r="U170" s="47"/>
      <c r="V170" s="5"/>
      <c r="W170" s="5"/>
      <c r="X170" s="17"/>
      <c r="Y170" s="47"/>
      <c r="Z170" s="17"/>
    </row>
    <row r="171" spans="1:26" hidden="1" x14ac:dyDescent="0.2">
      <c r="A171" s="6"/>
      <c r="B171" s="1" t="s">
        <v>47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30"/>
      <c r="P171" s="48">
        <v>0</v>
      </c>
      <c r="Q171" s="57">
        <v>0.65900000000000003</v>
      </c>
      <c r="R171" s="48">
        <v>0</v>
      </c>
      <c r="S171" s="1"/>
      <c r="T171" s="39"/>
      <c r="U171" s="47"/>
      <c r="V171" s="5"/>
      <c r="W171" s="5"/>
      <c r="X171" s="17"/>
      <c r="Y171" s="47"/>
      <c r="Z171" s="17"/>
    </row>
    <row r="172" spans="1:26" hidden="1" x14ac:dyDescent="0.2">
      <c r="A172" s="6"/>
      <c r="B172" s="1" t="s">
        <v>48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30"/>
      <c r="P172" s="48">
        <v>0</v>
      </c>
      <c r="Q172" s="57">
        <v>0.43</v>
      </c>
      <c r="R172" s="48">
        <v>0</v>
      </c>
      <c r="S172" s="1"/>
      <c r="T172" s="39"/>
      <c r="U172" s="47"/>
      <c r="V172" s="5"/>
      <c r="W172" s="5"/>
      <c r="X172" s="17"/>
      <c r="Y172" s="47"/>
      <c r="Z172" s="17"/>
    </row>
    <row r="173" spans="1:26" hidden="1" x14ac:dyDescent="0.2">
      <c r="A173" s="6"/>
      <c r="B173" s="1" t="s">
        <v>68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30"/>
      <c r="P173" s="48">
        <v>28500</v>
      </c>
      <c r="Q173" s="57">
        <v>1.19</v>
      </c>
      <c r="R173" s="48">
        <v>33915</v>
      </c>
      <c r="S173" s="1"/>
      <c r="T173" s="59">
        <v>11700</v>
      </c>
      <c r="U173" s="47"/>
      <c r="V173" s="5"/>
      <c r="W173" s="5"/>
      <c r="X173" s="17"/>
      <c r="Y173" s="47"/>
      <c r="Z173" s="17"/>
    </row>
    <row r="174" spans="1:26" hidden="1" x14ac:dyDescent="0.2">
      <c r="A174" s="6"/>
      <c r="B174" s="1" t="s">
        <v>69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30"/>
      <c r="P174" s="48">
        <v>1097209</v>
      </c>
      <c r="Q174" s="57">
        <v>0.65900000000000003</v>
      </c>
      <c r="R174" s="48">
        <v>723061</v>
      </c>
      <c r="S174" s="1"/>
      <c r="T174" s="59">
        <v>450480</v>
      </c>
      <c r="U174" s="47"/>
      <c r="V174" s="5"/>
      <c r="W174" s="5"/>
      <c r="X174" s="17"/>
      <c r="Y174" s="47"/>
      <c r="Z174" s="17"/>
    </row>
    <row r="175" spans="1:26" hidden="1" x14ac:dyDescent="0.2">
      <c r="A175" s="6"/>
      <c r="B175" s="1" t="s">
        <v>70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30"/>
      <c r="P175" s="48">
        <v>531460</v>
      </c>
      <c r="Q175" s="57">
        <v>0.43</v>
      </c>
      <c r="R175" s="48">
        <v>228528</v>
      </c>
      <c r="S175" s="1"/>
      <c r="T175" s="59">
        <v>311263</v>
      </c>
      <c r="U175" s="47"/>
      <c r="V175" s="5"/>
      <c r="W175" s="5"/>
      <c r="X175" s="17"/>
      <c r="Y175" s="47"/>
      <c r="Z175" s="17"/>
    </row>
    <row r="176" spans="1:26" hidden="1" x14ac:dyDescent="0.2">
      <c r="A176" s="6"/>
      <c r="B176" s="1" t="s">
        <v>52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30"/>
      <c r="P176" s="48">
        <v>60000</v>
      </c>
      <c r="Q176" s="57">
        <v>0.53</v>
      </c>
      <c r="R176" s="48">
        <v>31800</v>
      </c>
      <c r="S176" s="1"/>
      <c r="T176" s="59">
        <v>30000</v>
      </c>
      <c r="U176" s="47"/>
      <c r="V176" s="5"/>
      <c r="W176" s="5"/>
      <c r="X176" s="17"/>
      <c r="Y176" s="47"/>
      <c r="Z176" s="17"/>
    </row>
    <row r="177" spans="1:26" hidden="1" x14ac:dyDescent="0.2">
      <c r="A177" s="6"/>
      <c r="B177" s="3" t="s">
        <v>53</v>
      </c>
      <c r="O177" s="30"/>
      <c r="P177" s="48">
        <v>36669</v>
      </c>
      <c r="Q177" s="62">
        <v>0.35909999999999997</v>
      </c>
      <c r="R177" s="48">
        <v>13168</v>
      </c>
      <c r="S177" s="1"/>
      <c r="T177" s="59">
        <v>18619</v>
      </c>
      <c r="U177" s="47"/>
      <c r="V177" s="5"/>
      <c r="W177" s="5"/>
      <c r="X177" s="17"/>
      <c r="Y177" s="47"/>
      <c r="Z177" s="17"/>
    </row>
    <row r="178" spans="1:26" hidden="1" x14ac:dyDescent="0.2">
      <c r="A178" s="6"/>
      <c r="B178" s="1" t="s">
        <v>54</v>
      </c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30"/>
      <c r="P178" s="48">
        <v>120000</v>
      </c>
      <c r="Q178" s="57">
        <v>0.53</v>
      </c>
      <c r="R178" s="48">
        <v>63600</v>
      </c>
      <c r="S178" s="1"/>
      <c r="T178" s="59">
        <v>45000</v>
      </c>
      <c r="U178" s="17"/>
      <c r="V178" s="39"/>
      <c r="W178" s="5"/>
      <c r="X178" s="17"/>
      <c r="Y178" s="47"/>
      <c r="Z178" s="17"/>
    </row>
    <row r="179" spans="1:26" hidden="1" x14ac:dyDescent="0.2">
      <c r="A179" s="6"/>
      <c r="B179" s="3" t="s">
        <v>55</v>
      </c>
      <c r="O179" s="30"/>
      <c r="P179" s="48">
        <v>62361</v>
      </c>
      <c r="Q179" s="62">
        <v>0.35909999999999997</v>
      </c>
      <c r="R179" s="48">
        <v>22394</v>
      </c>
      <c r="S179" s="1"/>
      <c r="T179" s="59">
        <v>26270</v>
      </c>
      <c r="U179" s="17"/>
      <c r="V179" s="39"/>
      <c r="W179" s="5"/>
      <c r="X179" s="17"/>
      <c r="Y179" s="47"/>
      <c r="Z179" s="17"/>
    </row>
    <row r="180" spans="1:26" hidden="1" x14ac:dyDescent="0.2">
      <c r="A180" s="6"/>
      <c r="B180" s="1" t="s">
        <v>56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30"/>
      <c r="P180" s="48">
        <v>0</v>
      </c>
      <c r="Q180" s="57">
        <v>0.53</v>
      </c>
      <c r="R180" s="48">
        <v>0</v>
      </c>
      <c r="S180" s="1"/>
      <c r="T180" s="39"/>
      <c r="U180" s="47"/>
      <c r="V180" s="5"/>
      <c r="W180" s="5"/>
      <c r="X180" s="17"/>
      <c r="Y180" s="47"/>
      <c r="Z180" s="17"/>
    </row>
    <row r="181" spans="1:26" hidden="1" x14ac:dyDescent="0.2">
      <c r="A181" s="6"/>
      <c r="B181" s="1" t="s">
        <v>57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30"/>
      <c r="P181" s="48">
        <v>0</v>
      </c>
      <c r="Q181" s="62">
        <v>0.35909999999999997</v>
      </c>
      <c r="R181" s="48">
        <v>0</v>
      </c>
      <c r="S181" s="1"/>
      <c r="T181" s="39"/>
      <c r="U181" s="47"/>
      <c r="V181" s="5"/>
      <c r="W181" s="5"/>
      <c r="X181" s="17"/>
      <c r="Y181" s="47"/>
      <c r="Z181" s="17"/>
    </row>
    <row r="182" spans="1:26" hidden="1" x14ac:dyDescent="0.2">
      <c r="A182" s="6"/>
      <c r="B182" s="1" t="s">
        <v>58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30"/>
      <c r="P182" s="48">
        <v>1374300</v>
      </c>
      <c r="Q182" s="57">
        <v>0.53</v>
      </c>
      <c r="R182" s="48">
        <v>728379</v>
      </c>
      <c r="S182" s="1"/>
      <c r="T182" s="59">
        <v>572820</v>
      </c>
      <c r="U182" s="47"/>
      <c r="V182" s="5"/>
      <c r="W182" s="5"/>
      <c r="X182" s="17"/>
      <c r="Y182" s="47"/>
      <c r="Z182" s="17"/>
    </row>
    <row r="183" spans="1:26" hidden="1" x14ac:dyDescent="0.2">
      <c r="A183" s="6"/>
      <c r="B183" s="1" t="s">
        <v>59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30"/>
      <c r="P183" s="48">
        <v>1695149</v>
      </c>
      <c r="Q183" s="62">
        <v>0.35909999999999997</v>
      </c>
      <c r="R183" s="48">
        <v>608728</v>
      </c>
      <c r="S183" s="1"/>
      <c r="T183" s="59">
        <v>744285</v>
      </c>
      <c r="U183" s="47"/>
      <c r="V183" s="5"/>
      <c r="W183" s="5"/>
      <c r="X183" s="17"/>
      <c r="Y183" s="47"/>
      <c r="Z183" s="17"/>
    </row>
    <row r="184" spans="1:26" hidden="1" x14ac:dyDescent="0.2">
      <c r="A184" s="6"/>
      <c r="B184" s="1" t="s">
        <v>71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30"/>
      <c r="P184" s="30"/>
      <c r="Q184" s="57">
        <v>1.19</v>
      </c>
      <c r="R184" s="48">
        <v>0</v>
      </c>
      <c r="S184" s="1"/>
      <c r="T184" s="39"/>
      <c r="U184" s="65" t="s">
        <v>61</v>
      </c>
      <c r="V184" s="5"/>
      <c r="W184" s="5"/>
      <c r="X184" s="17"/>
      <c r="Y184" s="47"/>
      <c r="Z184" s="17"/>
    </row>
    <row r="185" spans="1:26" hidden="1" x14ac:dyDescent="0.2">
      <c r="A185" s="6"/>
      <c r="B185" s="1" t="s">
        <v>62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30"/>
      <c r="P185" s="30"/>
      <c r="Q185" s="57">
        <v>0.65900000000000003</v>
      </c>
      <c r="R185" s="48">
        <v>0</v>
      </c>
      <c r="S185" s="1"/>
      <c r="T185" s="39"/>
      <c r="U185" s="47"/>
      <c r="V185" s="5"/>
      <c r="W185" s="5"/>
      <c r="X185" s="17"/>
      <c r="Y185" s="47"/>
      <c r="Z185" s="17"/>
    </row>
    <row r="186" spans="1:26" hidden="1" x14ac:dyDescent="0.2">
      <c r="A186" s="6"/>
      <c r="B186" s="1" t="s">
        <v>63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30"/>
      <c r="P186" s="30"/>
      <c r="Q186" s="57">
        <v>0.43</v>
      </c>
      <c r="R186" s="48">
        <v>0</v>
      </c>
      <c r="S186" s="1"/>
      <c r="T186" s="39"/>
      <c r="U186" s="47"/>
      <c r="V186" s="5"/>
      <c r="W186" s="5"/>
      <c r="X186" s="17"/>
      <c r="Y186" s="47"/>
      <c r="Z186" s="17"/>
    </row>
    <row r="187" spans="1:26" hidden="1" x14ac:dyDescent="0.2">
      <c r="A187" s="6"/>
      <c r="B187" s="1" t="s">
        <v>64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48">
        <v>168</v>
      </c>
      <c r="P187" s="48">
        <v>13716108.309999999</v>
      </c>
      <c r="Q187" s="68" t="s">
        <v>38</v>
      </c>
      <c r="R187" s="48">
        <v>1501282.3</v>
      </c>
      <c r="S187" s="1"/>
      <c r="T187" s="59">
        <v>5930403.4299999997</v>
      </c>
      <c r="U187" s="47"/>
      <c r="V187" s="5"/>
      <c r="W187" s="5"/>
      <c r="X187" s="17"/>
      <c r="Y187" s="47"/>
      <c r="Z187" s="17"/>
    </row>
    <row r="188" spans="1:26" hidden="1" x14ac:dyDescent="0.2">
      <c r="A188" s="6"/>
      <c r="B188" s="36" t="s">
        <v>65</v>
      </c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69">
        <v>347</v>
      </c>
      <c r="P188" s="69">
        <v>18721756.309999999</v>
      </c>
      <c r="Q188" s="36"/>
      <c r="R188" s="70">
        <v>4039396.3</v>
      </c>
      <c r="S188" s="1"/>
      <c r="T188" s="69">
        <v>8140840.4299999997</v>
      </c>
      <c r="U188" s="47"/>
      <c r="V188" s="5"/>
      <c r="W188" s="5"/>
      <c r="X188" s="17"/>
      <c r="Y188" s="47"/>
      <c r="Z188" s="17"/>
    </row>
    <row r="189" spans="1:26" hidden="1" x14ac:dyDescent="0.2">
      <c r="A189" s="6"/>
      <c r="O189" s="30"/>
      <c r="P189" s="30"/>
      <c r="Q189" s="31"/>
      <c r="R189" s="30"/>
      <c r="S189" s="1"/>
      <c r="T189" s="5"/>
      <c r="U189" s="47"/>
      <c r="V189" s="5"/>
      <c r="W189" s="5"/>
      <c r="X189" s="17"/>
      <c r="Y189" s="73"/>
      <c r="Z189" s="14"/>
    </row>
    <row r="190" spans="1:26" hidden="1" x14ac:dyDescent="0.2">
      <c r="A190" s="6"/>
      <c r="P190" s="74"/>
      <c r="U190" s="47"/>
      <c r="V190" s="5"/>
      <c r="W190" s="5"/>
      <c r="X190" s="17"/>
      <c r="Y190" s="47"/>
      <c r="Z190" s="17"/>
    </row>
    <row r="191" spans="1:26" hidden="1" x14ac:dyDescent="0.2">
      <c r="A191" s="6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30"/>
      <c r="P191" s="30"/>
      <c r="Q191" s="34"/>
      <c r="R191" s="30"/>
      <c r="S191" s="1"/>
      <c r="T191" s="5"/>
      <c r="U191" s="47"/>
      <c r="V191" s="5"/>
      <c r="W191" s="5"/>
      <c r="X191" s="17"/>
      <c r="Y191" s="5"/>
      <c r="Z191" s="5"/>
    </row>
    <row r="192" spans="1:26" hidden="1" x14ac:dyDescent="0.2">
      <c r="A192" s="6"/>
      <c r="B192" s="75" t="s">
        <v>72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48">
        <v>2066283.88</v>
      </c>
      <c r="P192" s="48">
        <v>42545333.399399996</v>
      </c>
      <c r="Q192" s="34"/>
      <c r="R192" s="50">
        <v>45915027.5067432</v>
      </c>
      <c r="S192" s="1"/>
      <c r="T192" s="48">
        <v>23755897.3671</v>
      </c>
      <c r="U192" s="47"/>
      <c r="V192" s="5"/>
      <c r="W192" s="5"/>
      <c r="X192" s="17"/>
      <c r="Y192" s="5"/>
      <c r="Z192" s="18"/>
    </row>
    <row r="193" spans="1:27" hidden="1" x14ac:dyDescent="0.2">
      <c r="A193" s="6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30"/>
      <c r="P193" s="30"/>
      <c r="Q193" s="57" t="s">
        <v>73</v>
      </c>
      <c r="R193" s="30"/>
      <c r="S193" s="1"/>
      <c r="T193" s="5"/>
      <c r="U193" s="47"/>
      <c r="V193" s="5"/>
      <c r="W193" s="5"/>
      <c r="X193" s="17"/>
      <c r="Y193" s="18"/>
      <c r="Z193" s="18"/>
    </row>
    <row r="194" spans="1:27" hidden="1" x14ac:dyDescent="0.2">
      <c r="A194" s="6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30"/>
      <c r="P194" s="34"/>
      <c r="R194" s="30"/>
      <c r="S194" s="1"/>
      <c r="T194" s="72" t="s">
        <v>74</v>
      </c>
      <c r="U194" s="47"/>
      <c r="V194" s="5"/>
      <c r="W194" s="5"/>
      <c r="X194" s="17"/>
    </row>
    <row r="195" spans="1:27" hidden="1" x14ac:dyDescent="0.2">
      <c r="A195" s="6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30"/>
      <c r="P195" s="30"/>
      <c r="Q195" s="34"/>
      <c r="R195" s="30"/>
      <c r="S195" s="1"/>
      <c r="T195" s="5"/>
      <c r="U195" s="47"/>
      <c r="V195" s="5"/>
      <c r="W195" s="5"/>
      <c r="X195" s="17"/>
    </row>
    <row r="196" spans="1:27" hidden="1" x14ac:dyDescent="0.2">
      <c r="A196" s="6"/>
      <c r="O196" s="76" t="s">
        <v>75</v>
      </c>
      <c r="P196" s="48">
        <v>42542842</v>
      </c>
      <c r="Q196" s="77"/>
      <c r="R196" s="30"/>
      <c r="S196" s="1"/>
      <c r="T196" s="5"/>
      <c r="U196" s="47"/>
      <c r="V196" s="5"/>
      <c r="W196" s="5"/>
      <c r="X196" s="17"/>
    </row>
    <row r="197" spans="1:27" hidden="1" x14ac:dyDescent="0.2">
      <c r="A197" s="6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30"/>
      <c r="R197" s="30"/>
      <c r="S197" s="1"/>
      <c r="T197" s="5"/>
      <c r="U197" s="47"/>
      <c r="V197" s="5"/>
      <c r="W197" s="5"/>
      <c r="X197" s="17"/>
    </row>
    <row r="198" spans="1:27" hidden="1" x14ac:dyDescent="0.2">
      <c r="A198" s="6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30"/>
      <c r="P198" s="17"/>
      <c r="Q198" s="5"/>
      <c r="R198" s="17"/>
      <c r="S198" s="1"/>
      <c r="T198" s="5"/>
      <c r="U198" s="47"/>
      <c r="V198" s="5"/>
      <c r="W198" s="5"/>
      <c r="X198" s="17"/>
    </row>
    <row r="199" spans="1:27" hidden="1" x14ac:dyDescent="0.2">
      <c r="A199" s="6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17"/>
      <c r="P199" s="30"/>
      <c r="Q199" s="34"/>
      <c r="R199" s="30"/>
      <c r="S199" s="5"/>
      <c r="T199" s="17"/>
      <c r="U199" s="47"/>
      <c r="V199" s="5"/>
      <c r="W199" s="5"/>
      <c r="X199" s="17"/>
    </row>
    <row r="200" spans="1:27" hidden="1" x14ac:dyDescent="0.2">
      <c r="A200" s="6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17"/>
      <c r="S200" s="5"/>
      <c r="T200" s="17"/>
      <c r="U200" s="47"/>
      <c r="V200" s="5"/>
      <c r="W200" s="5"/>
      <c r="X200" s="17"/>
    </row>
    <row r="201" spans="1:27" hidden="1" x14ac:dyDescent="0.2">
      <c r="A201" s="6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17"/>
      <c r="P201" s="51" t="s">
        <v>76</v>
      </c>
      <c r="R201" s="74">
        <f>R203-R202</f>
        <v>39339388</v>
      </c>
      <c r="S201" s="5"/>
      <c r="T201" s="17">
        <f>R201</f>
        <v>39339388</v>
      </c>
      <c r="U201" s="78" t="s">
        <v>77</v>
      </c>
      <c r="V201" s="5"/>
      <c r="W201" s="5"/>
      <c r="X201" s="17"/>
    </row>
    <row r="202" spans="1:27" hidden="1" x14ac:dyDescent="0.2">
      <c r="A202" s="6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17"/>
      <c r="P202" s="79" t="s">
        <v>78</v>
      </c>
      <c r="Q202" s="80"/>
      <c r="R202" s="79">
        <v>-371548</v>
      </c>
      <c r="S202" s="5"/>
      <c r="T202" s="5"/>
      <c r="U202" s="47"/>
      <c r="V202" s="5"/>
      <c r="W202" s="5"/>
      <c r="X202" s="17"/>
    </row>
    <row r="203" spans="1:27" hidden="1" x14ac:dyDescent="0.2">
      <c r="A203" s="6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39"/>
      <c r="P203" s="81" t="s">
        <v>79</v>
      </c>
      <c r="Q203" s="82"/>
      <c r="R203" s="81">
        <v>38967840</v>
      </c>
      <c r="S203" s="5"/>
      <c r="T203" s="5"/>
      <c r="U203" s="47"/>
      <c r="V203" s="5"/>
      <c r="W203" s="5"/>
      <c r="X203" s="17"/>
      <c r="AA203" s="46"/>
    </row>
    <row r="204" spans="1:27" hidden="1" x14ac:dyDescent="0.2">
      <c r="A204" s="6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39"/>
      <c r="P204" s="59" t="s">
        <v>80</v>
      </c>
      <c r="Q204" s="5"/>
      <c r="R204" s="81">
        <v>8532717</v>
      </c>
      <c r="S204" s="5"/>
      <c r="T204" s="83">
        <f>R204</f>
        <v>8532717</v>
      </c>
      <c r="U204" s="47"/>
      <c r="V204" s="5"/>
      <c r="W204" s="5"/>
      <c r="X204" s="17"/>
      <c r="AA204" s="46"/>
    </row>
    <row r="205" spans="1:27" hidden="1" x14ac:dyDescent="0.2">
      <c r="A205" s="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79" t="s">
        <v>81</v>
      </c>
      <c r="Q205" s="5"/>
      <c r="R205" s="84">
        <f>R203+R204</f>
        <v>47500557</v>
      </c>
      <c r="S205" s="5"/>
      <c r="U205" s="47"/>
      <c r="V205" s="5"/>
      <c r="W205" s="5"/>
      <c r="X205" s="17"/>
      <c r="AA205" s="46"/>
    </row>
    <row r="206" spans="1:27" hidden="1" x14ac:dyDescent="0.2">
      <c r="A206" s="6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17"/>
      <c r="P206" s="79" t="s">
        <v>82</v>
      </c>
      <c r="Q206" s="5"/>
      <c r="R206" s="81">
        <v>2857829</v>
      </c>
      <c r="S206" s="5"/>
      <c r="U206" s="47"/>
      <c r="V206" s="5"/>
      <c r="W206" s="5"/>
      <c r="X206" s="17"/>
    </row>
    <row r="207" spans="1:27" hidden="1" x14ac:dyDescent="0.2">
      <c r="A207" s="6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17"/>
      <c r="P207" s="79" t="s">
        <v>83</v>
      </c>
      <c r="Q207" s="5"/>
      <c r="R207" s="84">
        <f>R205+R206</f>
        <v>50358386</v>
      </c>
      <c r="S207" s="5"/>
      <c r="T207" s="46">
        <f>T201+T204</f>
        <v>47872105</v>
      </c>
      <c r="U207" s="47"/>
      <c r="V207" s="5"/>
      <c r="W207" s="5"/>
      <c r="X207" s="17"/>
    </row>
    <row r="208" spans="1:27" hidden="1" x14ac:dyDescent="0.2">
      <c r="A208" s="6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17"/>
      <c r="P208" s="17"/>
      <c r="Q208" s="86"/>
      <c r="R208" s="14"/>
      <c r="S208" s="5"/>
      <c r="U208" s="47"/>
      <c r="V208" s="5"/>
      <c r="W208" s="5"/>
      <c r="X208" s="17"/>
    </row>
    <row r="209" spans="1:24" hidden="1" x14ac:dyDescent="0.2">
      <c r="A209" s="6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17"/>
      <c r="P209" s="79" t="s">
        <v>84</v>
      </c>
      <c r="Q209" s="86"/>
      <c r="R209" s="14"/>
      <c r="S209" s="5"/>
      <c r="T209" s="46"/>
      <c r="U209" s="47"/>
      <c r="V209" s="5"/>
      <c r="W209" s="5"/>
      <c r="X209" s="17"/>
    </row>
    <row r="210" spans="1:24" hidden="1" x14ac:dyDescent="0.2">
      <c r="A210" s="6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17"/>
      <c r="P210" s="17"/>
      <c r="Q210" s="87"/>
      <c r="R210" s="17"/>
      <c r="S210" s="5"/>
      <c r="U210" s="47"/>
      <c r="V210" s="5"/>
      <c r="W210" s="5"/>
      <c r="X210" s="17"/>
    </row>
    <row r="211" spans="1:24" hidden="1" x14ac:dyDescent="0.2">
      <c r="A211" s="6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17"/>
      <c r="Q211" s="5"/>
      <c r="R211" s="17"/>
      <c r="S211" s="5"/>
      <c r="U211" s="47"/>
      <c r="V211" s="5"/>
      <c r="W211" s="5"/>
      <c r="X211" s="17"/>
    </row>
    <row r="212" spans="1:24" hidden="1" x14ac:dyDescent="0.2">
      <c r="A212" s="6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17"/>
      <c r="Q212" s="5"/>
      <c r="R212" s="17"/>
      <c r="S212" s="5"/>
      <c r="U212" s="47"/>
      <c r="V212" s="5"/>
      <c r="W212" s="5"/>
      <c r="X212" s="17"/>
    </row>
    <row r="213" spans="1:24" hidden="1" x14ac:dyDescent="0.2">
      <c r="A213" s="6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17"/>
      <c r="Q213" s="5"/>
      <c r="R213" s="17"/>
      <c r="S213" s="88"/>
      <c r="U213" s="47"/>
      <c r="V213" s="5"/>
      <c r="W213" s="5"/>
      <c r="X213" s="17"/>
    </row>
    <row r="214" spans="1:24" hidden="1" x14ac:dyDescent="0.2">
      <c r="A214" s="6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17"/>
      <c r="Q214" s="5"/>
      <c r="R214" s="17"/>
      <c r="S214" s="88"/>
      <c r="U214" s="47"/>
      <c r="V214" s="5"/>
      <c r="W214" s="5"/>
      <c r="X214" s="17"/>
    </row>
    <row r="215" spans="1:24" hidden="1" x14ac:dyDescent="0.2">
      <c r="A215" s="6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17"/>
      <c r="Q215" s="5"/>
      <c r="R215" s="17"/>
      <c r="S215" s="88"/>
      <c r="U215" s="47"/>
      <c r="V215" s="5"/>
      <c r="W215" s="5"/>
      <c r="X215" s="17"/>
    </row>
    <row r="216" spans="1:24" hidden="1" x14ac:dyDescent="0.2">
      <c r="A216" s="6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17"/>
      <c r="Q216" s="5"/>
      <c r="R216" s="17"/>
      <c r="S216" s="17"/>
      <c r="U216" s="47"/>
      <c r="V216" s="5"/>
      <c r="W216" s="5"/>
      <c r="X216" s="17"/>
    </row>
    <row r="217" spans="1:24" hidden="1" x14ac:dyDescent="0.2">
      <c r="A217" s="6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17"/>
      <c r="Q217" s="5"/>
      <c r="R217" s="17"/>
      <c r="S217" s="5"/>
      <c r="U217" s="47"/>
      <c r="V217" s="5"/>
      <c r="W217" s="5"/>
      <c r="X217" s="17"/>
    </row>
    <row r="218" spans="1:24" hidden="1" x14ac:dyDescent="0.2">
      <c r="A218" s="6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17"/>
      <c r="Q218" s="5"/>
      <c r="R218" s="17"/>
      <c r="S218" s="5"/>
      <c r="U218" s="47"/>
      <c r="V218" s="5"/>
      <c r="W218" s="5"/>
      <c r="X218" s="17"/>
    </row>
    <row r="219" spans="1:24" hidden="1" x14ac:dyDescent="0.2">
      <c r="A219" s="6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17"/>
      <c r="Q219" s="5"/>
      <c r="R219" s="17"/>
      <c r="S219" s="5"/>
      <c r="U219" s="47"/>
      <c r="V219" s="5"/>
      <c r="W219" s="5"/>
      <c r="X219" s="17"/>
    </row>
    <row r="220" spans="1:24" hidden="1" x14ac:dyDescent="0.2">
      <c r="A220" s="6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7"/>
      <c r="Q220" s="5"/>
      <c r="R220" s="17"/>
      <c r="S220" s="5"/>
      <c r="U220" s="47"/>
      <c r="V220" s="5"/>
      <c r="W220" s="5"/>
      <c r="X220" s="17"/>
    </row>
    <row r="221" spans="1:24" hidden="1" x14ac:dyDescent="0.2">
      <c r="A221" s="6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39"/>
      <c r="P221" s="39"/>
      <c r="Q221" s="5"/>
      <c r="R221" s="8"/>
      <c r="S221" s="5"/>
      <c r="U221" s="47"/>
      <c r="V221" s="5"/>
      <c r="W221" s="5"/>
      <c r="X221" s="17"/>
    </row>
    <row r="222" spans="1:24" hidden="1" x14ac:dyDescent="0.2">
      <c r="A222" s="6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</row>
    <row r="223" spans="1:24" hidden="1" x14ac:dyDescent="0.2">
      <c r="A223" s="6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24" hidden="1" x14ac:dyDescent="0.2">
      <c r="A224" s="6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</row>
    <row r="225" spans="1:19" hidden="1" x14ac:dyDescent="0.2">
      <c r="A225" s="6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</row>
    <row r="226" spans="1:19" hidden="1" x14ac:dyDescent="0.2">
      <c r="A226" s="6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</row>
    <row r="227" spans="1:19" hidden="1" x14ac:dyDescent="0.2">
      <c r="A227" s="6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</row>
    <row r="228" spans="1:19" hidden="1" x14ac:dyDescent="0.2">
      <c r="A228" s="6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idden="1" x14ac:dyDescent="0.2">
      <c r="A229" s="6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</row>
    <row r="230" spans="1:19" hidden="1" x14ac:dyDescent="0.2">
      <c r="A230" s="6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</row>
    <row r="231" spans="1:19" hidden="1" x14ac:dyDescent="0.2">
      <c r="A231" s="6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</row>
    <row r="232" spans="1:19" hidden="1" x14ac:dyDescent="0.2">
      <c r="A232" s="6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</row>
    <row r="233" spans="1:19" hidden="1" x14ac:dyDescent="0.2">
      <c r="A233" s="6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idden="1" x14ac:dyDescent="0.2">
      <c r="A234" s="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</row>
    <row r="235" spans="1:19" hidden="1" x14ac:dyDescent="0.2">
      <c r="A235" s="6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</row>
    <row r="236" spans="1:19" hidden="1" x14ac:dyDescent="0.2">
      <c r="A236" s="6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</row>
    <row r="237" spans="1:19" hidden="1" x14ac:dyDescent="0.2">
      <c r="A237" s="6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</row>
    <row r="238" spans="1:19" hidden="1" x14ac:dyDescent="0.2">
      <c r="A238" s="6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idden="1" x14ac:dyDescent="0.2">
      <c r="A239" s="6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idden="1" x14ac:dyDescent="0.2">
      <c r="A240" s="6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idden="1" x14ac:dyDescent="0.2">
      <c r="A241" s="6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idden="1" x14ac:dyDescent="0.2">
      <c r="A242" s="6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idden="1" x14ac:dyDescent="0.2">
      <c r="A243" s="6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idden="1" x14ac:dyDescent="0.2">
      <c r="A244" s="6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idden="1" x14ac:dyDescent="0.2">
      <c r="A245" s="6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idden="1" x14ac:dyDescent="0.2">
      <c r="A246" s="6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idden="1" x14ac:dyDescent="0.2">
      <c r="A247" s="6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idden="1" x14ac:dyDescent="0.2">
      <c r="A248" s="6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idden="1" x14ac:dyDescent="0.2">
      <c r="A249" s="6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idden="1" x14ac:dyDescent="0.2">
      <c r="A250" s="6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idden="1" x14ac:dyDescent="0.2">
      <c r="A251" s="6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idden="1" x14ac:dyDescent="0.2">
      <c r="A252" s="6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idden="1" x14ac:dyDescent="0.2">
      <c r="A253" s="6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idden="1" x14ac:dyDescent="0.2">
      <c r="A254" s="6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idden="1" x14ac:dyDescent="0.2">
      <c r="A255" s="6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idden="1" x14ac:dyDescent="0.2">
      <c r="A256" s="6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idden="1" x14ac:dyDescent="0.2">
      <c r="A257" s="6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idden="1" x14ac:dyDescent="0.2">
      <c r="A258" s="6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idden="1" x14ac:dyDescent="0.2">
      <c r="A259" s="6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idden="1" x14ac:dyDescent="0.2">
      <c r="A260" s="6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idden="1" x14ac:dyDescent="0.2">
      <c r="A261" s="6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idden="1" x14ac:dyDescent="0.2">
      <c r="A262" s="6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idden="1" x14ac:dyDescent="0.2">
      <c r="A263" s="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idden="1" x14ac:dyDescent="0.2">
      <c r="A264" s="6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idden="1" x14ac:dyDescent="0.2">
      <c r="A265" s="6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idden="1" x14ac:dyDescent="0.2">
      <c r="A266" s="6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idden="1" x14ac:dyDescent="0.2">
      <c r="A267" s="6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idden="1" x14ac:dyDescent="0.2">
      <c r="A268" s="6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idden="1" x14ac:dyDescent="0.2">
      <c r="A269" s="6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idden="1" x14ac:dyDescent="0.2">
      <c r="A270" s="6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idden="1" x14ac:dyDescent="0.2">
      <c r="A271" s="6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idden="1" x14ac:dyDescent="0.2">
      <c r="A272" s="6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idden="1" x14ac:dyDescent="0.2">
      <c r="A273" s="6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idden="1" x14ac:dyDescent="0.2">
      <c r="A274" s="6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idden="1" x14ac:dyDescent="0.2">
      <c r="A275" s="6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idden="1" x14ac:dyDescent="0.2">
      <c r="A276" s="6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idden="1" x14ac:dyDescent="0.2">
      <c r="A277" s="6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idden="1" x14ac:dyDescent="0.2">
      <c r="A278" s="6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idden="1" x14ac:dyDescent="0.2">
      <c r="A279" s="6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idden="1" x14ac:dyDescent="0.2">
      <c r="A280" s="6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idden="1" x14ac:dyDescent="0.2">
      <c r="A281" s="6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idden="1" x14ac:dyDescent="0.2">
      <c r="A282" s="6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idden="1" x14ac:dyDescent="0.2">
      <c r="A283" s="6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idden="1" x14ac:dyDescent="0.2">
      <c r="A284" s="6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idden="1" x14ac:dyDescent="0.2">
      <c r="A285" s="6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idden="1" x14ac:dyDescent="0.2">
      <c r="A286" s="6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idden="1" x14ac:dyDescent="0.2">
      <c r="A287" s="6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idden="1" x14ac:dyDescent="0.2">
      <c r="A288" s="6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idden="1" x14ac:dyDescent="0.2">
      <c r="A289" s="6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idden="1" x14ac:dyDescent="0.2">
      <c r="A290" s="6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idden="1" x14ac:dyDescent="0.2">
      <c r="A291" s="6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19" hidden="1" x14ac:dyDescent="0.2">
      <c r="A292" s="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</row>
    <row r="293" spans="1:19" hidden="1" x14ac:dyDescent="0.2">
      <c r="A293" s="6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</row>
    <row r="294" spans="1:19" hidden="1" x14ac:dyDescent="0.2">
      <c r="A294" s="6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</row>
    <row r="295" spans="1:19" hidden="1" x14ac:dyDescent="0.2">
      <c r="A295" s="6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</row>
    <row r="296" spans="1:19" hidden="1" x14ac:dyDescent="0.2">
      <c r="A296" s="6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</row>
    <row r="297" spans="1:19" hidden="1" x14ac:dyDescent="0.2">
      <c r="A297" s="6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</row>
    <row r="298" spans="1:19" x14ac:dyDescent="0.2">
      <c r="A298" s="6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</row>
    <row r="299" spans="1:19" x14ac:dyDescent="0.2">
      <c r="A299" s="6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</row>
    <row r="300" spans="1:19" x14ac:dyDescent="0.2">
      <c r="A300" s="6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</row>
    <row r="301" spans="1:19" x14ac:dyDescent="0.2">
      <c r="A301" s="6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</row>
    <row r="302" spans="1:19" x14ac:dyDescent="0.2">
      <c r="A302" s="6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</row>
    <row r="303" spans="1:19" x14ac:dyDescent="0.2">
      <c r="A303" s="6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</row>
    <row r="304" spans="1:19" x14ac:dyDescent="0.2">
      <c r="A304" s="6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</row>
    <row r="305" spans="1:19" x14ac:dyDescent="0.2">
      <c r="A305" s="6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</row>
    <row r="306" spans="1:19" x14ac:dyDescent="0.2">
      <c r="A306" s="6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</row>
    <row r="307" spans="1:19" x14ac:dyDescent="0.2">
      <c r="A307" s="6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</row>
    <row r="308" spans="1:19" x14ac:dyDescent="0.2">
      <c r="A308" s="6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</row>
    <row r="309" spans="1:19" x14ac:dyDescent="0.2">
      <c r="A309" s="6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</row>
    <row r="310" spans="1:19" x14ac:dyDescent="0.2">
      <c r="A310" s="6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</row>
    <row r="311" spans="1:19" x14ac:dyDescent="0.2">
      <c r="A311" s="6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</row>
    <row r="312" spans="1:19" x14ac:dyDescent="0.2">
      <c r="A312" s="6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</row>
    <row r="313" spans="1:19" x14ac:dyDescent="0.2">
      <c r="A313" s="6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</row>
    <row r="314" spans="1:19" x14ac:dyDescent="0.2">
      <c r="A314" s="6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</row>
    <row r="315" spans="1:19" x14ac:dyDescent="0.2">
      <c r="A315" s="6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</row>
    <row r="316" spans="1:19" x14ac:dyDescent="0.2">
      <c r="A316" s="6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</row>
    <row r="317" spans="1:19" x14ac:dyDescent="0.2">
      <c r="A317" s="6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</row>
    <row r="318" spans="1:19" x14ac:dyDescent="0.2">
      <c r="A318" s="6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</row>
    <row r="319" spans="1:19" x14ac:dyDescent="0.2">
      <c r="A319" s="6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</row>
    <row r="320" spans="1:19" x14ac:dyDescent="0.2">
      <c r="A320" s="6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</row>
    <row r="321" spans="1:19" x14ac:dyDescent="0.2">
      <c r="A321" s="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</row>
    <row r="322" spans="1:19" x14ac:dyDescent="0.2">
      <c r="A322" s="6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</row>
    <row r="323" spans="1:19" x14ac:dyDescent="0.2">
      <c r="A323" s="6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</row>
    <row r="324" spans="1:19" x14ac:dyDescent="0.2">
      <c r="A324" s="6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</row>
    <row r="325" spans="1:19" x14ac:dyDescent="0.2">
      <c r="A325" s="6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</row>
    <row r="326" spans="1:19" x14ac:dyDescent="0.2">
      <c r="A326" s="6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</row>
    <row r="327" spans="1:19" x14ac:dyDescent="0.2">
      <c r="A327" s="6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</row>
    <row r="328" spans="1:19" x14ac:dyDescent="0.2">
      <c r="A328" s="6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</row>
    <row r="329" spans="1:19" x14ac:dyDescent="0.2">
      <c r="A329" s="6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</row>
    <row r="330" spans="1:19" x14ac:dyDescent="0.2">
      <c r="A330" s="6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</row>
    <row r="331" spans="1:19" x14ac:dyDescent="0.2">
      <c r="A331" s="6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</row>
    <row r="332" spans="1:19" x14ac:dyDescent="0.2">
      <c r="A332" s="6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</row>
    <row r="333" spans="1:19" x14ac:dyDescent="0.2">
      <c r="A333" s="6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</row>
    <row r="334" spans="1:19" x14ac:dyDescent="0.2">
      <c r="A334" s="6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</row>
    <row r="335" spans="1:19" x14ac:dyDescent="0.2">
      <c r="A335" s="6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</row>
    <row r="336" spans="1:19" x14ac:dyDescent="0.2">
      <c r="A336" s="6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</row>
    <row r="337" spans="1:19" x14ac:dyDescent="0.2">
      <c r="A337" s="6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</row>
    <row r="338" spans="1:19" x14ac:dyDescent="0.2">
      <c r="A338" s="6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</row>
    <row r="339" spans="1:19" x14ac:dyDescent="0.2">
      <c r="A339" s="6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</row>
    <row r="340" spans="1:19" x14ac:dyDescent="0.2">
      <c r="A340" s="6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</row>
    <row r="341" spans="1:19" x14ac:dyDescent="0.2">
      <c r="A341" s="6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</row>
    <row r="342" spans="1:19" x14ac:dyDescent="0.2">
      <c r="A342" s="6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</row>
    <row r="343" spans="1:19" x14ac:dyDescent="0.2">
      <c r="A343" s="6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</row>
    <row r="344" spans="1:19" x14ac:dyDescent="0.2">
      <c r="A344" s="6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</row>
    <row r="345" spans="1:19" x14ac:dyDescent="0.2">
      <c r="A345" s="6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</row>
    <row r="346" spans="1:19" x14ac:dyDescent="0.2">
      <c r="A346" s="6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</row>
    <row r="347" spans="1:19" x14ac:dyDescent="0.2">
      <c r="A347" s="6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</row>
    <row r="348" spans="1:19" x14ac:dyDescent="0.2">
      <c r="A348" s="6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</row>
    <row r="349" spans="1:19" x14ac:dyDescent="0.2">
      <c r="A349" s="6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</row>
    <row r="350" spans="1:19" x14ac:dyDescent="0.2">
      <c r="A350" s="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</row>
    <row r="351" spans="1:19" x14ac:dyDescent="0.2">
      <c r="A351" s="6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</row>
    <row r="352" spans="1:19" x14ac:dyDescent="0.2">
      <c r="A352" s="6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</row>
    <row r="353" spans="1:19" x14ac:dyDescent="0.2">
      <c r="A353" s="6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</row>
    <row r="354" spans="1:19" x14ac:dyDescent="0.2">
      <c r="A354" s="6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</row>
    <row r="355" spans="1:19" x14ac:dyDescent="0.2">
      <c r="A355" s="6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</row>
    <row r="356" spans="1:19" x14ac:dyDescent="0.2">
      <c r="A356" s="6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</row>
    <row r="357" spans="1:19" x14ac:dyDescent="0.2">
      <c r="A357" s="6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</row>
    <row r="358" spans="1:19" x14ac:dyDescent="0.2">
      <c r="A358" s="6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</row>
    <row r="359" spans="1:19" x14ac:dyDescent="0.2">
      <c r="A359" s="6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</row>
    <row r="360" spans="1:19" x14ac:dyDescent="0.2">
      <c r="A360" s="6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</row>
    <row r="361" spans="1:19" x14ac:dyDescent="0.2">
      <c r="A361" s="6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</row>
    <row r="362" spans="1:19" x14ac:dyDescent="0.2">
      <c r="A362" s="6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</row>
    <row r="363" spans="1:19" x14ac:dyDescent="0.2">
      <c r="A363" s="6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</row>
    <row r="364" spans="1:19" x14ac:dyDescent="0.2">
      <c r="A364" s="6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</row>
    <row r="365" spans="1:19" x14ac:dyDescent="0.2">
      <c r="A365" s="6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</row>
    <row r="366" spans="1:19" x14ac:dyDescent="0.2">
      <c r="A366" s="6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</row>
    <row r="367" spans="1:19" x14ac:dyDescent="0.2">
      <c r="A367" s="6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</row>
    <row r="368" spans="1:19" x14ac:dyDescent="0.2">
      <c r="A368" s="6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</row>
    <row r="369" spans="1:19" x14ac:dyDescent="0.2">
      <c r="A369" s="6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</row>
    <row r="370" spans="1:19" x14ac:dyDescent="0.2">
      <c r="A370" s="6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</row>
    <row r="371" spans="1:19" x14ac:dyDescent="0.2">
      <c r="A371" s="6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</row>
    <row r="372" spans="1:19" x14ac:dyDescent="0.2">
      <c r="A372" s="6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</row>
    <row r="373" spans="1:19" x14ac:dyDescent="0.2">
      <c r="A373" s="6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</row>
    <row r="374" spans="1:19" x14ac:dyDescent="0.2">
      <c r="A374" s="6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</row>
    <row r="375" spans="1:19" x14ac:dyDescent="0.2">
      <c r="A375" s="6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</row>
    <row r="376" spans="1:19" x14ac:dyDescent="0.2">
      <c r="A376" s="6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</row>
    <row r="377" spans="1:19" x14ac:dyDescent="0.2">
      <c r="A377" s="6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</row>
    <row r="378" spans="1:19" x14ac:dyDescent="0.2">
      <c r="A378" s="6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</row>
    <row r="379" spans="1:19" x14ac:dyDescent="0.2">
      <c r="A379" s="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</row>
    <row r="380" spans="1:19" x14ac:dyDescent="0.2">
      <c r="A380" s="6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</row>
    <row r="381" spans="1:19" x14ac:dyDescent="0.2">
      <c r="A381" s="6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</row>
    <row r="382" spans="1:19" x14ac:dyDescent="0.2">
      <c r="A382" s="6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</row>
    <row r="383" spans="1:19" x14ac:dyDescent="0.2">
      <c r="A383" s="6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</row>
    <row r="384" spans="1:19" x14ac:dyDescent="0.2">
      <c r="A384" s="6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</row>
    <row r="385" spans="1:19" x14ac:dyDescent="0.2">
      <c r="A385" s="6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</row>
    <row r="386" spans="1:19" x14ac:dyDescent="0.2">
      <c r="A386" s="6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</row>
    <row r="387" spans="1:19" x14ac:dyDescent="0.2">
      <c r="A387" s="6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</row>
    <row r="388" spans="1:19" x14ac:dyDescent="0.2">
      <c r="A388" s="6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</row>
    <row r="389" spans="1:19" x14ac:dyDescent="0.2">
      <c r="A389" s="6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</row>
    <row r="390" spans="1:19" x14ac:dyDescent="0.2">
      <c r="A390" s="6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</row>
    <row r="391" spans="1:19" x14ac:dyDescent="0.2">
      <c r="A391" s="6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</row>
    <row r="392" spans="1:19" x14ac:dyDescent="0.2">
      <c r="A392" s="6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</row>
    <row r="393" spans="1:19" x14ac:dyDescent="0.2">
      <c r="A393" s="6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</row>
    <row r="394" spans="1:19" x14ac:dyDescent="0.2">
      <c r="A394" s="6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</row>
    <row r="395" spans="1:19" x14ac:dyDescent="0.2">
      <c r="A395" s="6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</row>
    <row r="396" spans="1:19" x14ac:dyDescent="0.2">
      <c r="A396" s="6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</row>
    <row r="397" spans="1:19" x14ac:dyDescent="0.2">
      <c r="A397" s="6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</row>
    <row r="398" spans="1:19" x14ac:dyDescent="0.2">
      <c r="A398" s="6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</row>
    <row r="399" spans="1:19" x14ac:dyDescent="0.2">
      <c r="A399" s="6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</row>
    <row r="400" spans="1:19" x14ac:dyDescent="0.2">
      <c r="A400" s="6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</row>
    <row r="401" spans="1:19" x14ac:dyDescent="0.2">
      <c r="A401" s="6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</row>
    <row r="402" spans="1:19" x14ac:dyDescent="0.2">
      <c r="A402" s="6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</row>
    <row r="403" spans="1:19" x14ac:dyDescent="0.2">
      <c r="A403" s="6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</row>
    <row r="404" spans="1:19" x14ac:dyDescent="0.2">
      <c r="A404" s="6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</row>
    <row r="405" spans="1:19" x14ac:dyDescent="0.2">
      <c r="A405" s="6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</row>
    <row r="406" spans="1:19" x14ac:dyDescent="0.2">
      <c r="A406" s="6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</row>
    <row r="407" spans="1:19" x14ac:dyDescent="0.2">
      <c r="A407" s="6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</row>
    <row r="408" spans="1:19" x14ac:dyDescent="0.2">
      <c r="A408" s="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</row>
    <row r="409" spans="1:19" x14ac:dyDescent="0.2">
      <c r="A409" s="6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</row>
    <row r="410" spans="1:19" x14ac:dyDescent="0.2">
      <c r="A410" s="6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</row>
    <row r="411" spans="1:19" x14ac:dyDescent="0.2">
      <c r="A411" s="6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</row>
    <row r="412" spans="1:19" x14ac:dyDescent="0.2">
      <c r="A412" s="6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</row>
    <row r="413" spans="1:19" x14ac:dyDescent="0.2">
      <c r="A413" s="6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</row>
    <row r="414" spans="1:19" x14ac:dyDescent="0.2">
      <c r="A414" s="6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</row>
    <row r="415" spans="1:19" x14ac:dyDescent="0.2">
      <c r="A415" s="6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</row>
    <row r="416" spans="1:19" x14ac:dyDescent="0.2">
      <c r="A416" s="6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</row>
    <row r="417" spans="1:19" x14ac:dyDescent="0.2">
      <c r="A417" s="6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</row>
    <row r="418" spans="1:19" x14ac:dyDescent="0.2">
      <c r="A418" s="6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</row>
    <row r="419" spans="1:19" x14ac:dyDescent="0.2">
      <c r="A419" s="6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</row>
    <row r="420" spans="1:19" x14ac:dyDescent="0.2">
      <c r="A420" s="6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</row>
    <row r="421" spans="1:19" x14ac:dyDescent="0.2">
      <c r="A421" s="6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</row>
    <row r="422" spans="1:19" x14ac:dyDescent="0.2">
      <c r="A422" s="6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</row>
    <row r="423" spans="1:19" x14ac:dyDescent="0.2">
      <c r="A423" s="6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</row>
    <row r="424" spans="1:19" x14ac:dyDescent="0.2">
      <c r="A424" s="6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</row>
    <row r="425" spans="1:19" x14ac:dyDescent="0.2">
      <c r="A425" s="6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</row>
    <row r="426" spans="1:19" x14ac:dyDescent="0.2">
      <c r="A426" s="6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</row>
    <row r="427" spans="1:19" x14ac:dyDescent="0.2">
      <c r="A427" s="6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</row>
    <row r="428" spans="1:19" x14ac:dyDescent="0.2">
      <c r="A428" s="6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</row>
    <row r="429" spans="1:19" x14ac:dyDescent="0.2">
      <c r="A429" s="6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</row>
    <row r="430" spans="1:19" x14ac:dyDescent="0.2">
      <c r="A430" s="6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</row>
    <row r="431" spans="1:19" x14ac:dyDescent="0.2">
      <c r="A431" s="6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</row>
    <row r="432" spans="1:19" x14ac:dyDescent="0.2">
      <c r="A432" s="6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</row>
    <row r="433" spans="1:19" x14ac:dyDescent="0.2">
      <c r="A433" s="6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</row>
    <row r="434" spans="1:19" x14ac:dyDescent="0.2">
      <c r="A434" s="6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</row>
    <row r="435" spans="1:19" x14ac:dyDescent="0.2">
      <c r="A435" s="6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</row>
    <row r="436" spans="1:19" x14ac:dyDescent="0.2">
      <c r="A436" s="6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</row>
    <row r="437" spans="1:19" x14ac:dyDescent="0.2">
      <c r="A437" s="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</row>
    <row r="438" spans="1:19" x14ac:dyDescent="0.2">
      <c r="A438" s="6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</row>
    <row r="439" spans="1:19" x14ac:dyDescent="0.2">
      <c r="A439" s="6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</row>
    <row r="440" spans="1:19" x14ac:dyDescent="0.2">
      <c r="A440" s="6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</row>
    <row r="441" spans="1:19" x14ac:dyDescent="0.2">
      <c r="A441" s="6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</row>
    <row r="442" spans="1:19" x14ac:dyDescent="0.2">
      <c r="A442" s="6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</row>
    <row r="443" spans="1:19" x14ac:dyDescent="0.2">
      <c r="A443" s="6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</row>
    <row r="444" spans="1:19" x14ac:dyDescent="0.2">
      <c r="A444" s="6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</row>
    <row r="445" spans="1:19" x14ac:dyDescent="0.2">
      <c r="A445" s="6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</row>
    <row r="446" spans="1:19" x14ac:dyDescent="0.2">
      <c r="A446" s="6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</row>
    <row r="447" spans="1:19" x14ac:dyDescent="0.2">
      <c r="A447" s="6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</row>
    <row r="448" spans="1:19" x14ac:dyDescent="0.2">
      <c r="A448" s="6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</row>
    <row r="449" spans="1:19" x14ac:dyDescent="0.2">
      <c r="A449" s="6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</row>
    <row r="450" spans="1:19" x14ac:dyDescent="0.2">
      <c r="A450" s="6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</row>
    <row r="451" spans="1:19" x14ac:dyDescent="0.2">
      <c r="A451" s="6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</row>
    <row r="452" spans="1:19" x14ac:dyDescent="0.2">
      <c r="A452" s="6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</row>
    <row r="453" spans="1:19" x14ac:dyDescent="0.2">
      <c r="A453" s="6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</row>
    <row r="454" spans="1:19" x14ac:dyDescent="0.2">
      <c r="A454" s="6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</row>
    <row r="455" spans="1:19" x14ac:dyDescent="0.2">
      <c r="A455" s="6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</row>
    <row r="456" spans="1:19" x14ac:dyDescent="0.2">
      <c r="A456" s="6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</row>
    <row r="457" spans="1:19" x14ac:dyDescent="0.2">
      <c r="A457" s="6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</row>
    <row r="458" spans="1:19" x14ac:dyDescent="0.2">
      <c r="A458" s="6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</row>
    <row r="459" spans="1:19" x14ac:dyDescent="0.2">
      <c r="A459" s="6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</row>
    <row r="460" spans="1:19" x14ac:dyDescent="0.2">
      <c r="A460" s="6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</row>
    <row r="461" spans="1:19" x14ac:dyDescent="0.2">
      <c r="A461" s="6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</row>
    <row r="462" spans="1:19" x14ac:dyDescent="0.2">
      <c r="A462" s="6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</row>
    <row r="463" spans="1:19" x14ac:dyDescent="0.2">
      <c r="A463" s="6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</row>
    <row r="464" spans="1:19" x14ac:dyDescent="0.2">
      <c r="A464" s="6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</row>
    <row r="465" spans="1:19" x14ac:dyDescent="0.2">
      <c r="A465" s="6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</row>
    <row r="466" spans="1:19" x14ac:dyDescent="0.2">
      <c r="A466" s="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</row>
    <row r="467" spans="1:19" x14ac:dyDescent="0.2">
      <c r="A467" s="6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</row>
    <row r="468" spans="1:19" x14ac:dyDescent="0.2">
      <c r="A468" s="6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</row>
    <row r="469" spans="1:19" x14ac:dyDescent="0.2">
      <c r="A469" s="6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</row>
    <row r="470" spans="1:19" x14ac:dyDescent="0.2">
      <c r="A470" s="6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</row>
    <row r="471" spans="1:19" x14ac:dyDescent="0.2">
      <c r="A471" s="6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</row>
    <row r="472" spans="1:19" x14ac:dyDescent="0.2">
      <c r="A472" s="6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</row>
    <row r="473" spans="1:19" x14ac:dyDescent="0.2">
      <c r="A473" s="6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</row>
    <row r="474" spans="1:19" x14ac:dyDescent="0.2">
      <c r="A474" s="6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</row>
    <row r="475" spans="1:19" x14ac:dyDescent="0.2">
      <c r="A475" s="6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</row>
    <row r="476" spans="1:19" x14ac:dyDescent="0.2">
      <c r="A476" s="6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</row>
    <row r="477" spans="1:19" x14ac:dyDescent="0.2">
      <c r="A477" s="6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</row>
    <row r="478" spans="1:19" x14ac:dyDescent="0.2">
      <c r="A478" s="6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</row>
    <row r="479" spans="1:19" x14ac:dyDescent="0.2">
      <c r="A479" s="6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</row>
    <row r="480" spans="1:19" x14ac:dyDescent="0.2">
      <c r="A480" s="6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</row>
    <row r="481" spans="1:19" x14ac:dyDescent="0.2">
      <c r="A481" s="6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</row>
    <row r="482" spans="1:19" x14ac:dyDescent="0.2">
      <c r="A482" s="6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</row>
    <row r="483" spans="1:19" x14ac:dyDescent="0.2">
      <c r="A483" s="6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</row>
    <row r="484" spans="1:19" x14ac:dyDescent="0.2">
      <c r="A484" s="6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</row>
    <row r="485" spans="1:19" x14ac:dyDescent="0.2">
      <c r="A485" s="6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</row>
    <row r="486" spans="1:19" x14ac:dyDescent="0.2">
      <c r="A486" s="6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</row>
    <row r="487" spans="1:19" x14ac:dyDescent="0.2">
      <c r="A487" s="6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</row>
    <row r="488" spans="1:19" x14ac:dyDescent="0.2">
      <c r="A488" s="6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</row>
    <row r="489" spans="1:19" x14ac:dyDescent="0.2">
      <c r="A489" s="6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</row>
    <row r="490" spans="1:19" x14ac:dyDescent="0.2">
      <c r="A490" s="6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</row>
    <row r="491" spans="1:19" x14ac:dyDescent="0.2">
      <c r="A491" s="6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</row>
    <row r="492" spans="1:19" x14ac:dyDescent="0.2">
      <c r="A492" s="6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</row>
    <row r="493" spans="1:19" x14ac:dyDescent="0.2">
      <c r="A493" s="6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</row>
    <row r="494" spans="1:19" x14ac:dyDescent="0.2">
      <c r="A494" s="6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</row>
    <row r="495" spans="1:19" x14ac:dyDescent="0.2">
      <c r="A495" s="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</row>
    <row r="496" spans="1:19" x14ac:dyDescent="0.2">
      <c r="A496" s="6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</row>
    <row r="497" spans="1:19" x14ac:dyDescent="0.2">
      <c r="A497" s="6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</row>
    <row r="498" spans="1:19" x14ac:dyDescent="0.2">
      <c r="A498" s="6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</row>
    <row r="499" spans="1:19" x14ac:dyDescent="0.2">
      <c r="A499" s="6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</row>
    <row r="500" spans="1:19" x14ac:dyDescent="0.2">
      <c r="A500" s="6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</row>
    <row r="501" spans="1:19" x14ac:dyDescent="0.2">
      <c r="A501" s="6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</row>
    <row r="502" spans="1:19" x14ac:dyDescent="0.2">
      <c r="A502" s="6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</row>
    <row r="503" spans="1:19" x14ac:dyDescent="0.2">
      <c r="A503" s="6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</row>
    <row r="504" spans="1:19" x14ac:dyDescent="0.2">
      <c r="A504" s="6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</row>
    <row r="505" spans="1:19" x14ac:dyDescent="0.2">
      <c r="A505" s="6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</row>
    <row r="506" spans="1:19" x14ac:dyDescent="0.2">
      <c r="A506" s="6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</row>
    <row r="507" spans="1:19" x14ac:dyDescent="0.2">
      <c r="A507" s="6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</row>
    <row r="508" spans="1:19" x14ac:dyDescent="0.2">
      <c r="A508" s="6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</row>
    <row r="509" spans="1:19" x14ac:dyDescent="0.2">
      <c r="A509" s="6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</row>
    <row r="510" spans="1:19" x14ac:dyDescent="0.2">
      <c r="A510" s="6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</row>
    <row r="511" spans="1:19" x14ac:dyDescent="0.2">
      <c r="A511" s="6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</row>
    <row r="512" spans="1:19" x14ac:dyDescent="0.2">
      <c r="A512" s="6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</row>
    <row r="513" spans="1:19" x14ac:dyDescent="0.2">
      <c r="A513" s="6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</row>
    <row r="514" spans="1:19" x14ac:dyDescent="0.2">
      <c r="A514" s="6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</row>
    <row r="515" spans="1:19" x14ac:dyDescent="0.2">
      <c r="A515" s="6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</row>
    <row r="516" spans="1:19" x14ac:dyDescent="0.2">
      <c r="A516" s="6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</row>
    <row r="517" spans="1:19" x14ac:dyDescent="0.2">
      <c r="A517" s="6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</row>
    <row r="518" spans="1:19" x14ac:dyDescent="0.2">
      <c r="A518" s="6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</row>
    <row r="519" spans="1:19" x14ac:dyDescent="0.2">
      <c r="A519" s="6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</row>
    <row r="520" spans="1:19" x14ac:dyDescent="0.2">
      <c r="A520" s="6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</row>
    <row r="521" spans="1:19" x14ac:dyDescent="0.2">
      <c r="A521" s="6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</row>
    <row r="522" spans="1:19" x14ac:dyDescent="0.2">
      <c r="A522" s="6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</row>
    <row r="523" spans="1:19" x14ac:dyDescent="0.2">
      <c r="A523" s="6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</row>
    <row r="524" spans="1:19" x14ac:dyDescent="0.2">
      <c r="A524" s="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</row>
    <row r="525" spans="1:19" x14ac:dyDescent="0.2">
      <c r="A525" s="6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</row>
    <row r="526" spans="1:19" x14ac:dyDescent="0.2">
      <c r="A526" s="6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</row>
    <row r="527" spans="1:19" x14ac:dyDescent="0.2">
      <c r="A527" s="6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</row>
    <row r="528" spans="1:19" x14ac:dyDescent="0.2">
      <c r="A528" s="6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</row>
    <row r="529" spans="1:19" x14ac:dyDescent="0.2">
      <c r="A529" s="6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</row>
    <row r="530" spans="1:19" x14ac:dyDescent="0.2">
      <c r="A530" s="6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</row>
    <row r="531" spans="1:19" x14ac:dyDescent="0.2">
      <c r="A531" s="6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</row>
    <row r="532" spans="1:19" x14ac:dyDescent="0.2">
      <c r="A532" s="6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</row>
    <row r="533" spans="1:19" x14ac:dyDescent="0.2">
      <c r="A533" s="6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</row>
    <row r="534" spans="1:19" x14ac:dyDescent="0.2">
      <c r="A534" s="6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</row>
    <row r="535" spans="1:19" x14ac:dyDescent="0.2">
      <c r="A535" s="6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</row>
    <row r="536" spans="1:19" x14ac:dyDescent="0.2">
      <c r="A536" s="6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</row>
    <row r="537" spans="1:19" x14ac:dyDescent="0.2">
      <c r="A537" s="6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</row>
    <row r="538" spans="1:19" x14ac:dyDescent="0.2">
      <c r="A538" s="6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</row>
    <row r="539" spans="1:19" x14ac:dyDescent="0.2">
      <c r="A539" s="6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</row>
    <row r="540" spans="1:19" x14ac:dyDescent="0.2">
      <c r="A540" s="6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</row>
    <row r="541" spans="1:19" x14ac:dyDescent="0.2">
      <c r="A541" s="6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</row>
    <row r="542" spans="1:19" x14ac:dyDescent="0.2">
      <c r="A542" s="6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</row>
    <row r="543" spans="1:19" x14ac:dyDescent="0.2">
      <c r="A543" s="6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</row>
    <row r="544" spans="1:19" x14ac:dyDescent="0.2">
      <c r="A544" s="6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</row>
    <row r="545" spans="1:19" x14ac:dyDescent="0.2">
      <c r="A545" s="6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</row>
    <row r="546" spans="1:19" x14ac:dyDescent="0.2">
      <c r="A546" s="6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</row>
    <row r="547" spans="1:19" x14ac:dyDescent="0.2">
      <c r="A547" s="6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</row>
    <row r="548" spans="1:19" x14ac:dyDescent="0.2">
      <c r="A548" s="6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</row>
    <row r="549" spans="1:19" x14ac:dyDescent="0.2">
      <c r="A549" s="6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</row>
    <row r="550" spans="1:19" x14ac:dyDescent="0.2">
      <c r="A550" s="6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</row>
    <row r="551" spans="1:19" x14ac:dyDescent="0.2">
      <c r="A551" s="6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</row>
    <row r="552" spans="1:19" x14ac:dyDescent="0.2">
      <c r="A552" s="6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</row>
    <row r="553" spans="1:19" x14ac:dyDescent="0.2">
      <c r="A553" s="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</row>
    <row r="554" spans="1:19" x14ac:dyDescent="0.2">
      <c r="A554" s="6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</row>
    <row r="555" spans="1:19" x14ac:dyDescent="0.2">
      <c r="A555" s="6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</row>
    <row r="556" spans="1:19" x14ac:dyDescent="0.2">
      <c r="A556" s="6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</row>
    <row r="557" spans="1:19" x14ac:dyDescent="0.2">
      <c r="A557" s="6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</row>
    <row r="558" spans="1:19" x14ac:dyDescent="0.2">
      <c r="A558" s="6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</row>
    <row r="559" spans="1:19" x14ac:dyDescent="0.2">
      <c r="A559" s="6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</row>
    <row r="560" spans="1:19" x14ac:dyDescent="0.2">
      <c r="A560" s="6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</row>
    <row r="561" spans="1:19" x14ac:dyDescent="0.2">
      <c r="A561" s="6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</row>
    <row r="562" spans="1:19" x14ac:dyDescent="0.2">
      <c r="A562" s="6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</row>
    <row r="563" spans="1:19" x14ac:dyDescent="0.2">
      <c r="A563" s="6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</row>
    <row r="564" spans="1:19" x14ac:dyDescent="0.2">
      <c r="A564" s="6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</row>
    <row r="565" spans="1:19" x14ac:dyDescent="0.2">
      <c r="A565" s="6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</row>
    <row r="566" spans="1:19" x14ac:dyDescent="0.2">
      <c r="A566" s="6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</row>
    <row r="567" spans="1:19" x14ac:dyDescent="0.2">
      <c r="A567" s="6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</row>
    <row r="568" spans="1:19" x14ac:dyDescent="0.2">
      <c r="A568" s="6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</row>
    <row r="569" spans="1:19" x14ac:dyDescent="0.2">
      <c r="A569" s="6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</row>
    <row r="570" spans="1:19" x14ac:dyDescent="0.2">
      <c r="A570" s="6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</row>
    <row r="571" spans="1:19" x14ac:dyDescent="0.2">
      <c r="A571" s="6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</row>
    <row r="572" spans="1:19" x14ac:dyDescent="0.2">
      <c r="A572" s="6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</row>
    <row r="573" spans="1:19" x14ac:dyDescent="0.2">
      <c r="A573" s="6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</row>
    <row r="574" spans="1:19" x14ac:dyDescent="0.2">
      <c r="A574" s="6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</row>
    <row r="575" spans="1:19" x14ac:dyDescent="0.2">
      <c r="A575" s="6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</row>
    <row r="576" spans="1:19" x14ac:dyDescent="0.2">
      <c r="A576" s="6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</row>
    <row r="577" spans="1:19" x14ac:dyDescent="0.2">
      <c r="A577" s="6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</row>
    <row r="578" spans="1:19" x14ac:dyDescent="0.2">
      <c r="A578" s="6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</row>
    <row r="579" spans="1:19" x14ac:dyDescent="0.2">
      <c r="A579" s="6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</row>
    <row r="580" spans="1:19" x14ac:dyDescent="0.2">
      <c r="A580" s="6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</row>
    <row r="581" spans="1:19" x14ac:dyDescent="0.2">
      <c r="A581" s="6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</row>
    <row r="582" spans="1:19" x14ac:dyDescent="0.2">
      <c r="A582" s="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</row>
    <row r="583" spans="1:19" x14ac:dyDescent="0.2">
      <c r="A583" s="6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</row>
    <row r="584" spans="1:19" x14ac:dyDescent="0.2">
      <c r="A584" s="6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</row>
    <row r="585" spans="1:19" x14ac:dyDescent="0.2">
      <c r="A585" s="6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</row>
    <row r="586" spans="1:19" x14ac:dyDescent="0.2">
      <c r="A586" s="6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</row>
    <row r="587" spans="1:19" x14ac:dyDescent="0.2">
      <c r="A587" s="6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</row>
    <row r="588" spans="1:19" x14ac:dyDescent="0.2">
      <c r="A588" s="6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</row>
    <row r="589" spans="1:19" x14ac:dyDescent="0.2">
      <c r="A589" s="6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</row>
    <row r="590" spans="1:19" x14ac:dyDescent="0.2">
      <c r="A590" s="6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</row>
    <row r="591" spans="1:19" x14ac:dyDescent="0.2">
      <c r="A591" s="6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</row>
    <row r="592" spans="1:19" x14ac:dyDescent="0.2">
      <c r="A592" s="6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</row>
    <row r="593" spans="1:19" x14ac:dyDescent="0.2">
      <c r="A593" s="6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</row>
    <row r="594" spans="1:19" x14ac:dyDescent="0.2">
      <c r="A594" s="6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</row>
    <row r="595" spans="1:19" x14ac:dyDescent="0.2">
      <c r="A595" s="6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</row>
    <row r="596" spans="1:19" x14ac:dyDescent="0.2">
      <c r="A596" s="6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</row>
    <row r="597" spans="1:19" x14ac:dyDescent="0.2">
      <c r="A597" s="6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</row>
    <row r="598" spans="1:19" x14ac:dyDescent="0.2">
      <c r="A598" s="6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</row>
    <row r="599" spans="1:19" x14ac:dyDescent="0.2">
      <c r="A599" s="6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</row>
    <row r="600" spans="1:19" x14ac:dyDescent="0.2">
      <c r="A600" s="6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</row>
    <row r="601" spans="1:19" x14ac:dyDescent="0.2">
      <c r="A601" s="6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</row>
    <row r="602" spans="1:19" x14ac:dyDescent="0.2">
      <c r="A602" s="6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</row>
    <row r="603" spans="1:19" x14ac:dyDescent="0.2">
      <c r="A603" s="6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</row>
    <row r="604" spans="1:19" x14ac:dyDescent="0.2">
      <c r="A604" s="6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</row>
    <row r="605" spans="1:19" x14ac:dyDescent="0.2">
      <c r="A605" s="6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</row>
    <row r="606" spans="1:19" x14ac:dyDescent="0.2">
      <c r="A606" s="6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</row>
    <row r="607" spans="1:19" x14ac:dyDescent="0.2">
      <c r="A607" s="6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</row>
    <row r="608" spans="1:19" x14ac:dyDescent="0.2">
      <c r="A608" s="6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</row>
    <row r="609" spans="1:19" x14ac:dyDescent="0.2">
      <c r="A609" s="6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</row>
    <row r="610" spans="1:19" x14ac:dyDescent="0.2">
      <c r="A610" s="6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</row>
    <row r="611" spans="1:19" x14ac:dyDescent="0.2">
      <c r="A611" s="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</row>
    <row r="612" spans="1:19" x14ac:dyDescent="0.2">
      <c r="A612" s="6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</row>
    <row r="613" spans="1:19" x14ac:dyDescent="0.2">
      <c r="A613" s="6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</row>
    <row r="614" spans="1:19" x14ac:dyDescent="0.2">
      <c r="A614" s="6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</row>
    <row r="615" spans="1:19" x14ac:dyDescent="0.2">
      <c r="A615" s="6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</row>
    <row r="616" spans="1:19" x14ac:dyDescent="0.2">
      <c r="A616" s="6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</row>
    <row r="617" spans="1:19" x14ac:dyDescent="0.2">
      <c r="A617" s="6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</row>
    <row r="618" spans="1:19" x14ac:dyDescent="0.2">
      <c r="A618" s="6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</row>
    <row r="619" spans="1:19" x14ac:dyDescent="0.2">
      <c r="A619" s="6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</row>
    <row r="620" spans="1:19" x14ac:dyDescent="0.2">
      <c r="A620" s="6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</row>
    <row r="621" spans="1:19" x14ac:dyDescent="0.2">
      <c r="A621" s="6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</row>
    <row r="622" spans="1:19" x14ac:dyDescent="0.2">
      <c r="A622" s="6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</row>
    <row r="623" spans="1:19" x14ac:dyDescent="0.2">
      <c r="A623" s="6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</row>
    <row r="624" spans="1:19" x14ac:dyDescent="0.2">
      <c r="A624" s="6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</row>
    <row r="625" spans="1:19" x14ac:dyDescent="0.2">
      <c r="A625" s="6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</row>
    <row r="626" spans="1:19" x14ac:dyDescent="0.2">
      <c r="A626" s="6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</row>
    <row r="627" spans="1:19" x14ac:dyDescent="0.2">
      <c r="A627" s="6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</row>
    <row r="628" spans="1:19" x14ac:dyDescent="0.2">
      <c r="A628" s="6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</row>
    <row r="629" spans="1:19" x14ac:dyDescent="0.2">
      <c r="A629" s="6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</row>
    <row r="630" spans="1:19" x14ac:dyDescent="0.2">
      <c r="A630" s="6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</row>
    <row r="631" spans="1:19" x14ac:dyDescent="0.2">
      <c r="A631" s="6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</row>
    <row r="632" spans="1:19" x14ac:dyDescent="0.2">
      <c r="A632" s="6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</row>
    <row r="633" spans="1:19" x14ac:dyDescent="0.2">
      <c r="A633" s="6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</row>
    <row r="634" spans="1:19" x14ac:dyDescent="0.2">
      <c r="A634" s="6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</row>
    <row r="635" spans="1:19" x14ac:dyDescent="0.2">
      <c r="A635" s="6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</row>
    <row r="636" spans="1:19" x14ac:dyDescent="0.2">
      <c r="A636" s="6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</row>
    <row r="637" spans="1:19" x14ac:dyDescent="0.2">
      <c r="A637" s="6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</row>
    <row r="638" spans="1:19" x14ac:dyDescent="0.2">
      <c r="A638" s="6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</row>
    <row r="639" spans="1:19" x14ac:dyDescent="0.2">
      <c r="A639" s="6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</row>
    <row r="640" spans="1:19" x14ac:dyDescent="0.2">
      <c r="A640" s="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</row>
    <row r="641" spans="1:19" x14ac:dyDescent="0.2">
      <c r="A641" s="6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</row>
    <row r="642" spans="1:19" x14ac:dyDescent="0.2">
      <c r="A642" s="6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</row>
    <row r="643" spans="1:19" x14ac:dyDescent="0.2">
      <c r="A643" s="6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</row>
    <row r="644" spans="1:19" x14ac:dyDescent="0.2">
      <c r="A644" s="6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</row>
    <row r="645" spans="1:19" x14ac:dyDescent="0.2">
      <c r="A645" s="6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</row>
    <row r="646" spans="1:19" x14ac:dyDescent="0.2">
      <c r="A646" s="6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</row>
    <row r="647" spans="1:19" x14ac:dyDescent="0.2">
      <c r="A647" s="6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</row>
    <row r="648" spans="1:19" x14ac:dyDescent="0.2">
      <c r="A648" s="6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</row>
    <row r="649" spans="1:19" x14ac:dyDescent="0.2">
      <c r="A649" s="6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</row>
    <row r="650" spans="1:19" x14ac:dyDescent="0.2">
      <c r="A650" s="6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</row>
    <row r="651" spans="1:19" x14ac:dyDescent="0.2">
      <c r="A651" s="6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</row>
    <row r="652" spans="1:19" x14ac:dyDescent="0.2">
      <c r="A652" s="6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</row>
    <row r="653" spans="1:19" x14ac:dyDescent="0.2">
      <c r="A653" s="6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</row>
    <row r="654" spans="1:19" x14ac:dyDescent="0.2">
      <c r="A654" s="6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</row>
    <row r="655" spans="1:19" x14ac:dyDescent="0.2">
      <c r="A655" s="6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</row>
    <row r="656" spans="1:19" x14ac:dyDescent="0.2">
      <c r="A656" s="6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</row>
    <row r="657" spans="1:19" x14ac:dyDescent="0.2">
      <c r="A657" s="6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</row>
    <row r="658" spans="1:19" x14ac:dyDescent="0.2">
      <c r="A658" s="6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</row>
    <row r="659" spans="1:19" x14ac:dyDescent="0.2">
      <c r="A659" s="6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</row>
    <row r="660" spans="1:19" x14ac:dyDescent="0.2">
      <c r="A660" s="6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</row>
    <row r="661" spans="1:19" x14ac:dyDescent="0.2">
      <c r="A661" s="6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</row>
    <row r="662" spans="1:19" x14ac:dyDescent="0.2">
      <c r="A662" s="6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</row>
    <row r="663" spans="1:19" x14ac:dyDescent="0.2">
      <c r="A663" s="6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</row>
    <row r="664" spans="1:19" x14ac:dyDescent="0.2">
      <c r="A664" s="6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</row>
    <row r="665" spans="1:19" x14ac:dyDescent="0.2">
      <c r="A665" s="6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</row>
    <row r="666" spans="1:19" x14ac:dyDescent="0.2">
      <c r="A666" s="6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</row>
    <row r="667" spans="1:19" x14ac:dyDescent="0.2">
      <c r="A667" s="6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</row>
    <row r="668" spans="1:19" x14ac:dyDescent="0.2">
      <c r="A668" s="6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</row>
    <row r="669" spans="1:19" x14ac:dyDescent="0.2">
      <c r="A669" s="6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</row>
    <row r="670" spans="1:19" x14ac:dyDescent="0.2">
      <c r="A670" s="6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</row>
    <row r="671" spans="1:19" x14ac:dyDescent="0.2">
      <c r="A671" s="6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</row>
    <row r="672" spans="1:19" x14ac:dyDescent="0.2">
      <c r="A672" s="6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</row>
    <row r="673" spans="1:19" x14ac:dyDescent="0.2">
      <c r="A673" s="6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</row>
    <row r="674" spans="1:19" x14ac:dyDescent="0.2">
      <c r="A674" s="6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</row>
    <row r="675" spans="1:19" x14ac:dyDescent="0.2">
      <c r="A675" s="6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</row>
    <row r="676" spans="1:19" x14ac:dyDescent="0.2">
      <c r="A676" s="6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</row>
    <row r="677" spans="1:19" x14ac:dyDescent="0.2">
      <c r="A677" s="6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</row>
    <row r="678" spans="1:19" x14ac:dyDescent="0.2">
      <c r="A678" s="6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</row>
    <row r="679" spans="1:19" x14ac:dyDescent="0.2">
      <c r="A679" s="6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</row>
    <row r="680" spans="1:19" x14ac:dyDescent="0.2">
      <c r="A680" s="6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</row>
    <row r="681" spans="1:19" x14ac:dyDescent="0.2">
      <c r="A681" s="6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</row>
    <row r="682" spans="1:19" x14ac:dyDescent="0.2">
      <c r="A682" s="6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</row>
    <row r="683" spans="1:19" x14ac:dyDescent="0.2">
      <c r="A683" s="6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</row>
    <row r="684" spans="1:19" x14ac:dyDescent="0.2">
      <c r="A684" s="6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</row>
    <row r="685" spans="1:19" x14ac:dyDescent="0.2">
      <c r="A685" s="6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</row>
    <row r="686" spans="1:19" x14ac:dyDescent="0.2">
      <c r="A686" s="6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</row>
    <row r="687" spans="1:19" x14ac:dyDescent="0.2">
      <c r="A687" s="6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</row>
    <row r="688" spans="1:19" x14ac:dyDescent="0.2">
      <c r="A688" s="6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</row>
    <row r="689" spans="1:19" x14ac:dyDescent="0.2">
      <c r="A689" s="6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</row>
    <row r="690" spans="1:19" x14ac:dyDescent="0.2">
      <c r="A690" s="6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</row>
    <row r="691" spans="1:19" x14ac:dyDescent="0.2">
      <c r="A691" s="6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</row>
    <row r="692" spans="1:19" x14ac:dyDescent="0.2">
      <c r="A692" s="6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</row>
    <row r="693" spans="1:19" x14ac:dyDescent="0.2">
      <c r="A693" s="6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</row>
    <row r="694" spans="1:19" x14ac:dyDescent="0.2">
      <c r="A694" s="6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</row>
    <row r="695" spans="1:19" x14ac:dyDescent="0.2">
      <c r="A695" s="6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</row>
    <row r="696" spans="1:19" x14ac:dyDescent="0.2">
      <c r="A696" s="6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</row>
    <row r="697" spans="1:19" x14ac:dyDescent="0.2">
      <c r="A697" s="6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</row>
    <row r="698" spans="1:19" x14ac:dyDescent="0.2">
      <c r="A698" s="6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</row>
    <row r="699" spans="1:19" x14ac:dyDescent="0.2">
      <c r="A699" s="6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</row>
    <row r="700" spans="1:19" x14ac:dyDescent="0.2">
      <c r="A700" s="6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</row>
    <row r="701" spans="1:19" x14ac:dyDescent="0.2">
      <c r="A701" s="6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</row>
    <row r="702" spans="1:19" x14ac:dyDescent="0.2">
      <c r="A702" s="6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</row>
    <row r="703" spans="1:19" x14ac:dyDescent="0.2">
      <c r="A703" s="6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</row>
    <row r="704" spans="1:19" x14ac:dyDescent="0.2">
      <c r="A704" s="6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</row>
    <row r="705" spans="1:19" x14ac:dyDescent="0.2">
      <c r="A705" s="6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</row>
    <row r="706" spans="1:19" x14ac:dyDescent="0.2">
      <c r="A706" s="6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</row>
    <row r="707" spans="1:19" x14ac:dyDescent="0.2">
      <c r="A707" s="6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</row>
    <row r="708" spans="1:19" x14ac:dyDescent="0.2">
      <c r="A708" s="6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</row>
    <row r="709" spans="1:19" x14ac:dyDescent="0.2">
      <c r="A709" s="6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</row>
    <row r="710" spans="1:19" x14ac:dyDescent="0.2">
      <c r="A710" s="6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</row>
    <row r="711" spans="1:19" x14ac:dyDescent="0.2">
      <c r="A711" s="6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</row>
    <row r="712" spans="1:19" x14ac:dyDescent="0.2">
      <c r="A712" s="6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</row>
    <row r="713" spans="1:19" x14ac:dyDescent="0.2">
      <c r="A713" s="6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</row>
    <row r="714" spans="1:19" x14ac:dyDescent="0.2">
      <c r="A714" s="6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</row>
    <row r="715" spans="1:19" x14ac:dyDescent="0.2">
      <c r="A715" s="6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</row>
    <row r="716" spans="1:19" x14ac:dyDescent="0.2">
      <c r="A716" s="6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</row>
    <row r="717" spans="1:19" x14ac:dyDescent="0.2">
      <c r="A717" s="6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</row>
    <row r="718" spans="1:19" x14ac:dyDescent="0.2">
      <c r="A718" s="6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</row>
    <row r="719" spans="1:19" x14ac:dyDescent="0.2">
      <c r="A719" s="6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</row>
    <row r="720" spans="1:19" x14ac:dyDescent="0.2">
      <c r="A720" s="6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</row>
    <row r="721" spans="1:19" x14ac:dyDescent="0.2">
      <c r="A721" s="6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</row>
    <row r="722" spans="1:19" x14ac:dyDescent="0.2">
      <c r="A722" s="6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</row>
    <row r="723" spans="1:19" x14ac:dyDescent="0.2">
      <c r="A723" s="6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</row>
    <row r="724" spans="1:19" x14ac:dyDescent="0.2">
      <c r="A724" s="6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</row>
    <row r="725" spans="1:19" x14ac:dyDescent="0.2">
      <c r="A725" s="6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</row>
    <row r="726" spans="1:19" x14ac:dyDescent="0.2">
      <c r="A726" s="6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</row>
    <row r="727" spans="1:19" x14ac:dyDescent="0.2">
      <c r="A727" s="6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</row>
    <row r="728" spans="1:19" x14ac:dyDescent="0.2">
      <c r="A728" s="6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</row>
    <row r="729" spans="1:19" x14ac:dyDescent="0.2">
      <c r="A729" s="6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</row>
    <row r="730" spans="1:19" x14ac:dyDescent="0.2">
      <c r="A730" s="6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</row>
    <row r="731" spans="1:19" x14ac:dyDescent="0.2">
      <c r="A731" s="6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</row>
    <row r="732" spans="1:19" x14ac:dyDescent="0.2">
      <c r="A732" s="6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</row>
    <row r="733" spans="1:19" x14ac:dyDescent="0.2">
      <c r="A733" s="6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</row>
    <row r="734" spans="1:19" x14ac:dyDescent="0.2">
      <c r="A734" s="6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</row>
    <row r="735" spans="1:19" x14ac:dyDescent="0.2">
      <c r="A735" s="6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</row>
    <row r="736" spans="1:19" x14ac:dyDescent="0.2">
      <c r="A736" s="6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</row>
    <row r="737" spans="1:19" x14ac:dyDescent="0.2">
      <c r="A737" s="6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</row>
    <row r="738" spans="1:19" x14ac:dyDescent="0.2">
      <c r="A738" s="6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</row>
    <row r="739" spans="1:19" x14ac:dyDescent="0.2">
      <c r="A739" s="6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</row>
    <row r="740" spans="1:19" x14ac:dyDescent="0.2">
      <c r="A740" s="6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</row>
    <row r="741" spans="1:19" x14ac:dyDescent="0.2">
      <c r="A741" s="6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</row>
    <row r="742" spans="1:19" x14ac:dyDescent="0.2">
      <c r="A742" s="6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</row>
    <row r="743" spans="1:19" x14ac:dyDescent="0.2">
      <c r="A743" s="6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</row>
    <row r="744" spans="1:19" x14ac:dyDescent="0.2">
      <c r="A744" s="6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</row>
    <row r="745" spans="1:19" x14ac:dyDescent="0.2">
      <c r="A745" s="6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</row>
    <row r="746" spans="1:19" x14ac:dyDescent="0.2">
      <c r="A746" s="6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</row>
    <row r="747" spans="1:19" x14ac:dyDescent="0.2">
      <c r="A747" s="6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</row>
    <row r="748" spans="1:19" x14ac:dyDescent="0.2">
      <c r="A748" s="6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</row>
    <row r="749" spans="1:19" x14ac:dyDescent="0.2">
      <c r="A749" s="6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</row>
    <row r="750" spans="1:19" x14ac:dyDescent="0.2">
      <c r="A750" s="6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</row>
    <row r="751" spans="1:19" x14ac:dyDescent="0.2">
      <c r="A751" s="6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</row>
    <row r="752" spans="1:19" x14ac:dyDescent="0.2">
      <c r="A752" s="6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</row>
    <row r="753" spans="1:19" x14ac:dyDescent="0.2">
      <c r="A753" s="6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</row>
    <row r="754" spans="1:19" x14ac:dyDescent="0.2">
      <c r="A754" s="6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</row>
    <row r="755" spans="1:19" x14ac:dyDescent="0.2">
      <c r="A755" s="6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</row>
    <row r="756" spans="1:19" x14ac:dyDescent="0.2">
      <c r="A756" s="6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</row>
    <row r="757" spans="1:19" x14ac:dyDescent="0.2">
      <c r="A757" s="6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</row>
    <row r="758" spans="1:19" x14ac:dyDescent="0.2">
      <c r="A758" s="6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</row>
    <row r="759" spans="1:19" x14ac:dyDescent="0.2">
      <c r="A759" s="6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</row>
    <row r="760" spans="1:19" x14ac:dyDescent="0.2">
      <c r="A760" s="6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</row>
    <row r="761" spans="1:19" x14ac:dyDescent="0.2">
      <c r="A761" s="6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</row>
    <row r="762" spans="1:19" x14ac:dyDescent="0.2">
      <c r="A762" s="6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</row>
    <row r="763" spans="1:19" x14ac:dyDescent="0.2">
      <c r="A763" s="6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</row>
    <row r="764" spans="1:19" x14ac:dyDescent="0.2">
      <c r="A764" s="6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</row>
    <row r="765" spans="1:19" x14ac:dyDescent="0.2">
      <c r="A765" s="6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</row>
    <row r="766" spans="1:19" x14ac:dyDescent="0.2">
      <c r="A766" s="6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</row>
    <row r="767" spans="1:19" x14ac:dyDescent="0.2">
      <c r="A767" s="6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</row>
    <row r="768" spans="1:19" x14ac:dyDescent="0.2">
      <c r="A768" s="6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</row>
    <row r="769" spans="1:19" x14ac:dyDescent="0.2">
      <c r="A769" s="6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</row>
    <row r="770" spans="1:19" x14ac:dyDescent="0.2">
      <c r="A770" s="6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</row>
    <row r="771" spans="1:19" x14ac:dyDescent="0.2">
      <c r="A771" s="6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</row>
    <row r="772" spans="1:19" x14ac:dyDescent="0.2">
      <c r="A772" s="6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</row>
    <row r="773" spans="1:19" x14ac:dyDescent="0.2">
      <c r="A773" s="6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</row>
    <row r="774" spans="1:19" x14ac:dyDescent="0.2">
      <c r="A774" s="6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</row>
    <row r="775" spans="1:19" x14ac:dyDescent="0.2">
      <c r="A775" s="6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</row>
    <row r="776" spans="1:19" x14ac:dyDescent="0.2">
      <c r="A776" s="6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</row>
    <row r="777" spans="1:19" x14ac:dyDescent="0.2">
      <c r="A777" s="6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</row>
    <row r="778" spans="1:19" x14ac:dyDescent="0.2">
      <c r="A778" s="6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</row>
    <row r="779" spans="1:19" x14ac:dyDescent="0.2">
      <c r="A779" s="6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</row>
    <row r="780" spans="1:19" x14ac:dyDescent="0.2">
      <c r="A780" s="6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</row>
    <row r="781" spans="1:19" x14ac:dyDescent="0.2">
      <c r="A781" s="6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</row>
    <row r="782" spans="1:19" x14ac:dyDescent="0.2">
      <c r="A782" s="6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</row>
    <row r="783" spans="1:19" x14ac:dyDescent="0.2">
      <c r="A783" s="6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</row>
    <row r="784" spans="1:19" x14ac:dyDescent="0.2">
      <c r="A784" s="6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</row>
    <row r="785" spans="1:19" x14ac:dyDescent="0.2">
      <c r="A785" s="6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</row>
    <row r="786" spans="1:19" x14ac:dyDescent="0.2">
      <c r="A786" s="6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</row>
    <row r="787" spans="1:19" x14ac:dyDescent="0.2">
      <c r="A787" s="6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</row>
    <row r="788" spans="1:19" x14ac:dyDescent="0.2">
      <c r="A788" s="6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</row>
    <row r="789" spans="1:19" x14ac:dyDescent="0.2">
      <c r="A789" s="6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</row>
    <row r="790" spans="1:19" x14ac:dyDescent="0.2">
      <c r="A790" s="6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</row>
    <row r="791" spans="1:19" x14ac:dyDescent="0.2">
      <c r="A791" s="6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</row>
    <row r="792" spans="1:19" x14ac:dyDescent="0.2">
      <c r="A792" s="6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</row>
    <row r="793" spans="1:19" x14ac:dyDescent="0.2">
      <c r="A793" s="6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</row>
    <row r="794" spans="1:19" x14ac:dyDescent="0.2">
      <c r="A794" s="6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</row>
    <row r="795" spans="1:19" x14ac:dyDescent="0.2">
      <c r="A795" s="6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</row>
    <row r="796" spans="1:19" x14ac:dyDescent="0.2">
      <c r="A796" s="6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</row>
    <row r="797" spans="1:19" x14ac:dyDescent="0.2">
      <c r="A797" s="6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</row>
    <row r="798" spans="1:19" x14ac:dyDescent="0.2">
      <c r="A798" s="6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</row>
    <row r="799" spans="1:19" x14ac:dyDescent="0.2">
      <c r="A799" s="6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</row>
    <row r="800" spans="1:19" x14ac:dyDescent="0.2">
      <c r="A800" s="6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</row>
    <row r="801" spans="1:19" x14ac:dyDescent="0.2">
      <c r="A801" s="6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</row>
    <row r="802" spans="1:19" x14ac:dyDescent="0.2">
      <c r="A802" s="6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</row>
    <row r="803" spans="1:19" x14ac:dyDescent="0.2">
      <c r="A803" s="6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</row>
    <row r="804" spans="1:19" x14ac:dyDescent="0.2">
      <c r="A804" s="6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</row>
    <row r="805" spans="1:19" x14ac:dyDescent="0.2">
      <c r="A805" s="6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</row>
    <row r="806" spans="1:19" x14ac:dyDescent="0.2">
      <c r="A806" s="6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</row>
    <row r="807" spans="1:19" x14ac:dyDescent="0.2">
      <c r="A807" s="6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</row>
    <row r="808" spans="1:19" x14ac:dyDescent="0.2">
      <c r="A808" s="6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</row>
    <row r="809" spans="1:19" x14ac:dyDescent="0.2">
      <c r="A809" s="6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</row>
    <row r="810" spans="1:19" x14ac:dyDescent="0.2">
      <c r="A810" s="6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</row>
    <row r="811" spans="1:19" x14ac:dyDescent="0.2">
      <c r="A811" s="6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</row>
    <row r="812" spans="1:19" x14ac:dyDescent="0.2">
      <c r="A812" s="6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</row>
    <row r="813" spans="1:19" x14ac:dyDescent="0.2">
      <c r="A813" s="6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</row>
    <row r="814" spans="1:19" x14ac:dyDescent="0.2">
      <c r="A814" s="6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</row>
    <row r="815" spans="1:19" x14ac:dyDescent="0.2">
      <c r="A815" s="6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</row>
    <row r="816" spans="1:19" x14ac:dyDescent="0.2">
      <c r="A816" s="6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</row>
    <row r="817" spans="1:19" x14ac:dyDescent="0.2">
      <c r="A817" s="6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</row>
    <row r="818" spans="1:19" x14ac:dyDescent="0.2">
      <c r="A818" s="6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</row>
    <row r="819" spans="1:19" x14ac:dyDescent="0.2">
      <c r="A819" s="6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</row>
    <row r="820" spans="1:19" x14ac:dyDescent="0.2">
      <c r="A820" s="6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</row>
    <row r="821" spans="1:19" x14ac:dyDescent="0.2">
      <c r="A821" s="6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</row>
    <row r="822" spans="1:19" x14ac:dyDescent="0.2">
      <c r="A822" s="6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</row>
    <row r="823" spans="1:19" x14ac:dyDescent="0.2">
      <c r="A823" s="6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</row>
    <row r="824" spans="1:19" x14ac:dyDescent="0.2">
      <c r="A824" s="6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</row>
    <row r="825" spans="1:19" x14ac:dyDescent="0.2">
      <c r="A825" s="6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</row>
    <row r="826" spans="1:19" x14ac:dyDescent="0.2">
      <c r="A826" s="6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</row>
    <row r="827" spans="1:19" x14ac:dyDescent="0.2">
      <c r="A827" s="6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</row>
    <row r="828" spans="1:19" x14ac:dyDescent="0.2">
      <c r="A828" s="6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</row>
    <row r="829" spans="1:19" x14ac:dyDescent="0.2">
      <c r="A829" s="6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</row>
    <row r="830" spans="1:19" x14ac:dyDescent="0.2">
      <c r="A830" s="6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</row>
    <row r="831" spans="1:19" x14ac:dyDescent="0.2">
      <c r="A831" s="6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</row>
    <row r="832" spans="1:19" x14ac:dyDescent="0.2">
      <c r="A832" s="6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</row>
    <row r="833" spans="1:19" x14ac:dyDescent="0.2">
      <c r="A833" s="6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</row>
    <row r="834" spans="1:19" x14ac:dyDescent="0.2">
      <c r="A834" s="6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</row>
    <row r="835" spans="1:19" x14ac:dyDescent="0.2">
      <c r="A835" s="6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</row>
    <row r="836" spans="1:19" x14ac:dyDescent="0.2">
      <c r="A836" s="6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</row>
    <row r="837" spans="1:19" x14ac:dyDescent="0.2">
      <c r="A837" s="6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</row>
    <row r="838" spans="1:19" x14ac:dyDescent="0.2">
      <c r="A838" s="6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</row>
    <row r="839" spans="1:19" x14ac:dyDescent="0.2">
      <c r="A839" s="6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</row>
    <row r="840" spans="1:19" x14ac:dyDescent="0.2">
      <c r="A840" s="6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</row>
    <row r="841" spans="1:19" x14ac:dyDescent="0.2">
      <c r="A841" s="6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</row>
    <row r="842" spans="1:19" x14ac:dyDescent="0.2">
      <c r="A842" s="6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</row>
    <row r="843" spans="1:19" x14ac:dyDescent="0.2">
      <c r="A843" s="6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</row>
    <row r="844" spans="1:19" x14ac:dyDescent="0.2">
      <c r="A844" s="6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</row>
    <row r="845" spans="1:19" x14ac:dyDescent="0.2">
      <c r="A845" s="6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</row>
    <row r="846" spans="1:19" x14ac:dyDescent="0.2">
      <c r="A846" s="6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</row>
    <row r="847" spans="1:19" x14ac:dyDescent="0.2">
      <c r="A847" s="6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</row>
    <row r="848" spans="1:19" x14ac:dyDescent="0.2">
      <c r="A848" s="6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</row>
    <row r="849" spans="1:19" x14ac:dyDescent="0.2">
      <c r="A849" s="6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</row>
    <row r="850" spans="1:19" x14ac:dyDescent="0.2">
      <c r="A850" s="6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</row>
    <row r="851" spans="1:19" x14ac:dyDescent="0.2">
      <c r="A851" s="6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</row>
    <row r="852" spans="1:19" x14ac:dyDescent="0.2">
      <c r="A852" s="6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</row>
    <row r="853" spans="1:19" x14ac:dyDescent="0.2">
      <c r="A853" s="6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</row>
    <row r="854" spans="1:19" x14ac:dyDescent="0.2">
      <c r="A854" s="6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</row>
    <row r="855" spans="1:19" x14ac:dyDescent="0.2">
      <c r="A855" s="6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</row>
    <row r="856" spans="1:19" x14ac:dyDescent="0.2">
      <c r="A856" s="6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</row>
    <row r="857" spans="1:19" x14ac:dyDescent="0.2">
      <c r="A857" s="6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</row>
    <row r="858" spans="1:19" x14ac:dyDescent="0.2">
      <c r="A858" s="6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</row>
    <row r="859" spans="1:19" x14ac:dyDescent="0.2">
      <c r="A859" s="6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</row>
    <row r="860" spans="1:19" x14ac:dyDescent="0.2">
      <c r="A860" s="6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</row>
    <row r="861" spans="1:19" x14ac:dyDescent="0.2">
      <c r="A861" s="6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</row>
    <row r="862" spans="1:19" x14ac:dyDescent="0.2">
      <c r="A862" s="6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</row>
    <row r="863" spans="1:19" x14ac:dyDescent="0.2">
      <c r="A863" s="6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</row>
    <row r="864" spans="1:19" x14ac:dyDescent="0.2">
      <c r="A864" s="6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</row>
    <row r="865" spans="1:19" x14ac:dyDescent="0.2">
      <c r="A865" s="6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</row>
    <row r="866" spans="1:19" x14ac:dyDescent="0.2">
      <c r="A866" s="6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</row>
    <row r="867" spans="1:19" x14ac:dyDescent="0.2">
      <c r="A867" s="6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</row>
    <row r="868" spans="1:19" x14ac:dyDescent="0.2">
      <c r="A868" s="6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</row>
    <row r="869" spans="1:19" x14ac:dyDescent="0.2">
      <c r="A869" s="6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</row>
    <row r="870" spans="1:19" x14ac:dyDescent="0.2">
      <c r="A870" s="6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</row>
    <row r="871" spans="1:19" x14ac:dyDescent="0.2">
      <c r="A871" s="6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</row>
    <row r="872" spans="1:19" x14ac:dyDescent="0.2">
      <c r="A872" s="6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</row>
    <row r="873" spans="1:19" x14ac:dyDescent="0.2">
      <c r="A873" s="6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</row>
    <row r="874" spans="1:19" x14ac:dyDescent="0.2">
      <c r="A874" s="6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</row>
    <row r="875" spans="1:19" x14ac:dyDescent="0.2">
      <c r="A875" s="6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</row>
    <row r="876" spans="1:19" x14ac:dyDescent="0.2">
      <c r="A876" s="6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</row>
    <row r="877" spans="1:19" x14ac:dyDescent="0.2">
      <c r="A877" s="6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</row>
    <row r="878" spans="1:19" x14ac:dyDescent="0.2">
      <c r="A878" s="6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</row>
    <row r="879" spans="1:19" x14ac:dyDescent="0.2">
      <c r="A879" s="6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</row>
    <row r="880" spans="1:19" x14ac:dyDescent="0.2">
      <c r="A880" s="6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</row>
    <row r="881" spans="1:19" x14ac:dyDescent="0.2">
      <c r="A881" s="6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</row>
    <row r="882" spans="1:19" x14ac:dyDescent="0.2">
      <c r="A882" s="6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</row>
    <row r="883" spans="1:19" x14ac:dyDescent="0.2">
      <c r="A883" s="6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</row>
    <row r="884" spans="1:19" x14ac:dyDescent="0.2">
      <c r="A884" s="6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</row>
    <row r="885" spans="1:19" x14ac:dyDescent="0.2">
      <c r="A885" s="6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</row>
    <row r="886" spans="1:19" x14ac:dyDescent="0.2">
      <c r="A886" s="6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</row>
    <row r="887" spans="1:19" x14ac:dyDescent="0.2">
      <c r="A887" s="6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</row>
    <row r="888" spans="1:19" x14ac:dyDescent="0.2">
      <c r="A888" s="6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</row>
    <row r="889" spans="1:19" x14ac:dyDescent="0.2">
      <c r="A889" s="6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</row>
    <row r="890" spans="1:19" x14ac:dyDescent="0.2">
      <c r="A890" s="6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</row>
    <row r="891" spans="1:19" x14ac:dyDescent="0.2">
      <c r="A891" s="6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</row>
    <row r="892" spans="1:19" x14ac:dyDescent="0.2">
      <c r="A892" s="6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</row>
    <row r="893" spans="1:19" x14ac:dyDescent="0.2">
      <c r="A893" s="6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</row>
    <row r="894" spans="1:19" x14ac:dyDescent="0.2">
      <c r="A894" s="6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</row>
    <row r="895" spans="1:19" x14ac:dyDescent="0.2">
      <c r="A895" s="6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</row>
    <row r="896" spans="1:19" x14ac:dyDescent="0.2">
      <c r="A896" s="6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</row>
    <row r="897" spans="1:19" x14ac:dyDescent="0.2">
      <c r="A897" s="6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</row>
    <row r="898" spans="1:19" x14ac:dyDescent="0.2">
      <c r="A898" s="6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</row>
    <row r="899" spans="1:19" x14ac:dyDescent="0.2">
      <c r="A899" s="6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</row>
    <row r="900" spans="1:19" x14ac:dyDescent="0.2">
      <c r="A900" s="6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</row>
    <row r="901" spans="1:19" x14ac:dyDescent="0.2">
      <c r="A901" s="6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</row>
    <row r="902" spans="1:19" x14ac:dyDescent="0.2">
      <c r="A902" s="6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</row>
    <row r="903" spans="1:19" x14ac:dyDescent="0.2">
      <c r="A903" s="6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</row>
    <row r="904" spans="1:19" x14ac:dyDescent="0.2">
      <c r="A904" s="6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</row>
    <row r="905" spans="1:19" x14ac:dyDescent="0.2">
      <c r="A905" s="6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</row>
    <row r="906" spans="1:19" x14ac:dyDescent="0.2">
      <c r="A906" s="6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</row>
    <row r="907" spans="1:19" x14ac:dyDescent="0.2">
      <c r="A907" s="6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</row>
    <row r="908" spans="1:19" x14ac:dyDescent="0.2">
      <c r="A908" s="6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</row>
    <row r="909" spans="1:19" x14ac:dyDescent="0.2">
      <c r="A909" s="6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</row>
    <row r="910" spans="1:19" x14ac:dyDescent="0.2">
      <c r="A910" s="6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</row>
    <row r="911" spans="1:19" x14ac:dyDescent="0.2">
      <c r="A911" s="6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</row>
    <row r="912" spans="1:19" x14ac:dyDescent="0.2">
      <c r="A912" s="6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</row>
    <row r="913" spans="1:19" x14ac:dyDescent="0.2">
      <c r="A913" s="6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</row>
    <row r="914" spans="1:19" x14ac:dyDescent="0.2">
      <c r="A914" s="6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</row>
    <row r="915" spans="1:19" x14ac:dyDescent="0.2">
      <c r="A915" s="6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</row>
    <row r="916" spans="1:19" x14ac:dyDescent="0.2">
      <c r="A916" s="6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</row>
    <row r="917" spans="1:19" x14ac:dyDescent="0.2">
      <c r="A917" s="6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</row>
    <row r="918" spans="1:19" x14ac:dyDescent="0.2">
      <c r="A918" s="6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</row>
    <row r="919" spans="1:19" x14ac:dyDescent="0.2">
      <c r="A919" s="6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6"/>
    </row>
    <row r="920" spans="1:19" x14ac:dyDescent="0.2">
      <c r="A920" s="6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6"/>
    </row>
    <row r="921" spans="1:19" x14ac:dyDescent="0.2">
      <c r="A921" s="6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6"/>
    </row>
    <row r="922" spans="1:19" x14ac:dyDescent="0.2">
      <c r="A922" s="6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6"/>
    </row>
    <row r="923" spans="1:19" x14ac:dyDescent="0.2">
      <c r="A923" s="6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6"/>
    </row>
    <row r="924" spans="1:19" x14ac:dyDescent="0.2">
      <c r="A924" s="6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6"/>
    </row>
    <row r="925" spans="1:19" x14ac:dyDescent="0.2">
      <c r="A925" s="6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6"/>
    </row>
    <row r="926" spans="1:19" x14ac:dyDescent="0.2">
      <c r="A926" s="6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6"/>
    </row>
    <row r="927" spans="1:19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x14ac:dyDescent="0.2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x14ac:dyDescent="0.2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</row>
    <row r="1003" spans="1:19" x14ac:dyDescent="0.2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</row>
    <row r="1004" spans="1:19" x14ac:dyDescent="0.2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</row>
    <row r="1005" spans="1:19" x14ac:dyDescent="0.2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</row>
    <row r="1006" spans="1:19" x14ac:dyDescent="0.2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</row>
    <row r="1007" spans="1:19" x14ac:dyDescent="0.2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</row>
    <row r="1008" spans="1:19" x14ac:dyDescent="0.2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</row>
    <row r="1009" spans="1:19" x14ac:dyDescent="0.2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</row>
    <row r="1010" spans="1:19" x14ac:dyDescent="0.2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</row>
    <row r="1011" spans="1:19" x14ac:dyDescent="0.2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</row>
    <row r="1012" spans="1:19" x14ac:dyDescent="0.2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</row>
    <row r="1013" spans="1:19" x14ac:dyDescent="0.2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</row>
    <row r="1014" spans="1:19" x14ac:dyDescent="0.2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</row>
    <row r="1015" spans="1:19" x14ac:dyDescent="0.2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</row>
    <row r="1016" spans="1:19" x14ac:dyDescent="0.2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</row>
    <row r="1017" spans="1:19" x14ac:dyDescent="0.2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</row>
    <row r="1018" spans="1:19" x14ac:dyDescent="0.2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</row>
    <row r="1019" spans="1:19" x14ac:dyDescent="0.2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</row>
    <row r="1020" spans="1:19" x14ac:dyDescent="0.2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</row>
    <row r="1021" spans="1:19" x14ac:dyDescent="0.2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</row>
    <row r="1022" spans="1:19" x14ac:dyDescent="0.2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</row>
    <row r="1023" spans="1:19" x14ac:dyDescent="0.2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</row>
    <row r="1024" spans="1:19" x14ac:dyDescent="0.2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</row>
    <row r="1025" spans="1:19" x14ac:dyDescent="0.2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</row>
    <row r="1026" spans="1:19" x14ac:dyDescent="0.2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</row>
    <row r="1027" spans="1:19" x14ac:dyDescent="0.2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</row>
    <row r="1028" spans="1:19" x14ac:dyDescent="0.2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</row>
    <row r="1029" spans="1:19" x14ac:dyDescent="0.2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</row>
    <row r="1030" spans="1:19" x14ac:dyDescent="0.2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</row>
    <row r="1031" spans="1:19" x14ac:dyDescent="0.2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</row>
    <row r="1032" spans="1:19" x14ac:dyDescent="0.2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</row>
    <row r="1033" spans="1:19" x14ac:dyDescent="0.2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</row>
    <row r="1034" spans="1:19" x14ac:dyDescent="0.2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</row>
    <row r="1035" spans="1:19" x14ac:dyDescent="0.2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</row>
    <row r="1036" spans="1:19" x14ac:dyDescent="0.2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</row>
    <row r="1037" spans="1:19" x14ac:dyDescent="0.2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</row>
    <row r="1038" spans="1:19" x14ac:dyDescent="0.2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</row>
    <row r="1039" spans="1:19" x14ac:dyDescent="0.2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</row>
    <row r="1040" spans="1:19" x14ac:dyDescent="0.2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</row>
    <row r="1041" spans="1:19" x14ac:dyDescent="0.2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</row>
    <row r="1042" spans="1:19" x14ac:dyDescent="0.2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</row>
    <row r="1043" spans="1:19" x14ac:dyDescent="0.2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</row>
    <row r="1044" spans="1:19" x14ac:dyDescent="0.2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</row>
    <row r="1045" spans="1:19" x14ac:dyDescent="0.2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</row>
    <row r="1046" spans="1:19" x14ac:dyDescent="0.2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</row>
    <row r="1047" spans="1:19" x14ac:dyDescent="0.2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</row>
    <row r="1048" spans="1:19" x14ac:dyDescent="0.2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</row>
    <row r="1049" spans="1:19" x14ac:dyDescent="0.2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</row>
    <row r="1050" spans="1:19" x14ac:dyDescent="0.2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</row>
    <row r="1051" spans="1:19" x14ac:dyDescent="0.2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</row>
    <row r="1052" spans="1:19" x14ac:dyDescent="0.2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</row>
    <row r="1053" spans="1:19" x14ac:dyDescent="0.2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</row>
    <row r="1054" spans="1:19" x14ac:dyDescent="0.2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</row>
    <row r="1055" spans="1:19" x14ac:dyDescent="0.2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</row>
    <row r="1056" spans="1:19" x14ac:dyDescent="0.2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</row>
    <row r="1057" spans="1:19" x14ac:dyDescent="0.2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</row>
    <row r="1058" spans="1:19" x14ac:dyDescent="0.2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</row>
    <row r="1059" spans="1:19" x14ac:dyDescent="0.2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</row>
    <row r="1060" spans="1:19" x14ac:dyDescent="0.2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</row>
    <row r="1061" spans="1:19" x14ac:dyDescent="0.2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</row>
    <row r="1062" spans="1:19" x14ac:dyDescent="0.2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</row>
    <row r="1063" spans="1:19" x14ac:dyDescent="0.2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</row>
    <row r="1064" spans="1:19" x14ac:dyDescent="0.2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</row>
    <row r="1065" spans="1:19" x14ac:dyDescent="0.2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</row>
    <row r="1066" spans="1:19" x14ac:dyDescent="0.2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</row>
    <row r="1067" spans="1:19" x14ac:dyDescent="0.2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</row>
    <row r="1068" spans="1:19" x14ac:dyDescent="0.2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</row>
    <row r="1069" spans="1:19" x14ac:dyDescent="0.2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</row>
    <row r="1070" spans="1:19" x14ac:dyDescent="0.2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</row>
    <row r="1071" spans="1:19" x14ac:dyDescent="0.2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</row>
    <row r="1072" spans="1:19" x14ac:dyDescent="0.2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</row>
    <row r="1073" spans="1:19" x14ac:dyDescent="0.2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</row>
    <row r="1074" spans="1:19" x14ac:dyDescent="0.2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</row>
    <row r="1075" spans="1:19" x14ac:dyDescent="0.2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</row>
    <row r="1076" spans="1:19" x14ac:dyDescent="0.2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</row>
    <row r="1077" spans="1:19" x14ac:dyDescent="0.2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</row>
    <row r="1078" spans="1:19" x14ac:dyDescent="0.2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</row>
    <row r="1079" spans="1:19" x14ac:dyDescent="0.2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</row>
    <row r="1080" spans="1:19" x14ac:dyDescent="0.2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</row>
    <row r="1081" spans="1:19" x14ac:dyDescent="0.2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</row>
    <row r="1082" spans="1:19" x14ac:dyDescent="0.2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</row>
    <row r="1083" spans="1:19" x14ac:dyDescent="0.2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</row>
    <row r="1084" spans="1:19" x14ac:dyDescent="0.2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</row>
    <row r="1085" spans="1:19" x14ac:dyDescent="0.2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</row>
    <row r="1086" spans="1:19" x14ac:dyDescent="0.2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</row>
    <row r="1087" spans="1:19" x14ac:dyDescent="0.2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</row>
    <row r="1088" spans="1:19" x14ac:dyDescent="0.2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</row>
    <row r="1089" spans="1:19" x14ac:dyDescent="0.2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</row>
    <row r="1090" spans="1:19" x14ac:dyDescent="0.2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</row>
    <row r="1091" spans="1:19" x14ac:dyDescent="0.2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</row>
    <row r="1092" spans="1:19" x14ac:dyDescent="0.2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</row>
    <row r="1093" spans="1:19" x14ac:dyDescent="0.2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</row>
    <row r="1094" spans="1:19" x14ac:dyDescent="0.2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</row>
    <row r="1095" spans="1:19" x14ac:dyDescent="0.2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</row>
    <row r="1096" spans="1:19" x14ac:dyDescent="0.2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</row>
    <row r="1097" spans="1:19" x14ac:dyDescent="0.2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</row>
    <row r="1098" spans="1:19" x14ac:dyDescent="0.2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</row>
    <row r="1099" spans="1:19" x14ac:dyDescent="0.2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</row>
    <row r="1100" spans="1:19" x14ac:dyDescent="0.2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</row>
    <row r="1101" spans="1:19" x14ac:dyDescent="0.2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</row>
    <row r="1102" spans="1:19" x14ac:dyDescent="0.2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</row>
    <row r="1103" spans="1:19" x14ac:dyDescent="0.2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</row>
    <row r="1104" spans="1:19" x14ac:dyDescent="0.2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</row>
    <row r="1105" spans="1:19" x14ac:dyDescent="0.2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</row>
    <row r="1106" spans="1:19" x14ac:dyDescent="0.2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</row>
    <row r="1107" spans="1:19" x14ac:dyDescent="0.2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</row>
    <row r="1108" spans="1:19" x14ac:dyDescent="0.2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</row>
    <row r="1109" spans="1:19" x14ac:dyDescent="0.2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</row>
    <row r="1110" spans="1:19" x14ac:dyDescent="0.2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</row>
    <row r="1111" spans="1:19" x14ac:dyDescent="0.2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</row>
    <row r="1112" spans="1:19" x14ac:dyDescent="0.2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</row>
    <row r="1113" spans="1:19" x14ac:dyDescent="0.2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</row>
    <row r="1114" spans="1:19" x14ac:dyDescent="0.2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</row>
    <row r="1115" spans="1:19" x14ac:dyDescent="0.2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</row>
    <row r="1116" spans="1:19" x14ac:dyDescent="0.2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</row>
    <row r="1117" spans="1:19" x14ac:dyDescent="0.2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</row>
    <row r="1118" spans="1:19" x14ac:dyDescent="0.2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</row>
    <row r="1119" spans="1:19" x14ac:dyDescent="0.2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</row>
    <row r="1120" spans="1:19" x14ac:dyDescent="0.2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</row>
    <row r="1121" spans="1:19" x14ac:dyDescent="0.2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</row>
    <row r="1122" spans="1:19" x14ac:dyDescent="0.2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</row>
    <row r="1123" spans="1:19" x14ac:dyDescent="0.2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</row>
    <row r="1124" spans="1:19" x14ac:dyDescent="0.2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</row>
    <row r="1125" spans="1:19" x14ac:dyDescent="0.2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</row>
    <row r="1126" spans="1:19" x14ac:dyDescent="0.2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</row>
    <row r="1127" spans="1:19" x14ac:dyDescent="0.2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</row>
    <row r="1128" spans="1:19" x14ac:dyDescent="0.2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</row>
    <row r="1129" spans="1:19" x14ac:dyDescent="0.2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</row>
    <row r="1130" spans="1:19" x14ac:dyDescent="0.2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</row>
    <row r="1131" spans="1:19" x14ac:dyDescent="0.2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</row>
    <row r="1132" spans="1:19" x14ac:dyDescent="0.2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</row>
    <row r="1133" spans="1:19" x14ac:dyDescent="0.2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</row>
    <row r="1134" spans="1:19" x14ac:dyDescent="0.2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</row>
    <row r="1135" spans="1:19" x14ac:dyDescent="0.2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</row>
    <row r="1136" spans="1:19" x14ac:dyDescent="0.2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</row>
    <row r="1137" spans="1:19" x14ac:dyDescent="0.2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</row>
    <row r="1138" spans="1:19" x14ac:dyDescent="0.2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</row>
    <row r="1139" spans="1:19" x14ac:dyDescent="0.2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</row>
    <row r="1140" spans="1:19" x14ac:dyDescent="0.2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</row>
    <row r="1141" spans="1:19" x14ac:dyDescent="0.2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</row>
    <row r="1142" spans="1:19" x14ac:dyDescent="0.2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</row>
    <row r="1143" spans="1:19" x14ac:dyDescent="0.2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</row>
    <row r="1144" spans="1:19" x14ac:dyDescent="0.2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</row>
    <row r="1145" spans="1:19" x14ac:dyDescent="0.2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</row>
    <row r="1146" spans="1:19" x14ac:dyDescent="0.2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</row>
    <row r="1147" spans="1:19" x14ac:dyDescent="0.2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</row>
    <row r="1148" spans="1:19" x14ac:dyDescent="0.2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</row>
    <row r="1149" spans="1:19" x14ac:dyDescent="0.2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</row>
    <row r="1150" spans="1:19" x14ac:dyDescent="0.2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</row>
    <row r="1151" spans="1:19" x14ac:dyDescent="0.2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</row>
    <row r="1152" spans="1:19" x14ac:dyDescent="0.2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</row>
    <row r="1153" spans="1:19" x14ac:dyDescent="0.2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</row>
    <row r="1154" spans="1:19" x14ac:dyDescent="0.2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</row>
    <row r="1155" spans="1:19" x14ac:dyDescent="0.2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</row>
    <row r="1156" spans="1:19" x14ac:dyDescent="0.2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</row>
    <row r="1157" spans="1:19" x14ac:dyDescent="0.2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</row>
    <row r="1158" spans="1:19" x14ac:dyDescent="0.2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</row>
    <row r="1159" spans="1:19" x14ac:dyDescent="0.2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</row>
    <row r="1160" spans="1:19" x14ac:dyDescent="0.2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</row>
    <row r="1161" spans="1:19" x14ac:dyDescent="0.2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</row>
    <row r="1162" spans="1:19" x14ac:dyDescent="0.2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</row>
    <row r="1163" spans="1:19" x14ac:dyDescent="0.2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</row>
    <row r="1164" spans="1:19" x14ac:dyDescent="0.2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</row>
    <row r="1165" spans="1:19" x14ac:dyDescent="0.2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</row>
    <row r="1166" spans="1:19" x14ac:dyDescent="0.2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</row>
    <row r="1167" spans="1:19" x14ac:dyDescent="0.2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</row>
    <row r="1168" spans="1:19" x14ac:dyDescent="0.2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</row>
    <row r="1169" spans="1:19" x14ac:dyDescent="0.2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</row>
    <row r="1170" spans="1:19" x14ac:dyDescent="0.2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</row>
    <row r="1171" spans="1:19" x14ac:dyDescent="0.2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</row>
    <row r="1172" spans="1:19" x14ac:dyDescent="0.2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</row>
    <row r="1173" spans="1:19" x14ac:dyDescent="0.2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</row>
    <row r="1174" spans="1:19" x14ac:dyDescent="0.2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</row>
    <row r="1175" spans="1:19" x14ac:dyDescent="0.2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</row>
    <row r="1176" spans="1:19" x14ac:dyDescent="0.2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</row>
    <row r="1177" spans="1:19" x14ac:dyDescent="0.2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</row>
    <row r="1178" spans="1:19" x14ac:dyDescent="0.2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</row>
    <row r="1179" spans="1:19" x14ac:dyDescent="0.2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</row>
    <row r="1180" spans="1:19" x14ac:dyDescent="0.2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</row>
    <row r="1181" spans="1:19" x14ac:dyDescent="0.2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</row>
    <row r="1182" spans="1:19" x14ac:dyDescent="0.2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</row>
    <row r="1183" spans="1:19" x14ac:dyDescent="0.2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</row>
    <row r="1184" spans="1:19" x14ac:dyDescent="0.2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</row>
    <row r="1185" spans="1:19" x14ac:dyDescent="0.2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</row>
    <row r="1186" spans="1:19" x14ac:dyDescent="0.2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</row>
    <row r="1187" spans="1:19" x14ac:dyDescent="0.2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</row>
    <row r="1188" spans="1:19" x14ac:dyDescent="0.2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</row>
    <row r="1189" spans="1:19" x14ac:dyDescent="0.2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</row>
    <row r="1190" spans="1:19" x14ac:dyDescent="0.2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</row>
    <row r="1191" spans="1:19" x14ac:dyDescent="0.2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</row>
    <row r="1192" spans="1:19" x14ac:dyDescent="0.2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</row>
    <row r="1193" spans="1:19" x14ac:dyDescent="0.2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</row>
    <row r="1194" spans="1:19" x14ac:dyDescent="0.2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</row>
    <row r="1195" spans="1:19" x14ac:dyDescent="0.2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</row>
    <row r="1196" spans="1:19" x14ac:dyDescent="0.2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</row>
    <row r="1197" spans="1:19" x14ac:dyDescent="0.2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</row>
    <row r="1198" spans="1:19" x14ac:dyDescent="0.2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</row>
    <row r="1199" spans="1:19" x14ac:dyDescent="0.2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</row>
    <row r="1200" spans="1:19" x14ac:dyDescent="0.2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</row>
    <row r="1201" spans="1:19" x14ac:dyDescent="0.2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</row>
    <row r="1202" spans="1:19" x14ac:dyDescent="0.2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</row>
    <row r="1203" spans="1:19" x14ac:dyDescent="0.2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</row>
    <row r="1204" spans="1:19" x14ac:dyDescent="0.2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</row>
    <row r="1205" spans="1:19" x14ac:dyDescent="0.2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</row>
    <row r="1206" spans="1:19" x14ac:dyDescent="0.2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</row>
    <row r="1207" spans="1:19" x14ac:dyDescent="0.2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</row>
    <row r="1208" spans="1:19" x14ac:dyDescent="0.2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</row>
    <row r="1209" spans="1:19" x14ac:dyDescent="0.2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</row>
    <row r="1210" spans="1:19" x14ac:dyDescent="0.2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</row>
    <row r="1211" spans="1:19" x14ac:dyDescent="0.2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</row>
    <row r="1212" spans="1:19" x14ac:dyDescent="0.2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</row>
    <row r="1213" spans="1:19" x14ac:dyDescent="0.2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</row>
    <row r="1214" spans="1:19" x14ac:dyDescent="0.2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</row>
    <row r="1215" spans="1:19" x14ac:dyDescent="0.2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</row>
    <row r="1216" spans="1:19" x14ac:dyDescent="0.2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</row>
    <row r="1217" spans="1:19" x14ac:dyDescent="0.2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</row>
    <row r="1218" spans="1:19" x14ac:dyDescent="0.2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</row>
    <row r="1219" spans="1:19" x14ac:dyDescent="0.2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</row>
    <row r="1220" spans="1:19" x14ac:dyDescent="0.2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</row>
    <row r="1221" spans="1:19" x14ac:dyDescent="0.2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</row>
    <row r="1222" spans="1:19" x14ac:dyDescent="0.2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</row>
    <row r="1223" spans="1:19" x14ac:dyDescent="0.2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</row>
    <row r="1224" spans="1:19" x14ac:dyDescent="0.2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</row>
    <row r="1225" spans="1:19" x14ac:dyDescent="0.2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</row>
    <row r="1226" spans="1:19" x14ac:dyDescent="0.2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</row>
    <row r="1227" spans="1:19" x14ac:dyDescent="0.2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</row>
    <row r="1228" spans="1:19" x14ac:dyDescent="0.2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</row>
    <row r="1229" spans="1:19" x14ac:dyDescent="0.2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</row>
    <row r="1230" spans="1:19" x14ac:dyDescent="0.2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</row>
    <row r="1231" spans="1:19" x14ac:dyDescent="0.2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</row>
    <row r="1232" spans="1:19" x14ac:dyDescent="0.2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</row>
    <row r="1233" spans="1:19" x14ac:dyDescent="0.2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</row>
    <row r="1234" spans="1:19" x14ac:dyDescent="0.2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</row>
    <row r="1235" spans="1:19" x14ac:dyDescent="0.2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</row>
    <row r="1236" spans="1:19" x14ac:dyDescent="0.2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</row>
    <row r="1237" spans="1:19" x14ac:dyDescent="0.2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</row>
    <row r="1238" spans="1:19" x14ac:dyDescent="0.2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</row>
    <row r="1239" spans="1:19" x14ac:dyDescent="0.2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</row>
    <row r="1240" spans="1:19" x14ac:dyDescent="0.2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</row>
    <row r="1241" spans="1:19" x14ac:dyDescent="0.2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</row>
    <row r="1242" spans="1:19" x14ac:dyDescent="0.2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</row>
    <row r="1243" spans="1:19" x14ac:dyDescent="0.2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</row>
    <row r="1244" spans="1:19" x14ac:dyDescent="0.2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</row>
    <row r="1245" spans="1:19" x14ac:dyDescent="0.2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</row>
    <row r="1246" spans="1:19" x14ac:dyDescent="0.2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</row>
    <row r="1247" spans="1:19" x14ac:dyDescent="0.2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</row>
    <row r="1248" spans="1:19" x14ac:dyDescent="0.2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</row>
    <row r="1249" spans="1:19" x14ac:dyDescent="0.2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</row>
    <row r="1250" spans="1:19" x14ac:dyDescent="0.2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</row>
    <row r="1251" spans="1:19" x14ac:dyDescent="0.2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</row>
    <row r="1252" spans="1:19" x14ac:dyDescent="0.2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</row>
    <row r="1253" spans="1:19" x14ac:dyDescent="0.2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</row>
    <row r="1254" spans="1:19" x14ac:dyDescent="0.2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</row>
    <row r="1255" spans="1:19" x14ac:dyDescent="0.2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</row>
    <row r="1256" spans="1:19" x14ac:dyDescent="0.2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</row>
    <row r="1257" spans="1:19" x14ac:dyDescent="0.2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</row>
    <row r="1258" spans="1:19" x14ac:dyDescent="0.2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</row>
    <row r="1259" spans="1:19" x14ac:dyDescent="0.2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</row>
    <row r="1260" spans="1:19" x14ac:dyDescent="0.2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</row>
    <row r="1261" spans="1:19" x14ac:dyDescent="0.2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</row>
    <row r="1262" spans="1:19" x14ac:dyDescent="0.2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</row>
    <row r="1263" spans="1:19" x14ac:dyDescent="0.2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</row>
    <row r="1264" spans="1:19" x14ac:dyDescent="0.2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</row>
    <row r="1265" spans="1:19" x14ac:dyDescent="0.2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</row>
    <row r="1266" spans="1:19" x14ac:dyDescent="0.2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</row>
    <row r="1267" spans="1:19" x14ac:dyDescent="0.2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</row>
    <row r="1268" spans="1:19" x14ac:dyDescent="0.2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</row>
    <row r="1269" spans="1:19" x14ac:dyDescent="0.2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</row>
    <row r="1270" spans="1:19" x14ac:dyDescent="0.2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</row>
    <row r="1271" spans="1:19" x14ac:dyDescent="0.2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</row>
    <row r="1272" spans="1:19" x14ac:dyDescent="0.2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</row>
    <row r="1273" spans="1:19" x14ac:dyDescent="0.2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</row>
    <row r="1274" spans="1:19" x14ac:dyDescent="0.2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</row>
    <row r="1275" spans="1:19" x14ac:dyDescent="0.2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</row>
    <row r="1276" spans="1:19" x14ac:dyDescent="0.2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</row>
    <row r="1277" spans="1:19" x14ac:dyDescent="0.2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</row>
    <row r="1278" spans="1:19" x14ac:dyDescent="0.2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</row>
    <row r="1279" spans="1:19" x14ac:dyDescent="0.2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</row>
    <row r="1280" spans="1:19" x14ac:dyDescent="0.2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</row>
    <row r="1281" spans="1:19" x14ac:dyDescent="0.2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</row>
    <row r="1282" spans="1:19" x14ac:dyDescent="0.2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</row>
    <row r="1283" spans="1:19" x14ac:dyDescent="0.2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</row>
    <row r="1284" spans="1:19" x14ac:dyDescent="0.2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</row>
    <row r="1285" spans="1:19" x14ac:dyDescent="0.2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</row>
    <row r="1286" spans="1:19" x14ac:dyDescent="0.2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</row>
    <row r="1287" spans="1:19" x14ac:dyDescent="0.2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</row>
    <row r="1288" spans="1:19" x14ac:dyDescent="0.2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</row>
    <row r="1289" spans="1:19" x14ac:dyDescent="0.2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</row>
    <row r="1290" spans="1:19" x14ac:dyDescent="0.2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</row>
    <row r="1291" spans="1:19" x14ac:dyDescent="0.2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</row>
    <row r="1292" spans="1:19" x14ac:dyDescent="0.2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</row>
    <row r="1293" spans="1:19" x14ac:dyDescent="0.2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</row>
    <row r="1294" spans="1:19" x14ac:dyDescent="0.2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</row>
    <row r="1295" spans="1:19" x14ac:dyDescent="0.2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</row>
    <row r="1296" spans="1:19" x14ac:dyDescent="0.2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</row>
    <row r="1297" spans="1:19" x14ac:dyDescent="0.2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</row>
    <row r="1298" spans="1:19" x14ac:dyDescent="0.2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</row>
    <row r="1299" spans="1:19" x14ac:dyDescent="0.2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</row>
    <row r="1300" spans="1:19" x14ac:dyDescent="0.2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</row>
    <row r="1301" spans="1:19" x14ac:dyDescent="0.2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</row>
    <row r="1302" spans="1:19" x14ac:dyDescent="0.2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</row>
    <row r="1303" spans="1:19" x14ac:dyDescent="0.2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</row>
    <row r="1304" spans="1:19" x14ac:dyDescent="0.2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</row>
    <row r="1305" spans="1:19" x14ac:dyDescent="0.2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</row>
    <row r="1306" spans="1:19" x14ac:dyDescent="0.2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</row>
    <row r="1307" spans="1:19" x14ac:dyDescent="0.2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</row>
    <row r="1308" spans="1:19" x14ac:dyDescent="0.2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</row>
    <row r="1309" spans="1:19" x14ac:dyDescent="0.2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</row>
    <row r="1310" spans="1:19" x14ac:dyDescent="0.2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</row>
    <row r="1311" spans="1:19" x14ac:dyDescent="0.2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</row>
    <row r="1312" spans="1:19" x14ac:dyDescent="0.2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</row>
    <row r="1313" spans="1:19" x14ac:dyDescent="0.2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</row>
    <row r="1314" spans="1:19" x14ac:dyDescent="0.2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</row>
    <row r="1315" spans="1:19" x14ac:dyDescent="0.2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</row>
    <row r="1316" spans="1:19" x14ac:dyDescent="0.2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</row>
    <row r="1317" spans="1:19" x14ac:dyDescent="0.2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</row>
    <row r="1318" spans="1:19" x14ac:dyDescent="0.2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</row>
    <row r="1319" spans="1:19" x14ac:dyDescent="0.2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</row>
    <row r="1320" spans="1:19" x14ac:dyDescent="0.2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</row>
    <row r="1321" spans="1:19" x14ac:dyDescent="0.2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</row>
    <row r="1322" spans="1:19" x14ac:dyDescent="0.2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</row>
    <row r="1323" spans="1:19" x14ac:dyDescent="0.2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</row>
    <row r="1324" spans="1:19" x14ac:dyDescent="0.2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</row>
    <row r="1325" spans="1:19" x14ac:dyDescent="0.2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</row>
    <row r="1326" spans="1:19" x14ac:dyDescent="0.2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</row>
    <row r="1327" spans="1:19" x14ac:dyDescent="0.2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</row>
    <row r="1328" spans="1:19" x14ac:dyDescent="0.2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</row>
    <row r="1329" spans="1:19" x14ac:dyDescent="0.2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</row>
    <row r="1330" spans="1:19" x14ac:dyDescent="0.2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</row>
    <row r="1331" spans="1:19" x14ac:dyDescent="0.2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</row>
    <row r="1332" spans="1:19" x14ac:dyDescent="0.2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</row>
    <row r="1333" spans="1:19" x14ac:dyDescent="0.2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</row>
    <row r="1334" spans="1:19" x14ac:dyDescent="0.2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</row>
    <row r="1335" spans="1:19" x14ac:dyDescent="0.2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</row>
    <row r="1336" spans="1:19" x14ac:dyDescent="0.2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</row>
    <row r="1337" spans="1:19" x14ac:dyDescent="0.2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</row>
    <row r="1338" spans="1:19" x14ac:dyDescent="0.2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</row>
    <row r="1339" spans="1:19" x14ac:dyDescent="0.2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</row>
    <row r="1340" spans="1:19" x14ac:dyDescent="0.2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</row>
    <row r="1341" spans="1:19" x14ac:dyDescent="0.2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</row>
    <row r="1342" spans="1:19" x14ac:dyDescent="0.2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</row>
    <row r="1343" spans="1:19" x14ac:dyDescent="0.2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</row>
    <row r="1344" spans="1:19" x14ac:dyDescent="0.2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</row>
    <row r="1345" spans="1:19" x14ac:dyDescent="0.2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</row>
    <row r="1346" spans="1:19" x14ac:dyDescent="0.2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</row>
    <row r="1347" spans="1:19" x14ac:dyDescent="0.2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</row>
    <row r="1348" spans="1:19" x14ac:dyDescent="0.2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</row>
    <row r="1349" spans="1:19" x14ac:dyDescent="0.2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</row>
    <row r="1350" spans="1:19" x14ac:dyDescent="0.2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</row>
    <row r="1351" spans="1:19" x14ac:dyDescent="0.2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</row>
    <row r="1352" spans="1:19" x14ac:dyDescent="0.2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</row>
    <row r="1353" spans="1:19" x14ac:dyDescent="0.2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</row>
    <row r="1354" spans="1:19" x14ac:dyDescent="0.2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</row>
    <row r="1355" spans="1:19" x14ac:dyDescent="0.2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</row>
    <row r="1356" spans="1:19" x14ac:dyDescent="0.2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</row>
    <row r="1357" spans="1:19" x14ac:dyDescent="0.2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</row>
    <row r="1358" spans="1:19" x14ac:dyDescent="0.2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</row>
    <row r="1359" spans="1:19" x14ac:dyDescent="0.2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</row>
    <row r="1360" spans="1:19" x14ac:dyDescent="0.2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</row>
    <row r="1361" spans="1:19" x14ac:dyDescent="0.2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</row>
    <row r="1362" spans="1:19" x14ac:dyDescent="0.2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</row>
    <row r="1363" spans="1:19" x14ac:dyDescent="0.2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</row>
    <row r="1364" spans="1:19" x14ac:dyDescent="0.2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</row>
    <row r="1365" spans="1:19" x14ac:dyDescent="0.2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</row>
    <row r="1366" spans="1:19" x14ac:dyDescent="0.2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</row>
    <row r="1367" spans="1:19" x14ac:dyDescent="0.2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</row>
    <row r="1368" spans="1:19" x14ac:dyDescent="0.2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</row>
    <row r="1369" spans="1:19" x14ac:dyDescent="0.2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</row>
    <row r="1370" spans="1:19" x14ac:dyDescent="0.2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</row>
    <row r="1371" spans="1:19" x14ac:dyDescent="0.2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</row>
    <row r="1372" spans="1:19" x14ac:dyDescent="0.2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</row>
    <row r="1373" spans="1:19" x14ac:dyDescent="0.2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</row>
    <row r="1374" spans="1:19" x14ac:dyDescent="0.2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</row>
    <row r="1375" spans="1:19" x14ac:dyDescent="0.2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</row>
    <row r="1376" spans="1:19" x14ac:dyDescent="0.2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</row>
    <row r="1377" spans="1:19" x14ac:dyDescent="0.2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</row>
    <row r="1378" spans="1:19" x14ac:dyDescent="0.2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</row>
    <row r="1379" spans="1:19" x14ac:dyDescent="0.2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</row>
    <row r="1380" spans="1:19" x14ac:dyDescent="0.2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</row>
    <row r="1381" spans="1:19" x14ac:dyDescent="0.2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</row>
    <row r="1382" spans="1:19" x14ac:dyDescent="0.2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</row>
    <row r="1383" spans="1:19" x14ac:dyDescent="0.2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</row>
    <row r="1384" spans="1:19" x14ac:dyDescent="0.2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</row>
    <row r="1385" spans="1:19" x14ac:dyDescent="0.2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</row>
    <row r="1386" spans="1:19" x14ac:dyDescent="0.2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</row>
    <row r="1387" spans="1:19" x14ac:dyDescent="0.2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</row>
    <row r="1388" spans="1:19" x14ac:dyDescent="0.2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</row>
    <row r="1389" spans="1:19" x14ac:dyDescent="0.2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</row>
    <row r="1390" spans="1:19" x14ac:dyDescent="0.2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</row>
    <row r="1391" spans="1:19" x14ac:dyDescent="0.2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</row>
    <row r="1392" spans="1:19" x14ac:dyDescent="0.2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</row>
    <row r="1393" spans="1:19" x14ac:dyDescent="0.2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</row>
    <row r="1394" spans="1:19" x14ac:dyDescent="0.2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</row>
    <row r="1395" spans="1:19" x14ac:dyDescent="0.2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</row>
    <row r="1396" spans="1:19" x14ac:dyDescent="0.2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</row>
    <row r="1397" spans="1:19" x14ac:dyDescent="0.2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</row>
    <row r="1398" spans="1:19" x14ac:dyDescent="0.2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</row>
    <row r="1399" spans="1:19" x14ac:dyDescent="0.2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</row>
    <row r="1400" spans="1:19" x14ac:dyDescent="0.2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</row>
    <row r="1401" spans="1:19" x14ac:dyDescent="0.2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</row>
    <row r="1402" spans="1:19" x14ac:dyDescent="0.2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</row>
    <row r="1403" spans="1:19" x14ac:dyDescent="0.2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</row>
    <row r="1404" spans="1:19" x14ac:dyDescent="0.2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</row>
    <row r="1405" spans="1:19" x14ac:dyDescent="0.2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</row>
    <row r="1406" spans="1:19" x14ac:dyDescent="0.2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</row>
    <row r="1407" spans="1:19" x14ac:dyDescent="0.2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</row>
    <row r="1408" spans="1:19" x14ac:dyDescent="0.2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</row>
    <row r="1409" spans="1:19" x14ac:dyDescent="0.2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</row>
    <row r="1410" spans="1:19" x14ac:dyDescent="0.2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</row>
    <row r="1411" spans="1:19" x14ac:dyDescent="0.2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</row>
    <row r="1412" spans="1:19" x14ac:dyDescent="0.2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</row>
    <row r="1413" spans="1:19" x14ac:dyDescent="0.2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</row>
    <row r="1414" spans="1:19" x14ac:dyDescent="0.2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</row>
    <row r="1415" spans="1:19" x14ac:dyDescent="0.2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</row>
    <row r="1416" spans="1:19" x14ac:dyDescent="0.2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</row>
    <row r="1417" spans="1:19" x14ac:dyDescent="0.2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</row>
    <row r="1418" spans="1:19" x14ac:dyDescent="0.2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</row>
    <row r="1419" spans="1:19" x14ac:dyDescent="0.2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</row>
    <row r="1420" spans="1:19" x14ac:dyDescent="0.2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</row>
    <row r="1421" spans="1:19" x14ac:dyDescent="0.2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</row>
    <row r="1422" spans="1:19" x14ac:dyDescent="0.2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</row>
    <row r="1423" spans="1:19" x14ac:dyDescent="0.2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</row>
    <row r="1424" spans="1:19" x14ac:dyDescent="0.2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</row>
    <row r="1425" spans="1:19" x14ac:dyDescent="0.2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</row>
    <row r="1426" spans="1:19" x14ac:dyDescent="0.2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</row>
    <row r="1427" spans="1:19" x14ac:dyDescent="0.2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</row>
    <row r="1428" spans="1:19" x14ac:dyDescent="0.2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</row>
    <row r="1429" spans="1:19" x14ac:dyDescent="0.2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</row>
    <row r="1430" spans="1:19" x14ac:dyDescent="0.2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</row>
    <row r="1431" spans="1:19" x14ac:dyDescent="0.2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</row>
    <row r="1432" spans="1:19" x14ac:dyDescent="0.2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</row>
    <row r="1433" spans="1:19" x14ac:dyDescent="0.2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</row>
    <row r="1434" spans="1:19" x14ac:dyDescent="0.2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</row>
    <row r="1435" spans="1:19" x14ac:dyDescent="0.2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</row>
    <row r="1436" spans="1:19" x14ac:dyDescent="0.2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</row>
    <row r="1437" spans="1:19" x14ac:dyDescent="0.2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</row>
    <row r="1438" spans="1:19" x14ac:dyDescent="0.2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</row>
    <row r="1439" spans="1:19" x14ac:dyDescent="0.2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</row>
    <row r="1440" spans="1:19" x14ac:dyDescent="0.2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</row>
    <row r="1441" spans="1:19" x14ac:dyDescent="0.2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</row>
    <row r="1442" spans="1:19" x14ac:dyDescent="0.2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</row>
    <row r="1443" spans="1:19" x14ac:dyDescent="0.2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</row>
    <row r="1444" spans="1:19" x14ac:dyDescent="0.2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</row>
    <row r="1445" spans="1:19" x14ac:dyDescent="0.2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</row>
    <row r="1446" spans="1:19" x14ac:dyDescent="0.2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</row>
    <row r="1447" spans="1:19" x14ac:dyDescent="0.2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</row>
    <row r="1448" spans="1:19" x14ac:dyDescent="0.2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</row>
    <row r="1449" spans="1:19" x14ac:dyDescent="0.2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</row>
    <row r="1450" spans="1:19" x14ac:dyDescent="0.2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</row>
    <row r="1451" spans="1:19" x14ac:dyDescent="0.2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</row>
    <row r="1452" spans="1:19" x14ac:dyDescent="0.2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</row>
    <row r="1453" spans="1:19" x14ac:dyDescent="0.2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</row>
    <row r="1454" spans="1:19" x14ac:dyDescent="0.2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</row>
    <row r="1455" spans="1:19" x14ac:dyDescent="0.2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</row>
    <row r="1456" spans="1:19" x14ac:dyDescent="0.2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</row>
    <row r="1457" spans="1:19" x14ac:dyDescent="0.2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</row>
    <row r="1458" spans="1:19" x14ac:dyDescent="0.2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</row>
    <row r="1459" spans="1:19" x14ac:dyDescent="0.2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</row>
    <row r="1460" spans="1:19" x14ac:dyDescent="0.2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</row>
    <row r="1461" spans="1:19" x14ac:dyDescent="0.2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</row>
    <row r="1462" spans="1:19" x14ac:dyDescent="0.2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</row>
    <row r="1463" spans="1:19" x14ac:dyDescent="0.2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</row>
    <row r="1464" spans="1:19" x14ac:dyDescent="0.2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</row>
    <row r="1465" spans="1:19" x14ac:dyDescent="0.2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</row>
    <row r="1466" spans="1:19" x14ac:dyDescent="0.2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</row>
    <row r="1467" spans="1:19" x14ac:dyDescent="0.2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</row>
    <row r="1468" spans="1:19" x14ac:dyDescent="0.2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</row>
    <row r="1469" spans="1:19" x14ac:dyDescent="0.2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</row>
    <row r="1470" spans="1:19" x14ac:dyDescent="0.2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</row>
    <row r="1471" spans="1:19" x14ac:dyDescent="0.2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</row>
    <row r="1472" spans="1:19" x14ac:dyDescent="0.2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</row>
    <row r="1473" spans="1:19" x14ac:dyDescent="0.2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</row>
    <row r="1474" spans="1:19" x14ac:dyDescent="0.2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</row>
    <row r="1475" spans="1:19" x14ac:dyDescent="0.2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</row>
    <row r="1476" spans="1:19" x14ac:dyDescent="0.2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</row>
    <row r="1477" spans="1:19" x14ac:dyDescent="0.2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</row>
    <row r="1478" spans="1:19" x14ac:dyDescent="0.2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</row>
    <row r="1479" spans="1:19" x14ac:dyDescent="0.2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</row>
    <row r="1480" spans="1:19" x14ac:dyDescent="0.2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</row>
    <row r="1481" spans="1:19" x14ac:dyDescent="0.2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</row>
    <row r="1482" spans="1:19" x14ac:dyDescent="0.2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</row>
    <row r="1483" spans="1:19" x14ac:dyDescent="0.2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</row>
    <row r="1484" spans="1:19" x14ac:dyDescent="0.2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</row>
    <row r="1485" spans="1:19" x14ac:dyDescent="0.2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</row>
    <row r="1486" spans="1:19" x14ac:dyDescent="0.2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</row>
    <row r="1487" spans="1:19" x14ac:dyDescent="0.2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</row>
    <row r="1488" spans="1:19" x14ac:dyDescent="0.2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</row>
    <row r="1489" spans="1:19" x14ac:dyDescent="0.2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</row>
    <row r="1490" spans="1:19" x14ac:dyDescent="0.2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</row>
    <row r="1491" spans="1:19" x14ac:dyDescent="0.2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</row>
    <row r="1492" spans="1:19" x14ac:dyDescent="0.2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</row>
    <row r="1493" spans="1:19" x14ac:dyDescent="0.2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</row>
    <row r="1494" spans="1:19" x14ac:dyDescent="0.2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</row>
    <row r="1495" spans="1:19" x14ac:dyDescent="0.2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</row>
    <row r="1496" spans="1:19" x14ac:dyDescent="0.2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</row>
    <row r="1497" spans="1:19" x14ac:dyDescent="0.2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</row>
    <row r="1498" spans="1:19" x14ac:dyDescent="0.2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</row>
    <row r="1499" spans="1:19" x14ac:dyDescent="0.2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</row>
    <row r="1500" spans="1:19" x14ac:dyDescent="0.2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</row>
    <row r="1501" spans="1:19" x14ac:dyDescent="0.2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</row>
    <row r="1502" spans="1:19" x14ac:dyDescent="0.2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</row>
    <row r="1503" spans="1:19" x14ac:dyDescent="0.2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</row>
    <row r="1504" spans="1:19" x14ac:dyDescent="0.2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</row>
    <row r="1505" spans="1:19" x14ac:dyDescent="0.2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</row>
    <row r="1506" spans="1:19" x14ac:dyDescent="0.2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</row>
    <row r="1507" spans="1:19" x14ac:dyDescent="0.2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</row>
    <row r="1508" spans="1:19" x14ac:dyDescent="0.2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</row>
    <row r="1509" spans="1:19" x14ac:dyDescent="0.2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</row>
    <row r="1510" spans="1:19" x14ac:dyDescent="0.2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</row>
    <row r="1511" spans="1:19" x14ac:dyDescent="0.2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</row>
    <row r="1512" spans="1:19" x14ac:dyDescent="0.2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</row>
    <row r="1513" spans="1:19" x14ac:dyDescent="0.2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</row>
    <row r="1514" spans="1:19" x14ac:dyDescent="0.2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</row>
    <row r="1515" spans="1:19" x14ac:dyDescent="0.2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</row>
    <row r="1516" spans="1:19" x14ac:dyDescent="0.2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</row>
    <row r="1517" spans="1:19" x14ac:dyDescent="0.2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</row>
    <row r="1518" spans="1:19" x14ac:dyDescent="0.2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</row>
    <row r="1519" spans="1:19" x14ac:dyDescent="0.2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</row>
    <row r="1520" spans="1:19" x14ac:dyDescent="0.2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</row>
    <row r="1521" spans="1:19" x14ac:dyDescent="0.2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</row>
    <row r="1522" spans="1:19" x14ac:dyDescent="0.2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</row>
    <row r="1523" spans="1:19" x14ac:dyDescent="0.2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</row>
    <row r="1524" spans="1:19" x14ac:dyDescent="0.2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</row>
    <row r="1525" spans="1:19" x14ac:dyDescent="0.2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</row>
    <row r="1526" spans="1:19" x14ac:dyDescent="0.2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</row>
    <row r="1527" spans="1:19" x14ac:dyDescent="0.2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</row>
    <row r="1528" spans="1:19" x14ac:dyDescent="0.2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</row>
    <row r="1529" spans="1:19" x14ac:dyDescent="0.2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</row>
    <row r="1530" spans="1:19" x14ac:dyDescent="0.2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</row>
    <row r="1531" spans="1:19" x14ac:dyDescent="0.2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</row>
    <row r="1532" spans="1:19" x14ac:dyDescent="0.2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</row>
    <row r="1533" spans="1:19" x14ac:dyDescent="0.2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</row>
    <row r="1534" spans="1:19" x14ac:dyDescent="0.2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</row>
    <row r="1535" spans="1:19" x14ac:dyDescent="0.2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</row>
    <row r="1536" spans="1:19" x14ac:dyDescent="0.2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</row>
    <row r="1537" spans="1:19" x14ac:dyDescent="0.2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</row>
    <row r="1538" spans="1:19" x14ac:dyDescent="0.2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</row>
    <row r="1539" spans="1:19" x14ac:dyDescent="0.2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</row>
    <row r="1540" spans="1:19" x14ac:dyDescent="0.2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</row>
    <row r="1541" spans="1:19" x14ac:dyDescent="0.2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</row>
    <row r="1542" spans="1:19" x14ac:dyDescent="0.2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</row>
    <row r="1543" spans="1:19" x14ac:dyDescent="0.2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</row>
    <row r="1544" spans="1:19" x14ac:dyDescent="0.2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</row>
    <row r="1545" spans="1:19" x14ac:dyDescent="0.2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</row>
    <row r="1546" spans="1:19" x14ac:dyDescent="0.2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</row>
    <row r="1547" spans="1:19" x14ac:dyDescent="0.2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</row>
    <row r="1548" spans="1:19" x14ac:dyDescent="0.2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</row>
    <row r="1549" spans="1:19" x14ac:dyDescent="0.2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</row>
    <row r="1550" spans="1:19" x14ac:dyDescent="0.2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</row>
    <row r="1551" spans="1:19" x14ac:dyDescent="0.2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</row>
    <row r="1552" spans="1:19" x14ac:dyDescent="0.2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</row>
    <row r="1553" spans="1:19" x14ac:dyDescent="0.2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</row>
    <row r="1554" spans="1:19" x14ac:dyDescent="0.2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</row>
    <row r="1555" spans="1:19" x14ac:dyDescent="0.2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</row>
    <row r="1556" spans="1:19" x14ac:dyDescent="0.2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</row>
    <row r="1557" spans="1:19" x14ac:dyDescent="0.2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</row>
    <row r="1558" spans="1:19" x14ac:dyDescent="0.2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</row>
    <row r="1559" spans="1:19" x14ac:dyDescent="0.2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</row>
    <row r="1560" spans="1:19" x14ac:dyDescent="0.2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</row>
    <row r="1561" spans="1:19" x14ac:dyDescent="0.2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</row>
    <row r="1562" spans="1:19" x14ac:dyDescent="0.2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</row>
    <row r="1563" spans="1:19" x14ac:dyDescent="0.2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</row>
    <row r="1564" spans="1:19" x14ac:dyDescent="0.2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</row>
    <row r="1565" spans="1:19" x14ac:dyDescent="0.2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</row>
    <row r="1566" spans="1:19" x14ac:dyDescent="0.2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</row>
    <row r="1567" spans="1:19" x14ac:dyDescent="0.2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</row>
    <row r="1568" spans="1:19" x14ac:dyDescent="0.2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</row>
    <row r="1569" spans="1:19" x14ac:dyDescent="0.2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</row>
    <row r="1570" spans="1:19" x14ac:dyDescent="0.2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</row>
    <row r="1571" spans="1:19" x14ac:dyDescent="0.2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</row>
    <row r="1572" spans="1:19" x14ac:dyDescent="0.2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</row>
    <row r="1573" spans="1:19" x14ac:dyDescent="0.2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</row>
    <row r="1574" spans="1:19" x14ac:dyDescent="0.2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</row>
    <row r="1575" spans="1:19" x14ac:dyDescent="0.2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</row>
    <row r="1576" spans="1:19" x14ac:dyDescent="0.2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</row>
    <row r="1577" spans="1:19" x14ac:dyDescent="0.2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</row>
    <row r="1578" spans="1:19" x14ac:dyDescent="0.2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</row>
    <row r="1579" spans="1:19" x14ac:dyDescent="0.2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</row>
    <row r="1580" spans="1:19" x14ac:dyDescent="0.2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</row>
    <row r="1581" spans="1:19" x14ac:dyDescent="0.2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</row>
    <row r="1582" spans="1:19" x14ac:dyDescent="0.2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</row>
    <row r="1583" spans="1:19" x14ac:dyDescent="0.2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</row>
    <row r="1584" spans="1:19" x14ac:dyDescent="0.2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</row>
    <row r="1585" spans="1:19" x14ac:dyDescent="0.2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</row>
    <row r="1586" spans="1:19" x14ac:dyDescent="0.2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</row>
    <row r="1587" spans="1:19" x14ac:dyDescent="0.2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</row>
    <row r="1588" spans="1:19" x14ac:dyDescent="0.2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</row>
    <row r="1589" spans="1:19" x14ac:dyDescent="0.2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</row>
    <row r="1590" spans="1:19" x14ac:dyDescent="0.2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</row>
    <row r="1591" spans="1:19" x14ac:dyDescent="0.2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</row>
    <row r="1592" spans="1:19" x14ac:dyDescent="0.2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</row>
    <row r="1593" spans="1:19" x14ac:dyDescent="0.2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</row>
    <row r="1594" spans="1:19" x14ac:dyDescent="0.2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</row>
    <row r="1595" spans="1:19" x14ac:dyDescent="0.2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</row>
    <row r="1596" spans="1:19" x14ac:dyDescent="0.2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</row>
    <row r="1597" spans="1:19" x14ac:dyDescent="0.2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</row>
    <row r="1598" spans="1:19" x14ac:dyDescent="0.2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</row>
    <row r="1599" spans="1:19" x14ac:dyDescent="0.2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</row>
    <row r="1600" spans="1:19" x14ac:dyDescent="0.2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</row>
    <row r="1601" spans="1:19" x14ac:dyDescent="0.2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</row>
    <row r="1602" spans="1:19" x14ac:dyDescent="0.2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</row>
    <row r="1603" spans="1:19" x14ac:dyDescent="0.2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</row>
    <row r="1604" spans="1:19" x14ac:dyDescent="0.2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</row>
    <row r="1605" spans="1:19" x14ac:dyDescent="0.2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</row>
    <row r="1606" spans="1:19" x14ac:dyDescent="0.2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</row>
    <row r="1607" spans="1:19" x14ac:dyDescent="0.2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</row>
    <row r="1608" spans="1:19" x14ac:dyDescent="0.2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</row>
    <row r="1609" spans="1:19" x14ac:dyDescent="0.2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</row>
    <row r="1610" spans="1:19" x14ac:dyDescent="0.2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</row>
    <row r="1611" spans="1:19" x14ac:dyDescent="0.2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</row>
    <row r="1612" spans="1:19" x14ac:dyDescent="0.2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</row>
    <row r="1613" spans="1:19" x14ac:dyDescent="0.2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</row>
    <row r="1614" spans="1:19" x14ac:dyDescent="0.2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</row>
    <row r="1615" spans="1:19" x14ac:dyDescent="0.2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</row>
    <row r="1616" spans="1:19" x14ac:dyDescent="0.2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</row>
    <row r="1617" spans="1:19" x14ac:dyDescent="0.2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</row>
    <row r="1618" spans="1:19" x14ac:dyDescent="0.2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</row>
    <row r="1619" spans="1:19" x14ac:dyDescent="0.2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</row>
    <row r="1620" spans="1:19" x14ac:dyDescent="0.2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</row>
    <row r="1621" spans="1:19" x14ac:dyDescent="0.2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</row>
    <row r="1622" spans="1:19" x14ac:dyDescent="0.2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</row>
    <row r="1623" spans="1:19" x14ac:dyDescent="0.2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</row>
    <row r="1624" spans="1:19" x14ac:dyDescent="0.2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</row>
    <row r="1625" spans="1:19" x14ac:dyDescent="0.2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</row>
    <row r="1626" spans="1:19" x14ac:dyDescent="0.2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</row>
    <row r="1627" spans="1:19" x14ac:dyDescent="0.2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</row>
    <row r="1628" spans="1:19" x14ac:dyDescent="0.2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</row>
    <row r="1629" spans="1:19" x14ac:dyDescent="0.2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</row>
    <row r="1630" spans="1:19" x14ac:dyDescent="0.2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</row>
    <row r="1631" spans="1:19" x14ac:dyDescent="0.2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</row>
    <row r="1632" spans="1:19" x14ac:dyDescent="0.2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</row>
    <row r="1633" spans="1:19" x14ac:dyDescent="0.2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</row>
    <row r="1634" spans="1:19" x14ac:dyDescent="0.2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</row>
    <row r="1635" spans="1:19" x14ac:dyDescent="0.2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</row>
    <row r="1636" spans="1:19" x14ac:dyDescent="0.2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</row>
    <row r="1637" spans="1:19" x14ac:dyDescent="0.2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</row>
    <row r="1638" spans="1:19" x14ac:dyDescent="0.2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</row>
    <row r="1639" spans="1:19" x14ac:dyDescent="0.2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</row>
    <row r="1640" spans="1:19" x14ac:dyDescent="0.2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</row>
    <row r="1641" spans="1:19" x14ac:dyDescent="0.2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</row>
    <row r="1642" spans="1:19" x14ac:dyDescent="0.2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</row>
    <row r="1643" spans="1:19" x14ac:dyDescent="0.2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</row>
    <row r="1644" spans="1:19" x14ac:dyDescent="0.2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</row>
    <row r="1645" spans="1:19" x14ac:dyDescent="0.2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</row>
    <row r="1646" spans="1:19" x14ac:dyDescent="0.2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</row>
    <row r="1647" spans="1:19" x14ac:dyDescent="0.2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</row>
    <row r="1648" spans="1:19" x14ac:dyDescent="0.2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</row>
    <row r="1649" spans="1:19" x14ac:dyDescent="0.2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</row>
    <row r="1650" spans="1:19" x14ac:dyDescent="0.2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</row>
    <row r="1651" spans="1:19" x14ac:dyDescent="0.2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</row>
    <row r="1652" spans="1:19" x14ac:dyDescent="0.2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</row>
    <row r="1653" spans="1:19" x14ac:dyDescent="0.2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</row>
    <row r="1654" spans="1:19" x14ac:dyDescent="0.2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</row>
    <row r="1655" spans="1:19" x14ac:dyDescent="0.2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</row>
    <row r="1656" spans="1:19" x14ac:dyDescent="0.2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</row>
    <row r="1657" spans="1:19" x14ac:dyDescent="0.2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</row>
    <row r="1658" spans="1:19" x14ac:dyDescent="0.2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</row>
    <row r="1659" spans="1:19" x14ac:dyDescent="0.2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</row>
    <row r="1660" spans="1:19" x14ac:dyDescent="0.2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</row>
    <row r="1661" spans="1:19" x14ac:dyDescent="0.2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</row>
    <row r="1662" spans="1:19" x14ac:dyDescent="0.2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</row>
    <row r="1663" spans="1:19" x14ac:dyDescent="0.2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</row>
    <row r="1664" spans="1:19" x14ac:dyDescent="0.2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</row>
    <row r="1665" spans="1:19" x14ac:dyDescent="0.2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</row>
    <row r="1666" spans="1:19" x14ac:dyDescent="0.2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</row>
    <row r="1667" spans="1:19" x14ac:dyDescent="0.2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</row>
    <row r="1668" spans="1:19" x14ac:dyDescent="0.2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</row>
    <row r="1669" spans="1:19" x14ac:dyDescent="0.2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</row>
    <row r="1670" spans="1:19" x14ac:dyDescent="0.2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</row>
    <row r="1671" spans="1:19" x14ac:dyDescent="0.2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</row>
    <row r="1672" spans="1:19" x14ac:dyDescent="0.2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</row>
    <row r="1673" spans="1:19" x14ac:dyDescent="0.2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</row>
    <row r="1674" spans="1:19" x14ac:dyDescent="0.2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</row>
    <row r="1675" spans="1:19" x14ac:dyDescent="0.2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</row>
    <row r="1676" spans="1:19" x14ac:dyDescent="0.2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</row>
    <row r="1677" spans="1:19" x14ac:dyDescent="0.2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</row>
    <row r="1678" spans="1:19" x14ac:dyDescent="0.2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</row>
    <row r="1679" spans="1:19" x14ac:dyDescent="0.2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</row>
    <row r="1680" spans="1:19" x14ac:dyDescent="0.2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</row>
    <row r="1681" spans="1:19" x14ac:dyDescent="0.2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</row>
    <row r="1682" spans="1:19" x14ac:dyDescent="0.2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</row>
    <row r="1683" spans="1:19" x14ac:dyDescent="0.2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</row>
    <row r="1684" spans="1:19" x14ac:dyDescent="0.2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</row>
    <row r="1685" spans="1:19" x14ac:dyDescent="0.2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</row>
    <row r="1686" spans="1:19" x14ac:dyDescent="0.2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</row>
    <row r="1687" spans="1:19" x14ac:dyDescent="0.2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</row>
    <row r="1688" spans="1:19" x14ac:dyDescent="0.2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</row>
    <row r="1689" spans="1:19" x14ac:dyDescent="0.2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</row>
    <row r="1690" spans="1:19" x14ac:dyDescent="0.2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</row>
    <row r="1691" spans="1:19" x14ac:dyDescent="0.2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</row>
    <row r="1692" spans="1:19" x14ac:dyDescent="0.2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</row>
    <row r="1693" spans="1:19" x14ac:dyDescent="0.2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</row>
    <row r="1694" spans="1:19" x14ac:dyDescent="0.2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</row>
    <row r="1695" spans="1:19" x14ac:dyDescent="0.2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</row>
    <row r="1696" spans="1:19" x14ac:dyDescent="0.2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</row>
    <row r="1697" spans="1:19" x14ac:dyDescent="0.2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</row>
    <row r="1698" spans="1:19" x14ac:dyDescent="0.2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</row>
    <row r="1699" spans="1:19" x14ac:dyDescent="0.2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</row>
    <row r="1700" spans="1:19" x14ac:dyDescent="0.2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</row>
    <row r="1701" spans="1:19" x14ac:dyDescent="0.2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</row>
    <row r="1702" spans="1:19" x14ac:dyDescent="0.2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</row>
    <row r="1703" spans="1:19" x14ac:dyDescent="0.2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</row>
    <row r="1704" spans="1:19" x14ac:dyDescent="0.2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</row>
    <row r="1705" spans="1:19" x14ac:dyDescent="0.2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</row>
    <row r="1706" spans="1:19" x14ac:dyDescent="0.2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</row>
    <row r="1707" spans="1:19" x14ac:dyDescent="0.2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</row>
    <row r="1708" spans="1:19" x14ac:dyDescent="0.2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</row>
    <row r="1709" spans="1:19" x14ac:dyDescent="0.2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</row>
    <row r="1710" spans="1:19" x14ac:dyDescent="0.2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</row>
    <row r="1711" spans="1:19" x14ac:dyDescent="0.2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</row>
    <row r="1712" spans="1:19" x14ac:dyDescent="0.2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</row>
    <row r="1713" spans="1:19" x14ac:dyDescent="0.2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</row>
    <row r="1714" spans="1:19" x14ac:dyDescent="0.2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</row>
    <row r="1715" spans="1:19" x14ac:dyDescent="0.2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</row>
    <row r="1716" spans="1:19" x14ac:dyDescent="0.2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</row>
    <row r="1717" spans="1:19" x14ac:dyDescent="0.2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</row>
    <row r="1718" spans="1:19" x14ac:dyDescent="0.2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</row>
    <row r="1719" spans="1:19" x14ac:dyDescent="0.2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</row>
    <row r="1720" spans="1:19" x14ac:dyDescent="0.2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</row>
    <row r="1721" spans="1:19" x14ac:dyDescent="0.2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</row>
    <row r="1722" spans="1:19" x14ac:dyDescent="0.2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</row>
    <row r="1723" spans="1:19" x14ac:dyDescent="0.2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</row>
    <row r="1724" spans="1:19" x14ac:dyDescent="0.2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</row>
    <row r="1725" spans="1:19" x14ac:dyDescent="0.2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</row>
    <row r="1726" spans="1:19" x14ac:dyDescent="0.2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</row>
    <row r="1727" spans="1:19" x14ac:dyDescent="0.2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</row>
    <row r="1728" spans="1:19" x14ac:dyDescent="0.2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</row>
    <row r="1729" spans="1:19" x14ac:dyDescent="0.2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</row>
    <row r="1730" spans="1:19" x14ac:dyDescent="0.2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</row>
    <row r="1731" spans="1:19" x14ac:dyDescent="0.2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</row>
    <row r="1732" spans="1:19" x14ac:dyDescent="0.2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</row>
    <row r="1733" spans="1:19" x14ac:dyDescent="0.2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</row>
    <row r="1734" spans="1:19" x14ac:dyDescent="0.2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</row>
    <row r="1735" spans="1:19" x14ac:dyDescent="0.2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</row>
    <row r="1736" spans="1:19" x14ac:dyDescent="0.2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</row>
    <row r="1737" spans="1:19" x14ac:dyDescent="0.2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</row>
    <row r="1738" spans="1:19" x14ac:dyDescent="0.2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</row>
    <row r="1739" spans="1:19" x14ac:dyDescent="0.2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</row>
    <row r="1740" spans="1:19" x14ac:dyDescent="0.2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</row>
    <row r="1741" spans="1:19" x14ac:dyDescent="0.2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</row>
    <row r="1742" spans="1:19" x14ac:dyDescent="0.2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</row>
    <row r="1743" spans="1:19" x14ac:dyDescent="0.2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</row>
    <row r="1744" spans="1:19" x14ac:dyDescent="0.2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</row>
    <row r="1745" spans="1:19" x14ac:dyDescent="0.2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</row>
    <row r="1746" spans="1:19" x14ac:dyDescent="0.2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</row>
    <row r="1747" spans="1:19" x14ac:dyDescent="0.2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</row>
    <row r="1748" spans="1:19" x14ac:dyDescent="0.2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</row>
    <row r="1749" spans="1:19" x14ac:dyDescent="0.2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</row>
    <row r="1750" spans="1:19" x14ac:dyDescent="0.2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</row>
    <row r="1751" spans="1:19" x14ac:dyDescent="0.2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</row>
    <row r="1752" spans="1:19" x14ac:dyDescent="0.2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</row>
    <row r="1753" spans="1:19" x14ac:dyDescent="0.2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</row>
    <row r="1754" spans="1:19" x14ac:dyDescent="0.2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</row>
    <row r="1755" spans="1:19" x14ac:dyDescent="0.2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</row>
    <row r="1756" spans="1:19" x14ac:dyDescent="0.2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</row>
    <row r="1757" spans="1:19" x14ac:dyDescent="0.2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</row>
    <row r="1758" spans="1:19" x14ac:dyDescent="0.2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</row>
    <row r="1759" spans="1:19" x14ac:dyDescent="0.2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</row>
    <row r="1760" spans="1:19" x14ac:dyDescent="0.2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</row>
    <row r="1761" spans="1:19" x14ac:dyDescent="0.2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</row>
    <row r="1762" spans="1:19" x14ac:dyDescent="0.2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</row>
    <row r="1763" spans="1:19" x14ac:dyDescent="0.2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</row>
    <row r="1764" spans="1:19" x14ac:dyDescent="0.2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</row>
    <row r="1765" spans="1:19" x14ac:dyDescent="0.2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</row>
    <row r="1766" spans="1:19" x14ac:dyDescent="0.2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</row>
    <row r="1767" spans="1:19" x14ac:dyDescent="0.2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</row>
    <row r="1768" spans="1:19" x14ac:dyDescent="0.2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</row>
    <row r="1769" spans="1:19" x14ac:dyDescent="0.2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</row>
    <row r="1770" spans="1:19" x14ac:dyDescent="0.2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</row>
    <row r="1771" spans="1:19" x14ac:dyDescent="0.2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</row>
    <row r="1772" spans="1:19" x14ac:dyDescent="0.2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</row>
    <row r="1773" spans="1:19" x14ac:dyDescent="0.2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</row>
    <row r="1774" spans="1:19" x14ac:dyDescent="0.2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</row>
    <row r="1775" spans="1:19" x14ac:dyDescent="0.2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</row>
    <row r="1776" spans="1:19" x14ac:dyDescent="0.2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</row>
    <row r="1777" spans="1:19" x14ac:dyDescent="0.2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</row>
    <row r="1778" spans="1:19" x14ac:dyDescent="0.2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</row>
    <row r="1779" spans="1:19" x14ac:dyDescent="0.2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</row>
    <row r="1780" spans="1:19" x14ac:dyDescent="0.2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</row>
    <row r="1781" spans="1:19" x14ac:dyDescent="0.2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</row>
    <row r="1782" spans="1:19" x14ac:dyDescent="0.2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</row>
    <row r="1783" spans="1:19" x14ac:dyDescent="0.2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</row>
    <row r="1784" spans="1:19" x14ac:dyDescent="0.2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</row>
    <row r="1785" spans="1:19" x14ac:dyDescent="0.2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</row>
    <row r="1786" spans="1:19" x14ac:dyDescent="0.2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</row>
    <row r="1787" spans="1:19" x14ac:dyDescent="0.2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</row>
    <row r="1788" spans="1:19" x14ac:dyDescent="0.2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</row>
    <row r="1789" spans="1:19" x14ac:dyDescent="0.2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</row>
    <row r="1790" spans="1:19" x14ac:dyDescent="0.2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</row>
    <row r="1791" spans="1:19" x14ac:dyDescent="0.2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</row>
    <row r="1792" spans="1:19" x14ac:dyDescent="0.2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</row>
    <row r="1793" spans="1:19" x14ac:dyDescent="0.2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</row>
    <row r="1794" spans="1:19" x14ac:dyDescent="0.2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</row>
    <row r="1795" spans="1:19" x14ac:dyDescent="0.2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</row>
    <row r="1796" spans="1:19" x14ac:dyDescent="0.2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</row>
    <row r="1797" spans="1:19" x14ac:dyDescent="0.2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</row>
    <row r="1798" spans="1:19" x14ac:dyDescent="0.2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</row>
    <row r="1799" spans="1:19" x14ac:dyDescent="0.2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</row>
    <row r="1800" spans="1:19" x14ac:dyDescent="0.2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</row>
    <row r="1801" spans="1:19" x14ac:dyDescent="0.2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</row>
    <row r="1802" spans="1:19" x14ac:dyDescent="0.2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</row>
    <row r="1803" spans="1:19" x14ac:dyDescent="0.2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</row>
    <row r="1804" spans="1:19" x14ac:dyDescent="0.2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</row>
    <row r="1805" spans="1:19" x14ac:dyDescent="0.2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</row>
    <row r="1806" spans="1:19" x14ac:dyDescent="0.2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</row>
    <row r="1807" spans="1:19" x14ac:dyDescent="0.2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</row>
    <row r="1808" spans="1:19" x14ac:dyDescent="0.2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</row>
    <row r="1809" spans="1:19" x14ac:dyDescent="0.2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</row>
    <row r="1810" spans="1:19" x14ac:dyDescent="0.2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</row>
    <row r="1811" spans="1:19" x14ac:dyDescent="0.2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</row>
    <row r="1812" spans="1:19" x14ac:dyDescent="0.2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</row>
    <row r="1813" spans="1:19" x14ac:dyDescent="0.2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</row>
    <row r="1814" spans="1:19" x14ac:dyDescent="0.2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</row>
    <row r="1815" spans="1:19" x14ac:dyDescent="0.2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</row>
    <row r="1816" spans="1:19" x14ac:dyDescent="0.2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</row>
    <row r="1817" spans="1:19" x14ac:dyDescent="0.2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</row>
    <row r="1818" spans="1:19" x14ac:dyDescent="0.2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</row>
    <row r="1819" spans="1:19" x14ac:dyDescent="0.2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</row>
    <row r="1820" spans="1:19" x14ac:dyDescent="0.2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</row>
    <row r="1821" spans="1:19" x14ac:dyDescent="0.2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</row>
    <row r="1822" spans="1:19" x14ac:dyDescent="0.2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</row>
    <row r="1823" spans="1:19" x14ac:dyDescent="0.2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</row>
    <row r="1824" spans="1:19" x14ac:dyDescent="0.2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</row>
    <row r="1825" spans="1:19" x14ac:dyDescent="0.2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</row>
    <row r="1826" spans="1:19" x14ac:dyDescent="0.2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</row>
    <row r="1827" spans="1:19" x14ac:dyDescent="0.2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</row>
    <row r="1828" spans="1:19" x14ac:dyDescent="0.2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</row>
    <row r="1829" spans="1:19" x14ac:dyDescent="0.2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</row>
    <row r="1830" spans="1:19" x14ac:dyDescent="0.2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</row>
    <row r="1831" spans="1:19" x14ac:dyDescent="0.2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</row>
    <row r="1832" spans="1:19" x14ac:dyDescent="0.2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</row>
    <row r="1833" spans="1:19" x14ac:dyDescent="0.2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</row>
    <row r="1834" spans="1:19" x14ac:dyDescent="0.2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</row>
    <row r="1835" spans="1:19" x14ac:dyDescent="0.2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</row>
    <row r="1836" spans="1:19" x14ac:dyDescent="0.2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</row>
    <row r="1837" spans="1:19" x14ac:dyDescent="0.2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</row>
    <row r="1838" spans="1:19" x14ac:dyDescent="0.2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</row>
    <row r="1839" spans="1:19" x14ac:dyDescent="0.2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</row>
    <row r="1840" spans="1:19" x14ac:dyDescent="0.2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</row>
    <row r="1841" spans="1:19" x14ac:dyDescent="0.2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</row>
    <row r="1842" spans="1:19" x14ac:dyDescent="0.2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</row>
    <row r="1843" spans="1:19" x14ac:dyDescent="0.2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</row>
    <row r="1844" spans="1:19" x14ac:dyDescent="0.2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</row>
    <row r="1845" spans="1:19" x14ac:dyDescent="0.2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</row>
    <row r="1846" spans="1:19" x14ac:dyDescent="0.2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</row>
    <row r="1847" spans="1:19" x14ac:dyDescent="0.2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</row>
    <row r="1848" spans="1:19" x14ac:dyDescent="0.2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</row>
    <row r="1849" spans="1:19" x14ac:dyDescent="0.2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</row>
    <row r="1850" spans="1:19" x14ac:dyDescent="0.2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</row>
    <row r="1851" spans="1:19" x14ac:dyDescent="0.2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</row>
    <row r="1852" spans="1:19" x14ac:dyDescent="0.2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</row>
    <row r="1853" spans="1:19" x14ac:dyDescent="0.2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</row>
    <row r="1854" spans="1:19" x14ac:dyDescent="0.2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</row>
    <row r="1855" spans="1:19" x14ac:dyDescent="0.2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</row>
    <row r="1856" spans="1:19" x14ac:dyDescent="0.2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</row>
    <row r="1857" spans="1:19" x14ac:dyDescent="0.2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</row>
    <row r="1858" spans="1:19" x14ac:dyDescent="0.2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</row>
    <row r="1859" spans="1:19" x14ac:dyDescent="0.2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</row>
    <row r="1860" spans="1:19" x14ac:dyDescent="0.2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</row>
    <row r="1861" spans="1:19" x14ac:dyDescent="0.2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</row>
    <row r="1862" spans="1:19" x14ac:dyDescent="0.2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</row>
    <row r="1863" spans="1:19" x14ac:dyDescent="0.2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</row>
    <row r="1864" spans="1:19" x14ac:dyDescent="0.2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</row>
    <row r="1865" spans="1:19" x14ac:dyDescent="0.2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</row>
    <row r="1866" spans="1:19" x14ac:dyDescent="0.2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</row>
    <row r="1867" spans="1:19" x14ac:dyDescent="0.2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</row>
    <row r="1868" spans="1:19" x14ac:dyDescent="0.2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</row>
    <row r="1869" spans="1:19" x14ac:dyDescent="0.2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</row>
    <row r="1870" spans="1:19" x14ac:dyDescent="0.2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</row>
    <row r="1871" spans="1:19" x14ac:dyDescent="0.2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</row>
    <row r="1872" spans="1:19" x14ac:dyDescent="0.2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</row>
    <row r="1873" spans="1:19" x14ac:dyDescent="0.2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</row>
    <row r="1874" spans="1:19" x14ac:dyDescent="0.2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</row>
    <row r="1875" spans="1:19" x14ac:dyDescent="0.2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</row>
    <row r="1876" spans="1:19" x14ac:dyDescent="0.2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</row>
    <row r="1877" spans="1:19" x14ac:dyDescent="0.2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</row>
    <row r="1878" spans="1:19" x14ac:dyDescent="0.2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</row>
    <row r="1879" spans="1:19" x14ac:dyDescent="0.2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</row>
    <row r="1880" spans="1:19" x14ac:dyDescent="0.2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</row>
    <row r="1881" spans="1:19" x14ac:dyDescent="0.2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</row>
    <row r="1882" spans="1:19" x14ac:dyDescent="0.2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</row>
    <row r="1883" spans="1:19" x14ac:dyDescent="0.2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</row>
    <row r="1884" spans="1:19" x14ac:dyDescent="0.2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</row>
    <row r="1885" spans="1:19" x14ac:dyDescent="0.2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</row>
    <row r="1886" spans="1:19" x14ac:dyDescent="0.2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</row>
    <row r="1887" spans="1:19" x14ac:dyDescent="0.2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</row>
    <row r="1888" spans="1:19" x14ac:dyDescent="0.2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</row>
    <row r="1889" spans="1:19" x14ac:dyDescent="0.2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</row>
    <row r="1890" spans="1:19" x14ac:dyDescent="0.2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</row>
    <row r="1891" spans="1:19" x14ac:dyDescent="0.2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</row>
    <row r="1892" spans="1:19" x14ac:dyDescent="0.2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</row>
    <row r="1893" spans="1:19" x14ac:dyDescent="0.2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</row>
    <row r="1894" spans="1:19" x14ac:dyDescent="0.2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</row>
    <row r="1895" spans="1:19" x14ac:dyDescent="0.2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</row>
    <row r="1896" spans="1:19" x14ac:dyDescent="0.2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</row>
    <row r="1897" spans="1:19" x14ac:dyDescent="0.2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</row>
    <row r="1898" spans="1:19" x14ac:dyDescent="0.2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</row>
    <row r="1899" spans="1:19" x14ac:dyDescent="0.2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</row>
    <row r="1900" spans="1:19" x14ac:dyDescent="0.2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</row>
    <row r="1901" spans="1:19" x14ac:dyDescent="0.2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</row>
    <row r="1902" spans="1:19" x14ac:dyDescent="0.2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</row>
    <row r="1903" spans="1:19" x14ac:dyDescent="0.2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</row>
    <row r="1904" spans="1:19" x14ac:dyDescent="0.2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</row>
    <row r="1905" spans="1:19" x14ac:dyDescent="0.2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</row>
    <row r="1906" spans="1:19" x14ac:dyDescent="0.2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</row>
    <row r="1907" spans="1:19" x14ac:dyDescent="0.2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</row>
    <row r="1908" spans="1:19" x14ac:dyDescent="0.2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</row>
    <row r="1909" spans="1:19" x14ac:dyDescent="0.2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</row>
    <row r="1910" spans="1:19" x14ac:dyDescent="0.2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</row>
    <row r="1911" spans="1:19" x14ac:dyDescent="0.2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</row>
    <row r="1912" spans="1:19" x14ac:dyDescent="0.2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</row>
    <row r="1913" spans="1:19" x14ac:dyDescent="0.2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</row>
    <row r="1914" spans="1:19" x14ac:dyDescent="0.2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</row>
    <row r="1915" spans="1:19" x14ac:dyDescent="0.2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</row>
    <row r="1916" spans="1:19" x14ac:dyDescent="0.2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</row>
    <row r="1917" spans="1:19" x14ac:dyDescent="0.2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</row>
    <row r="1918" spans="1:19" x14ac:dyDescent="0.2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</row>
    <row r="1919" spans="1:19" x14ac:dyDescent="0.2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</row>
    <row r="1920" spans="1:19" x14ac:dyDescent="0.2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</row>
    <row r="1921" spans="1:19" x14ac:dyDescent="0.2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</row>
    <row r="1922" spans="1:19" x14ac:dyDescent="0.2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</row>
    <row r="1923" spans="1:19" x14ac:dyDescent="0.2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</row>
    <row r="1924" spans="1:19" x14ac:dyDescent="0.2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</row>
    <row r="1925" spans="1:19" x14ac:dyDescent="0.2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</row>
    <row r="1926" spans="1:19" x14ac:dyDescent="0.2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</row>
    <row r="1927" spans="1:19" x14ac:dyDescent="0.2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</row>
    <row r="1928" spans="1:19" x14ac:dyDescent="0.2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</row>
    <row r="1929" spans="1:19" x14ac:dyDescent="0.2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</row>
    <row r="1930" spans="1:19" x14ac:dyDescent="0.2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</row>
    <row r="1931" spans="1:19" x14ac:dyDescent="0.2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</row>
    <row r="1932" spans="1:19" x14ac:dyDescent="0.2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</row>
    <row r="1933" spans="1:19" x14ac:dyDescent="0.2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</row>
    <row r="1934" spans="1:19" x14ac:dyDescent="0.2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</row>
    <row r="1935" spans="1:19" x14ac:dyDescent="0.2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</row>
    <row r="1936" spans="1:19" x14ac:dyDescent="0.2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</row>
    <row r="1937" spans="1:19" x14ac:dyDescent="0.2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</row>
    <row r="1938" spans="1:19" x14ac:dyDescent="0.2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</row>
    <row r="1939" spans="1:19" x14ac:dyDescent="0.2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</row>
    <row r="1940" spans="1:19" x14ac:dyDescent="0.2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</row>
    <row r="1941" spans="1:19" x14ac:dyDescent="0.2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</row>
    <row r="1942" spans="1:19" x14ac:dyDescent="0.2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</row>
    <row r="1943" spans="1:19" x14ac:dyDescent="0.2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</row>
    <row r="1944" spans="1:19" x14ac:dyDescent="0.2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</row>
    <row r="1945" spans="1:19" x14ac:dyDescent="0.2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</row>
    <row r="1946" spans="1:19" x14ac:dyDescent="0.2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</row>
    <row r="1947" spans="1:19" x14ac:dyDescent="0.2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</row>
    <row r="1948" spans="1:19" x14ac:dyDescent="0.2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</row>
    <row r="1949" spans="1:19" x14ac:dyDescent="0.2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</row>
    <row r="1950" spans="1:19" x14ac:dyDescent="0.2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</row>
    <row r="1951" spans="1:19" x14ac:dyDescent="0.2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</row>
    <row r="1952" spans="1:19" x14ac:dyDescent="0.2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</row>
    <row r="1953" spans="1:19" x14ac:dyDescent="0.2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</row>
    <row r="1954" spans="1:19" x14ac:dyDescent="0.2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</row>
    <row r="1955" spans="1:19" x14ac:dyDescent="0.2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</row>
    <row r="1956" spans="1:19" x14ac:dyDescent="0.2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</row>
    <row r="1957" spans="1:19" x14ac:dyDescent="0.2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</row>
    <row r="1958" spans="1:19" x14ac:dyDescent="0.2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</row>
    <row r="1959" spans="1:19" x14ac:dyDescent="0.2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</row>
    <row r="1960" spans="1:19" x14ac:dyDescent="0.2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</row>
    <row r="1961" spans="1:19" x14ac:dyDescent="0.2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</row>
    <row r="1962" spans="1:19" x14ac:dyDescent="0.2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</row>
    <row r="1963" spans="1:19" x14ac:dyDescent="0.2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</row>
    <row r="1964" spans="1:19" x14ac:dyDescent="0.2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</row>
    <row r="1965" spans="1:19" x14ac:dyDescent="0.2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</row>
    <row r="1966" spans="1:19" x14ac:dyDescent="0.2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</row>
    <row r="1967" spans="1:19" x14ac:dyDescent="0.2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</row>
    <row r="1968" spans="1:19" x14ac:dyDescent="0.2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</row>
    <row r="1969" spans="1:19" x14ac:dyDescent="0.2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</row>
    <row r="1970" spans="1:19" x14ac:dyDescent="0.2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</row>
    <row r="1971" spans="1:19" x14ac:dyDescent="0.2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</row>
    <row r="1972" spans="1:19" x14ac:dyDescent="0.2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</row>
    <row r="1973" spans="1:19" x14ac:dyDescent="0.2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</row>
    <row r="1974" spans="1:19" x14ac:dyDescent="0.2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</row>
    <row r="1975" spans="1:19" x14ac:dyDescent="0.2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</row>
    <row r="1976" spans="1:19" x14ac:dyDescent="0.2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</row>
    <row r="1977" spans="1:19" x14ac:dyDescent="0.2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</row>
    <row r="1978" spans="1:19" x14ac:dyDescent="0.2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</row>
    <row r="1979" spans="1:19" x14ac:dyDescent="0.2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</row>
    <row r="1980" spans="1:19" x14ac:dyDescent="0.2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</row>
    <row r="1981" spans="1:19" x14ac:dyDescent="0.2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</row>
    <row r="1982" spans="1:19" x14ac:dyDescent="0.2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</row>
    <row r="1983" spans="1:19" x14ac:dyDescent="0.2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</row>
    <row r="1984" spans="1:19" x14ac:dyDescent="0.2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</row>
    <row r="1985" spans="1:19" x14ac:dyDescent="0.2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</row>
    <row r="1986" spans="1:19" x14ac:dyDescent="0.2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</row>
    <row r="1987" spans="1:19" x14ac:dyDescent="0.2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</row>
    <row r="1988" spans="1:19" x14ac:dyDescent="0.2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</row>
    <row r="1989" spans="1:19" x14ac:dyDescent="0.2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</row>
    <row r="1990" spans="1:19" x14ac:dyDescent="0.2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</row>
    <row r="1991" spans="1:19" x14ac:dyDescent="0.2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</row>
    <row r="1992" spans="1:19" x14ac:dyDescent="0.2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</row>
    <row r="1993" spans="1:19" x14ac:dyDescent="0.2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</row>
    <row r="1994" spans="1:19" x14ac:dyDescent="0.2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</row>
    <row r="1995" spans="1:19" x14ac:dyDescent="0.2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</row>
    <row r="1996" spans="1:19" x14ac:dyDescent="0.2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</row>
    <row r="1997" spans="1:19" x14ac:dyDescent="0.2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</row>
    <row r="1998" spans="1:19" x14ac:dyDescent="0.2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</row>
    <row r="1999" spans="1:19" x14ac:dyDescent="0.2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</row>
    <row r="2000" spans="1:19" x14ac:dyDescent="0.2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</row>
    <row r="2001" spans="1:19" x14ac:dyDescent="0.2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</row>
    <row r="2002" spans="1:19" x14ac:dyDescent="0.2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</row>
    <row r="2003" spans="1:19" x14ac:dyDescent="0.2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</row>
    <row r="2004" spans="1:19" x14ac:dyDescent="0.2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</row>
    <row r="2005" spans="1:19" x14ac:dyDescent="0.2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</row>
    <row r="2006" spans="1:19" x14ac:dyDescent="0.2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</row>
    <row r="2007" spans="1:19" x14ac:dyDescent="0.2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</row>
    <row r="2008" spans="1:19" x14ac:dyDescent="0.2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</row>
    <row r="2009" spans="1:19" x14ac:dyDescent="0.2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</row>
    <row r="2010" spans="1:19" x14ac:dyDescent="0.2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</row>
    <row r="2011" spans="1:19" x14ac:dyDescent="0.2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</row>
    <row r="2012" spans="1:19" x14ac:dyDescent="0.2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</row>
    <row r="2013" spans="1:19" x14ac:dyDescent="0.2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</row>
    <row r="2014" spans="1:19" x14ac:dyDescent="0.2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</row>
    <row r="2015" spans="1:19" x14ac:dyDescent="0.2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</row>
    <row r="2016" spans="1:19" x14ac:dyDescent="0.2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</row>
    <row r="2017" spans="1:19" x14ac:dyDescent="0.2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</row>
    <row r="2018" spans="1:19" x14ac:dyDescent="0.2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</row>
    <row r="2019" spans="1:19" x14ac:dyDescent="0.2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</row>
    <row r="2020" spans="1:19" x14ac:dyDescent="0.2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</row>
    <row r="2021" spans="1:19" x14ac:dyDescent="0.2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</row>
    <row r="2022" spans="1:19" x14ac:dyDescent="0.2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</row>
    <row r="2023" spans="1:19" x14ac:dyDescent="0.2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</row>
    <row r="2024" spans="1:19" x14ac:dyDescent="0.2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</row>
    <row r="2025" spans="1:19" x14ac:dyDescent="0.2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</row>
    <row r="2026" spans="1:19" x14ac:dyDescent="0.2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</row>
    <row r="2027" spans="1:19" x14ac:dyDescent="0.2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</row>
    <row r="2028" spans="1:19" x14ac:dyDescent="0.2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</row>
    <row r="2029" spans="1:19" x14ac:dyDescent="0.2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</row>
    <row r="2030" spans="1:19" x14ac:dyDescent="0.2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</row>
    <row r="2031" spans="1:19" x14ac:dyDescent="0.2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</row>
    <row r="2032" spans="1:19" x14ac:dyDescent="0.2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</row>
    <row r="2033" spans="1:19" x14ac:dyDescent="0.2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</row>
    <row r="2034" spans="1:19" x14ac:dyDescent="0.2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</row>
    <row r="2035" spans="1:19" x14ac:dyDescent="0.2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</row>
    <row r="2036" spans="1:19" x14ac:dyDescent="0.2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</row>
    <row r="2037" spans="1:19" x14ac:dyDescent="0.2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</row>
    <row r="2038" spans="1:19" x14ac:dyDescent="0.2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</row>
    <row r="2039" spans="1:19" x14ac:dyDescent="0.2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</row>
    <row r="2040" spans="1:19" x14ac:dyDescent="0.2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</row>
    <row r="2041" spans="1:19" x14ac:dyDescent="0.2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</row>
    <row r="2042" spans="1:19" x14ac:dyDescent="0.2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</row>
    <row r="2043" spans="1:19" x14ac:dyDescent="0.2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</row>
    <row r="2044" spans="1:19" x14ac:dyDescent="0.2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</row>
    <row r="2045" spans="1:19" x14ac:dyDescent="0.2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</row>
    <row r="2046" spans="1:19" x14ac:dyDescent="0.2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</row>
    <row r="2047" spans="1:19" x14ac:dyDescent="0.2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</row>
    <row r="2048" spans="1:19" x14ac:dyDescent="0.2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</row>
    <row r="2049" spans="1:19" x14ac:dyDescent="0.2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</row>
    <row r="2050" spans="1:19" x14ac:dyDescent="0.2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</row>
    <row r="2051" spans="1:19" x14ac:dyDescent="0.2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</row>
    <row r="2052" spans="1:19" x14ac:dyDescent="0.2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</row>
    <row r="2053" spans="1:19" x14ac:dyDescent="0.2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</row>
    <row r="2054" spans="1:19" x14ac:dyDescent="0.2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</row>
    <row r="2055" spans="1:19" x14ac:dyDescent="0.2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</row>
    <row r="2056" spans="1:19" x14ac:dyDescent="0.2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</row>
    <row r="2057" spans="1:19" x14ac:dyDescent="0.2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</row>
    <row r="2058" spans="1:19" x14ac:dyDescent="0.2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</row>
    <row r="2059" spans="1:19" x14ac:dyDescent="0.2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</row>
    <row r="2060" spans="1:19" x14ac:dyDescent="0.2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</row>
    <row r="2061" spans="1:19" x14ac:dyDescent="0.2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</row>
    <row r="2062" spans="1:19" x14ac:dyDescent="0.2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</row>
    <row r="2063" spans="1:19" x14ac:dyDescent="0.2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</row>
    <row r="2064" spans="1:19" x14ac:dyDescent="0.2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</row>
    <row r="2065" spans="1:19" x14ac:dyDescent="0.2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</row>
    <row r="2066" spans="1:19" x14ac:dyDescent="0.2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</row>
    <row r="2067" spans="1:19" x14ac:dyDescent="0.2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</row>
    <row r="2068" spans="1:19" x14ac:dyDescent="0.2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</row>
    <row r="2069" spans="1:19" x14ac:dyDescent="0.2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</row>
    <row r="2070" spans="1:19" x14ac:dyDescent="0.2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</row>
    <row r="2071" spans="1:19" x14ac:dyDescent="0.2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</row>
    <row r="2072" spans="1:19" x14ac:dyDescent="0.2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</row>
    <row r="2073" spans="1:19" x14ac:dyDescent="0.2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</row>
    <row r="2074" spans="1:19" x14ac:dyDescent="0.2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</row>
    <row r="2075" spans="1:19" x14ac:dyDescent="0.2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</row>
    <row r="2076" spans="1:19" x14ac:dyDescent="0.2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</row>
    <row r="2077" spans="1:19" x14ac:dyDescent="0.2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</row>
    <row r="2078" spans="1:19" x14ac:dyDescent="0.2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</row>
    <row r="2079" spans="1:19" x14ac:dyDescent="0.2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</row>
    <row r="2080" spans="1:19" x14ac:dyDescent="0.2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</row>
    <row r="2081" spans="1:19" x14ac:dyDescent="0.2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</row>
    <row r="2082" spans="1:19" x14ac:dyDescent="0.2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</row>
    <row r="2083" spans="1:19" x14ac:dyDescent="0.2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</row>
    <row r="2084" spans="1:19" x14ac:dyDescent="0.2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</row>
    <row r="2085" spans="1:19" x14ac:dyDescent="0.2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</row>
    <row r="2086" spans="1:19" x14ac:dyDescent="0.2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</row>
    <row r="2087" spans="1:19" x14ac:dyDescent="0.2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</row>
    <row r="2088" spans="1:19" x14ac:dyDescent="0.2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</row>
    <row r="2089" spans="1:19" x14ac:dyDescent="0.2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</row>
    <row r="2090" spans="1:19" x14ac:dyDescent="0.2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</row>
    <row r="2091" spans="1:19" x14ac:dyDescent="0.2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</row>
    <row r="2092" spans="1:19" x14ac:dyDescent="0.2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</row>
    <row r="2093" spans="1:19" x14ac:dyDescent="0.2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</row>
    <row r="2094" spans="1:19" x14ac:dyDescent="0.2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</row>
    <row r="2095" spans="1:19" x14ac:dyDescent="0.2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</row>
    <row r="2096" spans="1:19" x14ac:dyDescent="0.2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</row>
    <row r="2097" spans="1:19" x14ac:dyDescent="0.2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</row>
    <row r="2098" spans="1:19" x14ac:dyDescent="0.2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</row>
    <row r="2099" spans="1:19" x14ac:dyDescent="0.2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</row>
    <row r="2100" spans="1:19" x14ac:dyDescent="0.2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</row>
    <row r="2101" spans="1:19" x14ac:dyDescent="0.2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</row>
    <row r="2102" spans="1:19" x14ac:dyDescent="0.2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</row>
    <row r="2103" spans="1:19" x14ac:dyDescent="0.2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</row>
    <row r="2104" spans="1:19" x14ac:dyDescent="0.2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</row>
    <row r="2105" spans="1:19" x14ac:dyDescent="0.2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</row>
    <row r="2106" spans="1:19" x14ac:dyDescent="0.2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</row>
    <row r="2107" spans="1:19" x14ac:dyDescent="0.2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</row>
    <row r="2108" spans="1:19" x14ac:dyDescent="0.2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</row>
    <row r="2109" spans="1:19" x14ac:dyDescent="0.2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</row>
    <row r="2110" spans="1:19" x14ac:dyDescent="0.2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</row>
    <row r="2111" spans="1:19" x14ac:dyDescent="0.2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</row>
    <row r="2112" spans="1:19" x14ac:dyDescent="0.2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</row>
    <row r="2113" spans="1:19" x14ac:dyDescent="0.2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</row>
    <row r="2114" spans="1:19" x14ac:dyDescent="0.2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</row>
    <row r="2115" spans="1:19" x14ac:dyDescent="0.2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</row>
    <row r="2116" spans="1:19" x14ac:dyDescent="0.2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</row>
    <row r="2117" spans="1:19" x14ac:dyDescent="0.2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</row>
    <row r="2118" spans="1:19" x14ac:dyDescent="0.2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</row>
    <row r="2119" spans="1:19" x14ac:dyDescent="0.2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</row>
    <row r="2120" spans="1:19" x14ac:dyDescent="0.2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</row>
    <row r="2121" spans="1:19" x14ac:dyDescent="0.2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</row>
    <row r="2122" spans="1:19" x14ac:dyDescent="0.2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</row>
    <row r="2123" spans="1:19" x14ac:dyDescent="0.2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</row>
    <row r="2124" spans="1:19" x14ac:dyDescent="0.2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</row>
    <row r="2125" spans="1:19" x14ac:dyDescent="0.2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</row>
    <row r="2126" spans="1:19" x14ac:dyDescent="0.2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</row>
    <row r="2127" spans="1:19" x14ac:dyDescent="0.2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</row>
    <row r="2128" spans="1:19" x14ac:dyDescent="0.2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</row>
    <row r="2129" spans="1:19" x14ac:dyDescent="0.2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</row>
    <row r="2130" spans="1:19" x14ac:dyDescent="0.2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</row>
    <row r="2131" spans="1:19" x14ac:dyDescent="0.2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</row>
    <row r="2132" spans="1:19" x14ac:dyDescent="0.2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</row>
    <row r="2133" spans="1:19" x14ac:dyDescent="0.2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</row>
    <row r="2134" spans="1:19" x14ac:dyDescent="0.2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</row>
    <row r="2135" spans="1:19" x14ac:dyDescent="0.2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</row>
    <row r="2136" spans="1:19" x14ac:dyDescent="0.2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</row>
    <row r="2137" spans="1:19" x14ac:dyDescent="0.2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</row>
    <row r="2138" spans="1:19" x14ac:dyDescent="0.2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</row>
    <row r="2139" spans="1:19" x14ac:dyDescent="0.2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</row>
    <row r="2140" spans="1:19" x14ac:dyDescent="0.2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</row>
    <row r="2141" spans="1:19" x14ac:dyDescent="0.2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</row>
    <row r="2142" spans="1:19" x14ac:dyDescent="0.2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</row>
    <row r="2143" spans="1:19" x14ac:dyDescent="0.2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</row>
    <row r="2144" spans="1:19" x14ac:dyDescent="0.2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</row>
    <row r="2145" spans="1:19" x14ac:dyDescent="0.2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</row>
    <row r="2146" spans="1:19" x14ac:dyDescent="0.2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</row>
    <row r="2147" spans="1:19" x14ac:dyDescent="0.2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</row>
    <row r="2148" spans="1:19" x14ac:dyDescent="0.2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</row>
    <row r="2149" spans="1:19" x14ac:dyDescent="0.2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</row>
    <row r="2150" spans="1:19" x14ac:dyDescent="0.2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</row>
    <row r="2151" spans="1:19" x14ac:dyDescent="0.2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</row>
    <row r="2152" spans="1:19" x14ac:dyDescent="0.2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</row>
    <row r="2153" spans="1:19" x14ac:dyDescent="0.2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</row>
    <row r="2154" spans="1:19" x14ac:dyDescent="0.2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</row>
    <row r="2155" spans="1:19" x14ac:dyDescent="0.2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</row>
    <row r="2156" spans="1:19" x14ac:dyDescent="0.2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</row>
    <row r="2157" spans="1:19" x14ac:dyDescent="0.2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</row>
    <row r="2158" spans="1:19" x14ac:dyDescent="0.2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</row>
    <row r="2159" spans="1:19" x14ac:dyDescent="0.2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</row>
    <row r="2160" spans="1:19" x14ac:dyDescent="0.2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</row>
    <row r="2161" spans="1:19" x14ac:dyDescent="0.2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</row>
    <row r="2162" spans="1:19" x14ac:dyDescent="0.2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</row>
    <row r="2163" spans="1:19" x14ac:dyDescent="0.2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</row>
    <row r="2164" spans="1:19" x14ac:dyDescent="0.2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</row>
    <row r="2165" spans="1:19" x14ac:dyDescent="0.2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</row>
    <row r="2166" spans="1:19" x14ac:dyDescent="0.2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</row>
    <row r="2167" spans="1:19" x14ac:dyDescent="0.2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</row>
    <row r="2168" spans="1:19" x14ac:dyDescent="0.2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</row>
    <row r="2169" spans="1:19" x14ac:dyDescent="0.2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</row>
    <row r="2170" spans="1:19" x14ac:dyDescent="0.2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</row>
    <row r="2171" spans="1:19" x14ac:dyDescent="0.2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</row>
    <row r="2172" spans="1:19" x14ac:dyDescent="0.2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</row>
    <row r="2173" spans="1:19" x14ac:dyDescent="0.2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</row>
    <row r="2174" spans="1:19" x14ac:dyDescent="0.2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</row>
    <row r="2175" spans="1:19" x14ac:dyDescent="0.2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</row>
    <row r="2176" spans="1:19" x14ac:dyDescent="0.2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</row>
    <row r="2177" spans="1:19" x14ac:dyDescent="0.2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</row>
    <row r="2178" spans="1:19" x14ac:dyDescent="0.2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</row>
    <row r="2179" spans="1:19" x14ac:dyDescent="0.2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</row>
    <row r="2180" spans="1:19" x14ac:dyDescent="0.2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</row>
    <row r="2181" spans="1:19" x14ac:dyDescent="0.2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</row>
    <row r="2182" spans="1:19" x14ac:dyDescent="0.2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</row>
    <row r="2183" spans="1:19" x14ac:dyDescent="0.2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</row>
    <row r="2184" spans="1:19" x14ac:dyDescent="0.2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</row>
    <row r="2185" spans="1:19" x14ac:dyDescent="0.2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</row>
    <row r="2186" spans="1:19" x14ac:dyDescent="0.2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</row>
    <row r="2187" spans="1:19" x14ac:dyDescent="0.2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</row>
    <row r="2188" spans="1:19" x14ac:dyDescent="0.2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</row>
    <row r="2189" spans="1:19" x14ac:dyDescent="0.2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</row>
    <row r="2190" spans="1:19" x14ac:dyDescent="0.2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</row>
    <row r="2191" spans="1:19" x14ac:dyDescent="0.2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</row>
    <row r="2192" spans="1:19" x14ac:dyDescent="0.2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</row>
    <row r="2193" spans="1:19" x14ac:dyDescent="0.2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</row>
    <row r="2194" spans="1:19" x14ac:dyDescent="0.2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</row>
    <row r="2195" spans="1:19" x14ac:dyDescent="0.2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</row>
    <row r="2196" spans="1:19" x14ac:dyDescent="0.2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</row>
    <row r="2197" spans="1:19" x14ac:dyDescent="0.2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</row>
    <row r="2198" spans="1:19" x14ac:dyDescent="0.2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</row>
    <row r="2199" spans="1:19" x14ac:dyDescent="0.2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</row>
    <row r="2200" spans="1:19" x14ac:dyDescent="0.2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</row>
    <row r="2201" spans="1:19" x14ac:dyDescent="0.2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</row>
    <row r="2202" spans="1:19" x14ac:dyDescent="0.2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</row>
    <row r="2203" spans="1:19" x14ac:dyDescent="0.2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</row>
    <row r="2204" spans="1:19" x14ac:dyDescent="0.2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</row>
    <row r="2205" spans="1:19" x14ac:dyDescent="0.2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</row>
    <row r="2206" spans="1:19" x14ac:dyDescent="0.2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</row>
    <row r="2207" spans="1:19" x14ac:dyDescent="0.2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</row>
    <row r="2208" spans="1:19" x14ac:dyDescent="0.2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</row>
    <row r="2209" spans="1:19" x14ac:dyDescent="0.2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</row>
    <row r="2210" spans="1:19" x14ac:dyDescent="0.2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</row>
    <row r="2211" spans="1:19" x14ac:dyDescent="0.2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</row>
    <row r="2212" spans="1:19" x14ac:dyDescent="0.2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</row>
    <row r="2213" spans="1:19" x14ac:dyDescent="0.2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</row>
    <row r="2214" spans="1:19" x14ac:dyDescent="0.2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</row>
    <row r="2215" spans="1:19" x14ac:dyDescent="0.2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</row>
    <row r="2216" spans="1:19" x14ac:dyDescent="0.2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</row>
    <row r="2217" spans="1:19" x14ac:dyDescent="0.2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</row>
    <row r="2218" spans="1:19" x14ac:dyDescent="0.2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</row>
    <row r="2219" spans="1:19" x14ac:dyDescent="0.2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</row>
    <row r="2220" spans="1:19" x14ac:dyDescent="0.2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</row>
    <row r="2221" spans="1:19" x14ac:dyDescent="0.2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</row>
    <row r="2222" spans="1:19" x14ac:dyDescent="0.2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</row>
    <row r="2223" spans="1:19" x14ac:dyDescent="0.2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</row>
    <row r="2224" spans="1:19" x14ac:dyDescent="0.2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</row>
    <row r="2225" spans="1:19" x14ac:dyDescent="0.2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</row>
    <row r="2226" spans="1:19" x14ac:dyDescent="0.2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</row>
    <row r="2227" spans="1:19" x14ac:dyDescent="0.2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</row>
    <row r="2228" spans="1:19" x14ac:dyDescent="0.2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</row>
    <row r="2229" spans="1:19" x14ac:dyDescent="0.2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</row>
    <row r="2230" spans="1:19" x14ac:dyDescent="0.2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</row>
    <row r="2231" spans="1:19" x14ac:dyDescent="0.2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</row>
    <row r="2232" spans="1:19" x14ac:dyDescent="0.2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</row>
    <row r="2233" spans="1:19" x14ac:dyDescent="0.2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</row>
    <row r="2234" spans="1:19" x14ac:dyDescent="0.2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</row>
    <row r="2235" spans="1:19" x14ac:dyDescent="0.2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</row>
    <row r="2236" spans="1:19" x14ac:dyDescent="0.2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</row>
    <row r="2237" spans="1:19" x14ac:dyDescent="0.2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</row>
    <row r="2238" spans="1:19" x14ac:dyDescent="0.2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</row>
    <row r="2239" spans="1:19" x14ac:dyDescent="0.2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</row>
    <row r="2240" spans="1:19" x14ac:dyDescent="0.2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</row>
    <row r="2241" spans="1:19" x14ac:dyDescent="0.2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</row>
    <row r="2242" spans="1:19" x14ac:dyDescent="0.2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</row>
    <row r="2243" spans="1:19" x14ac:dyDescent="0.2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</row>
    <row r="2244" spans="1:19" x14ac:dyDescent="0.2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</row>
    <row r="2245" spans="1:19" x14ac:dyDescent="0.2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</row>
    <row r="2246" spans="1:19" x14ac:dyDescent="0.2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</row>
    <row r="2247" spans="1:19" x14ac:dyDescent="0.2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</row>
    <row r="2248" spans="1:19" x14ac:dyDescent="0.2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</row>
    <row r="2249" spans="1:19" x14ac:dyDescent="0.2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</row>
    <row r="2250" spans="1:19" x14ac:dyDescent="0.2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</row>
    <row r="2251" spans="1:19" x14ac:dyDescent="0.2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</row>
    <row r="2252" spans="1:19" x14ac:dyDescent="0.2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</row>
    <row r="2253" spans="1:19" x14ac:dyDescent="0.2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</row>
    <row r="2254" spans="1:19" x14ac:dyDescent="0.2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</row>
    <row r="2255" spans="1:19" x14ac:dyDescent="0.2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</row>
    <row r="2256" spans="1:19" x14ac:dyDescent="0.2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</row>
    <row r="2257" spans="1:19" x14ac:dyDescent="0.2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</row>
    <row r="2258" spans="1:19" x14ac:dyDescent="0.2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</row>
    <row r="2259" spans="1:19" x14ac:dyDescent="0.2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</row>
    <row r="2260" spans="1:19" x14ac:dyDescent="0.2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</row>
    <row r="2261" spans="1:19" x14ac:dyDescent="0.2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</row>
    <row r="2262" spans="1:19" x14ac:dyDescent="0.2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</row>
    <row r="2263" spans="1:19" x14ac:dyDescent="0.2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</row>
    <row r="2264" spans="1:19" x14ac:dyDescent="0.2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</row>
    <row r="2265" spans="1:19" x14ac:dyDescent="0.2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</row>
    <row r="2266" spans="1:19" x14ac:dyDescent="0.2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</row>
    <row r="2267" spans="1:19" x14ac:dyDescent="0.2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</row>
    <row r="2268" spans="1:19" x14ac:dyDescent="0.2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</row>
    <row r="2269" spans="1:19" x14ac:dyDescent="0.2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</row>
    <row r="2270" spans="1:19" x14ac:dyDescent="0.2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</row>
    <row r="2271" spans="1:19" x14ac:dyDescent="0.2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</row>
    <row r="2272" spans="1:19" x14ac:dyDescent="0.2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</row>
    <row r="2273" spans="1:19" x14ac:dyDescent="0.2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</row>
    <row r="2274" spans="1:19" x14ac:dyDescent="0.2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</row>
    <row r="2275" spans="1:19" x14ac:dyDescent="0.2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</row>
    <row r="2276" spans="1:19" x14ac:dyDescent="0.2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</row>
    <row r="2277" spans="1:19" x14ac:dyDescent="0.2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</row>
    <row r="2278" spans="1:19" x14ac:dyDescent="0.2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</row>
    <row r="2279" spans="1:19" x14ac:dyDescent="0.2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</row>
    <row r="2280" spans="1:19" x14ac:dyDescent="0.2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</row>
    <row r="2281" spans="1:19" x14ac:dyDescent="0.2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</row>
    <row r="2282" spans="1:19" x14ac:dyDescent="0.2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</row>
    <row r="2283" spans="1:19" x14ac:dyDescent="0.2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</row>
    <row r="2284" spans="1:19" x14ac:dyDescent="0.2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</row>
    <row r="2285" spans="1:19" x14ac:dyDescent="0.2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</row>
    <row r="2286" spans="1:19" x14ac:dyDescent="0.2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</row>
    <row r="2287" spans="1:19" x14ac:dyDescent="0.2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</row>
    <row r="2288" spans="1:19" x14ac:dyDescent="0.2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</row>
    <row r="2289" spans="1:19" x14ac:dyDescent="0.2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</row>
    <row r="2290" spans="1:19" x14ac:dyDescent="0.2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</row>
    <row r="2291" spans="1:19" x14ac:dyDescent="0.2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</row>
    <row r="2292" spans="1:19" x14ac:dyDescent="0.2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</row>
    <row r="2293" spans="1:19" x14ac:dyDescent="0.2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</row>
    <row r="2294" spans="1:19" x14ac:dyDescent="0.2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</row>
    <row r="2295" spans="1:19" x14ac:dyDescent="0.2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</row>
    <row r="2296" spans="1:19" x14ac:dyDescent="0.2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</row>
    <row r="2297" spans="1:19" x14ac:dyDescent="0.2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</row>
    <row r="2298" spans="1:19" x14ac:dyDescent="0.2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</row>
    <row r="2299" spans="1:19" x14ac:dyDescent="0.2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</row>
    <row r="2300" spans="1:19" x14ac:dyDescent="0.2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</row>
    <row r="2301" spans="1:19" x14ac:dyDescent="0.2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</row>
    <row r="2302" spans="1:19" x14ac:dyDescent="0.2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</row>
    <row r="2303" spans="1:19" x14ac:dyDescent="0.2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</row>
    <row r="2304" spans="1:19" x14ac:dyDescent="0.2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</row>
    <row r="2305" spans="1:19" x14ac:dyDescent="0.2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</row>
    <row r="2306" spans="1:19" x14ac:dyDescent="0.2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</row>
    <row r="2307" spans="1:19" x14ac:dyDescent="0.2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</row>
    <row r="2308" spans="1:19" x14ac:dyDescent="0.2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</row>
    <row r="2309" spans="1:19" x14ac:dyDescent="0.2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</row>
    <row r="2310" spans="1:19" x14ac:dyDescent="0.2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</row>
    <row r="2311" spans="1:19" x14ac:dyDescent="0.2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</row>
    <row r="2312" spans="1:19" x14ac:dyDescent="0.2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</row>
    <row r="2313" spans="1:19" x14ac:dyDescent="0.2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</row>
    <row r="2314" spans="1:19" x14ac:dyDescent="0.2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</row>
    <row r="2315" spans="1:19" x14ac:dyDescent="0.2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</row>
    <row r="2316" spans="1:19" x14ac:dyDescent="0.2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</row>
    <row r="2317" spans="1:19" x14ac:dyDescent="0.2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</row>
    <row r="2318" spans="1:19" x14ac:dyDescent="0.2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</row>
    <row r="2319" spans="1:19" x14ac:dyDescent="0.2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</row>
    <row r="2320" spans="1:19" x14ac:dyDescent="0.2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</row>
    <row r="2321" spans="1:19" x14ac:dyDescent="0.2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</row>
    <row r="2322" spans="1:19" x14ac:dyDescent="0.2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</row>
    <row r="2323" spans="1:19" x14ac:dyDescent="0.2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</row>
    <row r="2324" spans="1:19" x14ac:dyDescent="0.2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</row>
    <row r="2325" spans="1:19" x14ac:dyDescent="0.2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</row>
    <row r="2326" spans="1:19" x14ac:dyDescent="0.2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</row>
    <row r="2327" spans="1:19" x14ac:dyDescent="0.2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</row>
    <row r="2328" spans="1:19" x14ac:dyDescent="0.2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</row>
    <row r="2329" spans="1:19" x14ac:dyDescent="0.2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</row>
    <row r="2330" spans="1:19" x14ac:dyDescent="0.2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</row>
    <row r="2331" spans="1:19" x14ac:dyDescent="0.2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</row>
    <row r="2332" spans="1:19" x14ac:dyDescent="0.2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</row>
    <row r="2333" spans="1:19" x14ac:dyDescent="0.2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</row>
    <row r="2334" spans="1:19" x14ac:dyDescent="0.2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</row>
    <row r="2335" spans="1:19" x14ac:dyDescent="0.2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</row>
    <row r="2336" spans="1:19" x14ac:dyDescent="0.2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</row>
    <row r="2337" spans="1:19" x14ac:dyDescent="0.2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</row>
    <row r="2338" spans="1:19" x14ac:dyDescent="0.2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</row>
    <row r="2339" spans="1:19" x14ac:dyDescent="0.2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</row>
    <row r="2340" spans="1:19" x14ac:dyDescent="0.2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</row>
    <row r="2341" spans="1:19" x14ac:dyDescent="0.2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</row>
    <row r="2342" spans="1:19" x14ac:dyDescent="0.2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</row>
    <row r="2343" spans="1:19" x14ac:dyDescent="0.2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</row>
    <row r="2344" spans="1:19" x14ac:dyDescent="0.2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</row>
    <row r="2345" spans="1:19" x14ac:dyDescent="0.2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</row>
    <row r="2346" spans="1:19" x14ac:dyDescent="0.2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</row>
    <row r="2347" spans="1:19" x14ac:dyDescent="0.2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</row>
    <row r="2348" spans="1:19" x14ac:dyDescent="0.2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</row>
    <row r="2349" spans="1:19" x14ac:dyDescent="0.2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</row>
    <row r="2350" spans="1:19" x14ac:dyDescent="0.2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</row>
    <row r="2351" spans="1:19" x14ac:dyDescent="0.2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</row>
    <row r="2352" spans="1:19" x14ac:dyDescent="0.2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</row>
    <row r="2353" spans="1:19" x14ac:dyDescent="0.2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</row>
    <row r="2354" spans="1:19" x14ac:dyDescent="0.2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</row>
    <row r="2355" spans="1:19" x14ac:dyDescent="0.2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</row>
    <row r="2356" spans="1:19" x14ac:dyDescent="0.2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</row>
    <row r="2357" spans="1:19" x14ac:dyDescent="0.2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</row>
    <row r="2358" spans="1:19" x14ac:dyDescent="0.2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</row>
    <row r="2359" spans="1:19" x14ac:dyDescent="0.2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</row>
    <row r="2360" spans="1:19" x14ac:dyDescent="0.2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</row>
    <row r="2361" spans="1:19" x14ac:dyDescent="0.2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</row>
    <row r="2362" spans="1:19" x14ac:dyDescent="0.2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</row>
    <row r="2363" spans="1:19" x14ac:dyDescent="0.2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</row>
    <row r="2364" spans="1:19" x14ac:dyDescent="0.2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</row>
    <row r="2365" spans="1:19" x14ac:dyDescent="0.2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</row>
    <row r="2366" spans="1:19" x14ac:dyDescent="0.2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</row>
    <row r="2367" spans="1:19" x14ac:dyDescent="0.2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</row>
    <row r="2368" spans="1:19" x14ac:dyDescent="0.2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</row>
    <row r="2369" spans="1:19" x14ac:dyDescent="0.2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</row>
    <row r="2370" spans="1:19" x14ac:dyDescent="0.2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</row>
    <row r="2371" spans="1:19" x14ac:dyDescent="0.2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</row>
    <row r="2372" spans="1:19" x14ac:dyDescent="0.2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</row>
    <row r="2373" spans="1:19" x14ac:dyDescent="0.2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</row>
    <row r="2374" spans="1:19" x14ac:dyDescent="0.2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</row>
    <row r="2375" spans="1:19" x14ac:dyDescent="0.2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</row>
    <row r="2376" spans="1:19" x14ac:dyDescent="0.2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</row>
    <row r="2377" spans="1:19" x14ac:dyDescent="0.2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</row>
    <row r="2378" spans="1:19" x14ac:dyDescent="0.2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</row>
    <row r="2379" spans="1:19" x14ac:dyDescent="0.2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</row>
    <row r="2380" spans="1:19" x14ac:dyDescent="0.2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</row>
    <row r="2381" spans="1:19" x14ac:dyDescent="0.2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</row>
    <row r="2382" spans="1:19" x14ac:dyDescent="0.2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</row>
    <row r="2383" spans="1:19" x14ac:dyDescent="0.2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</row>
    <row r="2384" spans="1:19" x14ac:dyDescent="0.2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</row>
    <row r="2385" spans="1:19" x14ac:dyDescent="0.2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</row>
    <row r="2386" spans="1:19" x14ac:dyDescent="0.2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</row>
    <row r="2387" spans="1:19" x14ac:dyDescent="0.2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</row>
    <row r="2388" spans="1:19" x14ac:dyDescent="0.2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</row>
    <row r="2389" spans="1:19" x14ac:dyDescent="0.2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</row>
    <row r="2390" spans="1:19" x14ac:dyDescent="0.2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</row>
    <row r="2391" spans="1:19" x14ac:dyDescent="0.2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</row>
    <row r="2392" spans="1:19" x14ac:dyDescent="0.2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</row>
    <row r="2393" spans="1:19" x14ac:dyDescent="0.2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</row>
    <row r="2394" spans="1:19" x14ac:dyDescent="0.2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</row>
    <row r="2395" spans="1:19" x14ac:dyDescent="0.2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</row>
    <row r="2396" spans="1:19" x14ac:dyDescent="0.2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</row>
    <row r="2397" spans="1:19" x14ac:dyDescent="0.2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</row>
    <row r="2398" spans="1:19" x14ac:dyDescent="0.2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</row>
    <row r="2399" spans="1:19" x14ac:dyDescent="0.2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</row>
    <row r="2400" spans="1:19" x14ac:dyDescent="0.2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</row>
    <row r="2401" spans="1:19" x14ac:dyDescent="0.2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</row>
    <row r="2402" spans="1:19" x14ac:dyDescent="0.2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</row>
    <row r="2403" spans="1:19" x14ac:dyDescent="0.2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</row>
    <row r="2404" spans="1:19" x14ac:dyDescent="0.2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</row>
    <row r="2405" spans="1:19" x14ac:dyDescent="0.2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</row>
    <row r="2406" spans="1:19" x14ac:dyDescent="0.2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</row>
    <row r="2407" spans="1:19" x14ac:dyDescent="0.2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</row>
    <row r="2408" spans="1:19" x14ac:dyDescent="0.2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</row>
    <row r="2409" spans="1:19" x14ac:dyDescent="0.2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</row>
    <row r="2410" spans="1:19" x14ac:dyDescent="0.2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</row>
    <row r="2411" spans="1:19" x14ac:dyDescent="0.2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</row>
    <row r="2412" spans="1:19" x14ac:dyDescent="0.2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</row>
    <row r="2413" spans="1:19" x14ac:dyDescent="0.2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</row>
    <row r="2414" spans="1:19" x14ac:dyDescent="0.2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</row>
    <row r="2415" spans="1:19" x14ac:dyDescent="0.2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</row>
    <row r="2416" spans="1:19" x14ac:dyDescent="0.2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</row>
    <row r="2417" spans="1:19" x14ac:dyDescent="0.2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</row>
    <row r="2418" spans="1:19" x14ac:dyDescent="0.2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</row>
    <row r="2419" spans="1:19" x14ac:dyDescent="0.2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</row>
    <row r="2420" spans="1:19" x14ac:dyDescent="0.2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</row>
    <row r="2421" spans="1:19" x14ac:dyDescent="0.2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</row>
    <row r="2422" spans="1:19" x14ac:dyDescent="0.2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</row>
    <row r="2423" spans="1:19" x14ac:dyDescent="0.2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</row>
    <row r="2424" spans="1:19" x14ac:dyDescent="0.2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</row>
    <row r="2425" spans="1:19" x14ac:dyDescent="0.2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</row>
    <row r="2426" spans="1:19" x14ac:dyDescent="0.2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</row>
    <row r="2427" spans="1:19" x14ac:dyDescent="0.2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</row>
    <row r="2428" spans="1:19" x14ac:dyDescent="0.2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</row>
    <row r="2429" spans="1:19" x14ac:dyDescent="0.2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</row>
    <row r="2430" spans="1:19" x14ac:dyDescent="0.2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</row>
    <row r="2431" spans="1:19" x14ac:dyDescent="0.2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</row>
    <row r="2432" spans="1:19" x14ac:dyDescent="0.2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</row>
    <row r="2433" spans="1:19" x14ac:dyDescent="0.2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</row>
    <row r="2434" spans="1:19" x14ac:dyDescent="0.2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</row>
    <row r="2435" spans="1:19" x14ac:dyDescent="0.2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</row>
    <row r="2436" spans="1:19" x14ac:dyDescent="0.2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</row>
    <row r="2437" spans="1:19" x14ac:dyDescent="0.2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</row>
    <row r="2438" spans="1:19" x14ac:dyDescent="0.2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</row>
    <row r="2439" spans="1:19" x14ac:dyDescent="0.2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</row>
    <row r="2440" spans="1:19" x14ac:dyDescent="0.2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</row>
    <row r="2441" spans="1:19" x14ac:dyDescent="0.2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</row>
    <row r="2442" spans="1:19" x14ac:dyDescent="0.2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</row>
    <row r="2443" spans="1:19" x14ac:dyDescent="0.2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</row>
    <row r="2444" spans="1:19" x14ac:dyDescent="0.2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</row>
    <row r="2445" spans="1:19" x14ac:dyDescent="0.2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</row>
    <row r="2446" spans="1:19" x14ac:dyDescent="0.2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</row>
    <row r="2447" spans="1:19" x14ac:dyDescent="0.2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</row>
    <row r="2448" spans="1:19" x14ac:dyDescent="0.2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</row>
    <row r="2449" spans="1:19" x14ac:dyDescent="0.2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</row>
    <row r="2450" spans="1:19" x14ac:dyDescent="0.2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</row>
    <row r="2451" spans="1:19" x14ac:dyDescent="0.2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</row>
    <row r="2452" spans="1:19" x14ac:dyDescent="0.2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</row>
    <row r="2453" spans="1:19" x14ac:dyDescent="0.2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</row>
    <row r="2454" spans="1:19" x14ac:dyDescent="0.2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</row>
    <row r="2455" spans="1:19" x14ac:dyDescent="0.2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</row>
    <row r="2456" spans="1:19" x14ac:dyDescent="0.2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</row>
    <row r="2457" spans="1:19" x14ac:dyDescent="0.2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</row>
    <row r="2458" spans="1:19" x14ac:dyDescent="0.2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</row>
    <row r="2459" spans="1:19" x14ac:dyDescent="0.2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</row>
    <row r="2460" spans="1:19" x14ac:dyDescent="0.2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</row>
    <row r="2461" spans="1:19" x14ac:dyDescent="0.2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</row>
    <row r="2462" spans="1:19" x14ac:dyDescent="0.2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</row>
    <row r="2463" spans="1:19" x14ac:dyDescent="0.2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</row>
    <row r="2464" spans="1:19" x14ac:dyDescent="0.2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</row>
    <row r="2465" spans="1:19" x14ac:dyDescent="0.2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</row>
    <row r="2466" spans="1:19" x14ac:dyDescent="0.2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</row>
    <row r="2467" spans="1:19" x14ac:dyDescent="0.2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</row>
    <row r="2468" spans="1:19" x14ac:dyDescent="0.2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</row>
    <row r="2469" spans="1:19" x14ac:dyDescent="0.2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</row>
    <row r="2470" spans="1:19" x14ac:dyDescent="0.2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</row>
    <row r="2471" spans="1:19" x14ac:dyDescent="0.2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</row>
    <row r="2472" spans="1:19" x14ac:dyDescent="0.2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</row>
    <row r="2473" spans="1:19" x14ac:dyDescent="0.2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</row>
    <row r="2474" spans="1:19" x14ac:dyDescent="0.2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</row>
    <row r="2475" spans="1:19" x14ac:dyDescent="0.2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</row>
    <row r="2476" spans="1:19" x14ac:dyDescent="0.2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</row>
    <row r="2477" spans="1:19" x14ac:dyDescent="0.2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</row>
    <row r="2478" spans="1:19" x14ac:dyDescent="0.2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</row>
    <row r="2479" spans="1:19" x14ac:dyDescent="0.2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</row>
    <row r="2480" spans="1:19" x14ac:dyDescent="0.2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</row>
    <row r="2481" spans="1:19" x14ac:dyDescent="0.2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</row>
    <row r="2482" spans="1:19" x14ac:dyDescent="0.2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</row>
    <row r="2483" spans="1:19" x14ac:dyDescent="0.2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</row>
    <row r="2484" spans="1:19" x14ac:dyDescent="0.2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</row>
    <row r="2485" spans="1:19" x14ac:dyDescent="0.2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</row>
    <row r="2486" spans="1:19" x14ac:dyDescent="0.2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</row>
    <row r="2487" spans="1:19" x14ac:dyDescent="0.2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</row>
    <row r="2488" spans="1:19" x14ac:dyDescent="0.2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</row>
    <row r="2489" spans="1:19" x14ac:dyDescent="0.2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</row>
    <row r="2490" spans="1:19" x14ac:dyDescent="0.2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</row>
    <row r="2491" spans="1:19" x14ac:dyDescent="0.2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</row>
    <row r="2492" spans="1:19" x14ac:dyDescent="0.2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</row>
    <row r="2493" spans="1:19" x14ac:dyDescent="0.2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</row>
    <row r="2494" spans="1:19" x14ac:dyDescent="0.2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</row>
    <row r="2495" spans="1:19" x14ac:dyDescent="0.2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</row>
    <row r="2496" spans="1:19" x14ac:dyDescent="0.2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</row>
    <row r="2497" spans="1:19" x14ac:dyDescent="0.2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</row>
    <row r="2498" spans="1:19" x14ac:dyDescent="0.2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</row>
    <row r="2499" spans="1:19" x14ac:dyDescent="0.2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</row>
    <row r="2500" spans="1:19" x14ac:dyDescent="0.2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</row>
    <row r="2501" spans="1:19" x14ac:dyDescent="0.2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</row>
    <row r="2502" spans="1:19" x14ac:dyDescent="0.2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</row>
    <row r="2503" spans="1:19" x14ac:dyDescent="0.2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</row>
    <row r="2504" spans="1:19" x14ac:dyDescent="0.2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</row>
    <row r="2505" spans="1:19" x14ac:dyDescent="0.2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</row>
    <row r="2506" spans="1:19" x14ac:dyDescent="0.2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</row>
    <row r="2507" spans="1:19" x14ac:dyDescent="0.2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</row>
    <row r="2508" spans="1:19" x14ac:dyDescent="0.2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</row>
    <row r="2509" spans="1:19" x14ac:dyDescent="0.2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</row>
    <row r="2510" spans="1:19" x14ac:dyDescent="0.2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</row>
    <row r="2511" spans="1:19" x14ac:dyDescent="0.2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</row>
    <row r="2512" spans="1:19" x14ac:dyDescent="0.2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</row>
    <row r="2513" spans="1:19" x14ac:dyDescent="0.2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</row>
    <row r="2514" spans="1:19" x14ac:dyDescent="0.2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</row>
    <row r="2515" spans="1:19" x14ac:dyDescent="0.2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</row>
    <row r="2516" spans="1:19" x14ac:dyDescent="0.2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</row>
    <row r="2517" spans="1:19" x14ac:dyDescent="0.2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</row>
    <row r="2518" spans="1:19" x14ac:dyDescent="0.2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</row>
    <row r="2519" spans="1:19" x14ac:dyDescent="0.2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</row>
    <row r="2520" spans="1:19" x14ac:dyDescent="0.2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</row>
    <row r="2521" spans="1:19" x14ac:dyDescent="0.2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</row>
    <row r="2522" spans="1:19" x14ac:dyDescent="0.2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</row>
    <row r="2523" spans="1:19" x14ac:dyDescent="0.2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</row>
    <row r="2524" spans="1:19" x14ac:dyDescent="0.2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</row>
    <row r="2525" spans="1:19" x14ac:dyDescent="0.2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</row>
    <row r="2526" spans="1:19" x14ac:dyDescent="0.2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</row>
    <row r="2527" spans="1:19" x14ac:dyDescent="0.2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</row>
    <row r="2528" spans="1:19" x14ac:dyDescent="0.2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</row>
    <row r="2529" spans="1:19" x14ac:dyDescent="0.2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</row>
    <row r="2530" spans="1:19" x14ac:dyDescent="0.2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</row>
    <row r="2531" spans="1:19" x14ac:dyDescent="0.2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</row>
    <row r="2532" spans="1:19" x14ac:dyDescent="0.2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</row>
    <row r="2533" spans="1:19" x14ac:dyDescent="0.2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</row>
    <row r="2534" spans="1:19" x14ac:dyDescent="0.2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</row>
    <row r="2535" spans="1:19" x14ac:dyDescent="0.2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</row>
    <row r="2536" spans="1:19" x14ac:dyDescent="0.2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</row>
    <row r="2537" spans="1:19" x14ac:dyDescent="0.2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</row>
    <row r="2538" spans="1:19" x14ac:dyDescent="0.2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</row>
    <row r="2539" spans="1:19" x14ac:dyDescent="0.2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</row>
    <row r="2540" spans="1:19" x14ac:dyDescent="0.2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</row>
    <row r="2541" spans="1:19" x14ac:dyDescent="0.2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</row>
    <row r="2542" spans="1:19" x14ac:dyDescent="0.2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</row>
    <row r="2543" spans="1:19" x14ac:dyDescent="0.2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</row>
    <row r="2544" spans="1:19" x14ac:dyDescent="0.2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</row>
    <row r="2545" spans="1:19" x14ac:dyDescent="0.2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</row>
    <row r="2546" spans="1:19" x14ac:dyDescent="0.2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</row>
    <row r="2547" spans="1:19" x14ac:dyDescent="0.2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</row>
    <row r="2548" spans="1:19" x14ac:dyDescent="0.2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</row>
    <row r="2549" spans="1:19" x14ac:dyDescent="0.2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</row>
    <row r="2550" spans="1:19" x14ac:dyDescent="0.2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</row>
    <row r="2551" spans="1:19" x14ac:dyDescent="0.2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</row>
    <row r="2552" spans="1:19" x14ac:dyDescent="0.2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</row>
    <row r="2553" spans="1:19" x14ac:dyDescent="0.2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</row>
    <row r="2554" spans="1:19" x14ac:dyDescent="0.2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</row>
    <row r="2555" spans="1:19" x14ac:dyDescent="0.2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</row>
    <row r="2556" spans="1:19" x14ac:dyDescent="0.2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</row>
    <row r="2557" spans="1:19" x14ac:dyDescent="0.2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</row>
    <row r="2558" spans="1:19" x14ac:dyDescent="0.2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</row>
    <row r="2559" spans="1:19" x14ac:dyDescent="0.2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</row>
    <row r="2560" spans="1:19" x14ac:dyDescent="0.2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</row>
    <row r="2561" spans="1:19" x14ac:dyDescent="0.2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</row>
    <row r="2562" spans="1:19" x14ac:dyDescent="0.2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</row>
    <row r="2563" spans="1:19" x14ac:dyDescent="0.2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</row>
    <row r="2564" spans="1:19" x14ac:dyDescent="0.2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</row>
    <row r="2565" spans="1:19" x14ac:dyDescent="0.2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</row>
    <row r="2566" spans="1:19" x14ac:dyDescent="0.2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</row>
    <row r="2567" spans="1:19" x14ac:dyDescent="0.2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</row>
    <row r="2568" spans="1:19" x14ac:dyDescent="0.2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</row>
    <row r="2569" spans="1:19" x14ac:dyDescent="0.2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</row>
    <row r="2570" spans="1:19" x14ac:dyDescent="0.2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</row>
    <row r="2571" spans="1:19" x14ac:dyDescent="0.2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</row>
    <row r="2572" spans="1:19" x14ac:dyDescent="0.2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</row>
    <row r="2573" spans="1:19" x14ac:dyDescent="0.2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</row>
    <row r="2574" spans="1:19" x14ac:dyDescent="0.2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</row>
    <row r="2575" spans="1:19" x14ac:dyDescent="0.2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</row>
    <row r="2576" spans="1:19" x14ac:dyDescent="0.2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</row>
    <row r="2577" spans="1:19" x14ac:dyDescent="0.2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</row>
    <row r="2578" spans="1:19" x14ac:dyDescent="0.2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</row>
    <row r="2579" spans="1:19" x14ac:dyDescent="0.2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</row>
    <row r="2580" spans="1:19" x14ac:dyDescent="0.2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</row>
    <row r="2581" spans="1:19" x14ac:dyDescent="0.2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</row>
    <row r="2582" spans="1:19" x14ac:dyDescent="0.2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</row>
    <row r="2583" spans="1:19" x14ac:dyDescent="0.2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</row>
    <row r="2584" spans="1:19" x14ac:dyDescent="0.2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</row>
    <row r="2585" spans="1:19" x14ac:dyDescent="0.2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</row>
    <row r="2586" spans="1:19" x14ac:dyDescent="0.2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</row>
    <row r="2587" spans="1:19" x14ac:dyDescent="0.2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</row>
    <row r="2588" spans="1:19" x14ac:dyDescent="0.2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</row>
    <row r="2589" spans="1:19" x14ac:dyDescent="0.2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</row>
    <row r="2590" spans="1:19" x14ac:dyDescent="0.2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</row>
    <row r="2591" spans="1:19" x14ac:dyDescent="0.2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</row>
    <row r="2592" spans="1:19" x14ac:dyDescent="0.2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</row>
    <row r="2593" spans="1:19" x14ac:dyDescent="0.2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</row>
    <row r="2594" spans="1:19" x14ac:dyDescent="0.2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</row>
    <row r="2595" spans="1:19" x14ac:dyDescent="0.2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</row>
    <row r="2596" spans="1:19" x14ac:dyDescent="0.2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</row>
    <row r="2597" spans="1:19" x14ac:dyDescent="0.2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</row>
    <row r="2598" spans="1:19" x14ac:dyDescent="0.2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</row>
    <row r="2599" spans="1:19" x14ac:dyDescent="0.2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</row>
    <row r="2600" spans="1:19" x14ac:dyDescent="0.2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</row>
    <row r="2601" spans="1:19" x14ac:dyDescent="0.2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</row>
    <row r="2602" spans="1:19" x14ac:dyDescent="0.2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</row>
    <row r="2603" spans="1:19" x14ac:dyDescent="0.2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</row>
    <row r="2604" spans="1:19" x14ac:dyDescent="0.2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</row>
    <row r="2605" spans="1:19" x14ac:dyDescent="0.2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</row>
    <row r="2606" spans="1:19" x14ac:dyDescent="0.2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</row>
    <row r="2607" spans="1:19" x14ac:dyDescent="0.2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</row>
    <row r="2608" spans="1:19" x14ac:dyDescent="0.2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</row>
    <row r="2609" spans="1:19" x14ac:dyDescent="0.2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</row>
    <row r="2610" spans="1:19" x14ac:dyDescent="0.2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</row>
    <row r="2611" spans="1:19" x14ac:dyDescent="0.2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</row>
    <row r="2612" spans="1:19" x14ac:dyDescent="0.2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</row>
    <row r="2613" spans="1:19" x14ac:dyDescent="0.2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</row>
    <row r="2614" spans="1:19" x14ac:dyDescent="0.2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</row>
    <row r="2615" spans="1:19" x14ac:dyDescent="0.2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</row>
    <row r="2616" spans="1:19" x14ac:dyDescent="0.2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</row>
    <row r="2617" spans="1:19" x14ac:dyDescent="0.2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</row>
    <row r="2618" spans="1:19" x14ac:dyDescent="0.2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</row>
    <row r="2619" spans="1:19" x14ac:dyDescent="0.2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</row>
    <row r="2620" spans="1:19" x14ac:dyDescent="0.2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</row>
    <row r="2621" spans="1:19" x14ac:dyDescent="0.2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</row>
    <row r="2622" spans="1:19" x14ac:dyDescent="0.2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</row>
    <row r="2623" spans="1:19" x14ac:dyDescent="0.2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</row>
    <row r="2624" spans="1:19" x14ac:dyDescent="0.2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</row>
    <row r="2625" spans="1:19" x14ac:dyDescent="0.2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</row>
    <row r="2626" spans="1:19" x14ac:dyDescent="0.2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</row>
    <row r="2627" spans="1:19" x14ac:dyDescent="0.2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</row>
    <row r="2628" spans="1:19" x14ac:dyDescent="0.2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</row>
    <row r="2629" spans="1:19" x14ac:dyDescent="0.2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</row>
    <row r="2630" spans="1:19" x14ac:dyDescent="0.2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</row>
    <row r="2631" spans="1:19" x14ac:dyDescent="0.2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</row>
    <row r="2632" spans="1:19" x14ac:dyDescent="0.2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</row>
    <row r="2633" spans="1:19" x14ac:dyDescent="0.2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</row>
    <row r="2634" spans="1:19" x14ac:dyDescent="0.2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</row>
    <row r="2635" spans="1:19" x14ac:dyDescent="0.2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</row>
    <row r="2636" spans="1:19" x14ac:dyDescent="0.2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</row>
    <row r="2637" spans="1:19" x14ac:dyDescent="0.2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</row>
    <row r="2638" spans="1:19" x14ac:dyDescent="0.2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</row>
    <row r="2639" spans="1:19" x14ac:dyDescent="0.2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</row>
    <row r="2640" spans="1:19" x14ac:dyDescent="0.2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</row>
    <row r="2641" spans="1:19" x14ac:dyDescent="0.2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</row>
    <row r="2642" spans="1:19" x14ac:dyDescent="0.2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</row>
    <row r="2643" spans="1:19" x14ac:dyDescent="0.2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</row>
    <row r="2644" spans="1:19" x14ac:dyDescent="0.2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</row>
    <row r="2645" spans="1:19" x14ac:dyDescent="0.2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</row>
    <row r="2646" spans="1:19" x14ac:dyDescent="0.2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</row>
    <row r="2647" spans="1:19" x14ac:dyDescent="0.2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</row>
    <row r="2648" spans="1:19" x14ac:dyDescent="0.2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</row>
    <row r="2649" spans="1:19" x14ac:dyDescent="0.2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</row>
    <row r="2650" spans="1:19" x14ac:dyDescent="0.2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</row>
    <row r="2651" spans="1:19" x14ac:dyDescent="0.2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</row>
    <row r="2652" spans="1:19" x14ac:dyDescent="0.2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</row>
    <row r="2653" spans="1:19" x14ac:dyDescent="0.2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</row>
    <row r="2654" spans="1:19" x14ac:dyDescent="0.2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</row>
    <row r="2655" spans="1:19" x14ac:dyDescent="0.2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</row>
    <row r="2656" spans="1:19" x14ac:dyDescent="0.2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</row>
    <row r="2657" spans="1:19" x14ac:dyDescent="0.2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</row>
    <row r="2658" spans="1:19" x14ac:dyDescent="0.2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</row>
    <row r="2659" spans="1:19" x14ac:dyDescent="0.2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</row>
    <row r="2660" spans="1:19" x14ac:dyDescent="0.2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</row>
    <row r="2661" spans="1:19" x14ac:dyDescent="0.2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</row>
    <row r="2662" spans="1:19" x14ac:dyDescent="0.2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</row>
    <row r="2663" spans="1:19" x14ac:dyDescent="0.2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</row>
    <row r="2664" spans="1:19" x14ac:dyDescent="0.2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</row>
    <row r="2665" spans="1:19" x14ac:dyDescent="0.2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</row>
    <row r="2666" spans="1:19" x14ac:dyDescent="0.2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</row>
    <row r="2667" spans="1:19" x14ac:dyDescent="0.2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</row>
    <row r="2668" spans="1:19" x14ac:dyDescent="0.2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</row>
    <row r="2669" spans="1:19" x14ac:dyDescent="0.2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</row>
    <row r="2670" spans="1:19" x14ac:dyDescent="0.2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</row>
    <row r="2671" spans="1:19" x14ac:dyDescent="0.2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</row>
    <row r="2672" spans="1:19" x14ac:dyDescent="0.2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</row>
    <row r="2673" spans="1:19" x14ac:dyDescent="0.2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</row>
    <row r="2674" spans="1:19" x14ac:dyDescent="0.2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</row>
    <row r="2675" spans="1:19" x14ac:dyDescent="0.2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</row>
    <row r="2676" spans="1:19" x14ac:dyDescent="0.2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</row>
    <row r="2677" spans="1:19" x14ac:dyDescent="0.2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</row>
    <row r="2678" spans="1:19" x14ac:dyDescent="0.2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</row>
    <row r="2679" spans="1:19" x14ac:dyDescent="0.2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</row>
    <row r="2680" spans="1:19" x14ac:dyDescent="0.2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</row>
    <row r="2681" spans="1:19" x14ac:dyDescent="0.2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</row>
    <row r="2682" spans="1:19" x14ac:dyDescent="0.2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</row>
    <row r="2683" spans="1:19" x14ac:dyDescent="0.2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</row>
    <row r="2684" spans="1:19" x14ac:dyDescent="0.2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</row>
    <row r="2685" spans="1:19" x14ac:dyDescent="0.2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</row>
    <row r="2686" spans="1:19" x14ac:dyDescent="0.2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</row>
    <row r="2687" spans="1:19" x14ac:dyDescent="0.2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</row>
    <row r="2688" spans="1:19" x14ac:dyDescent="0.2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</row>
    <row r="2689" spans="1:19" x14ac:dyDescent="0.2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</row>
    <row r="2690" spans="1:19" x14ac:dyDescent="0.2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</row>
    <row r="2691" spans="1:19" x14ac:dyDescent="0.2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</row>
    <row r="2692" spans="1:19" x14ac:dyDescent="0.2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</row>
    <row r="2693" spans="1:19" x14ac:dyDescent="0.2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</row>
    <row r="2694" spans="1:19" x14ac:dyDescent="0.2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</row>
    <row r="2695" spans="1:19" x14ac:dyDescent="0.2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</row>
    <row r="2696" spans="1:19" x14ac:dyDescent="0.2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</row>
    <row r="2697" spans="1:19" x14ac:dyDescent="0.2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</row>
    <row r="2698" spans="1:19" x14ac:dyDescent="0.2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</row>
    <row r="2699" spans="1:19" x14ac:dyDescent="0.2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</row>
    <row r="2700" spans="1:19" x14ac:dyDescent="0.2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</row>
    <row r="2701" spans="1:19" x14ac:dyDescent="0.2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</row>
    <row r="2702" spans="1:19" x14ac:dyDescent="0.2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</row>
    <row r="2703" spans="1:19" x14ac:dyDescent="0.2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</row>
    <row r="2704" spans="1:19" x14ac:dyDescent="0.2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</row>
    <row r="2705" spans="1:19" x14ac:dyDescent="0.2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</row>
    <row r="2706" spans="1:19" x14ac:dyDescent="0.2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</row>
    <row r="2707" spans="1:19" x14ac:dyDescent="0.2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</row>
    <row r="2708" spans="1:19" x14ac:dyDescent="0.2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</row>
    <row r="2709" spans="1:19" x14ac:dyDescent="0.2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</row>
    <row r="2710" spans="1:19" x14ac:dyDescent="0.2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</row>
    <row r="2711" spans="1:19" x14ac:dyDescent="0.2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</row>
    <row r="2712" spans="1:19" x14ac:dyDescent="0.2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</row>
    <row r="2713" spans="1:19" x14ac:dyDescent="0.2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</row>
    <row r="2714" spans="1:19" x14ac:dyDescent="0.2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</row>
    <row r="2715" spans="1:19" x14ac:dyDescent="0.2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</row>
    <row r="2716" spans="1:19" x14ac:dyDescent="0.2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</row>
    <row r="2717" spans="1:19" x14ac:dyDescent="0.2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</row>
    <row r="2718" spans="1:19" x14ac:dyDescent="0.2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</row>
    <row r="2719" spans="1:19" x14ac:dyDescent="0.2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</row>
    <row r="2720" spans="1:19" x14ac:dyDescent="0.2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</row>
    <row r="2721" spans="1:19" x14ac:dyDescent="0.2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</row>
    <row r="2722" spans="1:19" x14ac:dyDescent="0.2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</row>
    <row r="2723" spans="1:19" x14ac:dyDescent="0.2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</row>
    <row r="2724" spans="1:19" x14ac:dyDescent="0.2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</row>
    <row r="2725" spans="1:19" x14ac:dyDescent="0.2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</row>
    <row r="2726" spans="1:19" x14ac:dyDescent="0.2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</row>
    <row r="2727" spans="1:19" x14ac:dyDescent="0.2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</row>
    <row r="2728" spans="1:19" x14ac:dyDescent="0.2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</row>
    <row r="2729" spans="1:19" x14ac:dyDescent="0.2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</row>
    <row r="2730" spans="1:19" x14ac:dyDescent="0.2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</row>
    <row r="2731" spans="1:19" x14ac:dyDescent="0.2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</row>
    <row r="2732" spans="1:19" x14ac:dyDescent="0.2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</row>
    <row r="2733" spans="1:19" x14ac:dyDescent="0.2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</row>
    <row r="2734" spans="1:19" x14ac:dyDescent="0.2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</row>
    <row r="2735" spans="1:19" x14ac:dyDescent="0.2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</row>
    <row r="2736" spans="1:19" x14ac:dyDescent="0.2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</row>
    <row r="2737" spans="1:19" x14ac:dyDescent="0.2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</row>
    <row r="2738" spans="1:19" x14ac:dyDescent="0.2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</row>
    <row r="2739" spans="1:19" x14ac:dyDescent="0.2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</row>
    <row r="2740" spans="1:19" x14ac:dyDescent="0.2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</row>
    <row r="2741" spans="1:19" x14ac:dyDescent="0.2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</row>
    <row r="2742" spans="1:19" x14ac:dyDescent="0.2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</row>
    <row r="2743" spans="1:19" x14ac:dyDescent="0.2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</row>
    <row r="2744" spans="1:19" x14ac:dyDescent="0.2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</row>
    <row r="2745" spans="1:19" x14ac:dyDescent="0.2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</row>
    <row r="2746" spans="1:19" x14ac:dyDescent="0.2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</row>
    <row r="2747" spans="1:19" x14ac:dyDescent="0.2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</row>
    <row r="2748" spans="1:19" x14ac:dyDescent="0.2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</row>
    <row r="2749" spans="1:19" x14ac:dyDescent="0.2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</row>
    <row r="2750" spans="1:19" x14ac:dyDescent="0.2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</row>
    <row r="2751" spans="1:19" x14ac:dyDescent="0.2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</row>
    <row r="2752" spans="1:19" x14ac:dyDescent="0.2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</row>
    <row r="2753" spans="1:19" x14ac:dyDescent="0.2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</row>
    <row r="2754" spans="1:19" x14ac:dyDescent="0.2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</row>
    <row r="2755" spans="1:19" x14ac:dyDescent="0.2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</row>
    <row r="2756" spans="1:19" x14ac:dyDescent="0.2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</row>
    <row r="2757" spans="1:19" x14ac:dyDescent="0.2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</row>
    <row r="2758" spans="1:19" x14ac:dyDescent="0.2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</row>
    <row r="2759" spans="1:19" x14ac:dyDescent="0.2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</row>
    <row r="2760" spans="1:19" x14ac:dyDescent="0.2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</row>
    <row r="2761" spans="1:19" x14ac:dyDescent="0.2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</row>
    <row r="2762" spans="1:19" x14ac:dyDescent="0.2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</row>
    <row r="2763" spans="1:19" x14ac:dyDescent="0.2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</row>
    <row r="2764" spans="1:19" x14ac:dyDescent="0.2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</row>
    <row r="2765" spans="1:19" x14ac:dyDescent="0.2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</row>
    <row r="2766" spans="1:19" x14ac:dyDescent="0.2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</row>
    <row r="2767" spans="1:19" x14ac:dyDescent="0.2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</row>
    <row r="2768" spans="1:19" x14ac:dyDescent="0.2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</row>
    <row r="2769" spans="1:19" x14ac:dyDescent="0.2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</row>
    <row r="2770" spans="1:19" x14ac:dyDescent="0.2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</row>
    <row r="2771" spans="1:19" x14ac:dyDescent="0.2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</row>
    <row r="2772" spans="1:19" x14ac:dyDescent="0.2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</row>
    <row r="2773" spans="1:19" x14ac:dyDescent="0.2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</row>
    <row r="2774" spans="1:19" x14ac:dyDescent="0.2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</row>
    <row r="2775" spans="1:19" x14ac:dyDescent="0.2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</row>
    <row r="2776" spans="1:19" x14ac:dyDescent="0.2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</row>
    <row r="2777" spans="1:19" x14ac:dyDescent="0.2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</row>
    <row r="2778" spans="1:19" x14ac:dyDescent="0.2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</row>
    <row r="2779" spans="1:19" x14ac:dyDescent="0.2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</row>
    <row r="2780" spans="1:19" x14ac:dyDescent="0.2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</row>
    <row r="2781" spans="1:19" x14ac:dyDescent="0.2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</row>
    <row r="2782" spans="1:19" x14ac:dyDescent="0.2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</row>
    <row r="2783" spans="1:19" x14ac:dyDescent="0.2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</row>
    <row r="2784" spans="1:19" x14ac:dyDescent="0.2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</row>
    <row r="2785" spans="1:19" x14ac:dyDescent="0.2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</row>
    <row r="2786" spans="1:19" x14ac:dyDescent="0.2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</row>
    <row r="2787" spans="1:19" x14ac:dyDescent="0.2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</row>
    <row r="2788" spans="1:19" x14ac:dyDescent="0.2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</row>
    <row r="2789" spans="1:19" x14ac:dyDescent="0.2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</row>
    <row r="2790" spans="1:19" x14ac:dyDescent="0.2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</row>
    <row r="2791" spans="1:19" x14ac:dyDescent="0.2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</row>
    <row r="2792" spans="1:19" x14ac:dyDescent="0.2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</row>
    <row r="2793" spans="1:19" x14ac:dyDescent="0.2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</row>
    <row r="2794" spans="1:19" x14ac:dyDescent="0.2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</row>
    <row r="2795" spans="1:19" x14ac:dyDescent="0.2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</row>
    <row r="2796" spans="1:19" x14ac:dyDescent="0.2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</row>
    <row r="2797" spans="1:19" x14ac:dyDescent="0.2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</row>
    <row r="2798" spans="1:19" x14ac:dyDescent="0.2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</row>
    <row r="2799" spans="1:19" x14ac:dyDescent="0.2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</row>
    <row r="2800" spans="1:19" x14ac:dyDescent="0.2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</row>
    <row r="2801" spans="1:19" x14ac:dyDescent="0.2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</row>
    <row r="2802" spans="1:19" x14ac:dyDescent="0.2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</row>
    <row r="2803" spans="1:19" x14ac:dyDescent="0.2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</row>
    <row r="2804" spans="1:19" x14ac:dyDescent="0.2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</row>
    <row r="2805" spans="1:19" x14ac:dyDescent="0.2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</row>
    <row r="2806" spans="1:19" x14ac:dyDescent="0.2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</row>
    <row r="2807" spans="1:19" x14ac:dyDescent="0.2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</row>
    <row r="2808" spans="1:19" x14ac:dyDescent="0.2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</row>
    <row r="2809" spans="1:19" x14ac:dyDescent="0.2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</row>
    <row r="2810" spans="1:19" x14ac:dyDescent="0.2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</row>
    <row r="2811" spans="1:19" x14ac:dyDescent="0.2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</row>
    <row r="2812" spans="1:19" x14ac:dyDescent="0.2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</row>
    <row r="2813" spans="1:19" x14ac:dyDescent="0.2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</row>
    <row r="2814" spans="1:19" x14ac:dyDescent="0.2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</row>
    <row r="2815" spans="1:19" x14ac:dyDescent="0.2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</row>
    <row r="2816" spans="1:19" x14ac:dyDescent="0.2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</row>
    <row r="2817" spans="1:19" x14ac:dyDescent="0.2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</row>
    <row r="2818" spans="1:19" x14ac:dyDescent="0.2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</row>
    <row r="2819" spans="1:19" x14ac:dyDescent="0.2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</row>
    <row r="2820" spans="1:19" x14ac:dyDescent="0.2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</row>
    <row r="2821" spans="1:19" x14ac:dyDescent="0.2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</row>
    <row r="2822" spans="1:19" x14ac:dyDescent="0.2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</row>
    <row r="2823" spans="1:19" x14ac:dyDescent="0.2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</row>
    <row r="2824" spans="1:19" x14ac:dyDescent="0.2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</row>
    <row r="2825" spans="1:19" x14ac:dyDescent="0.2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</row>
    <row r="2826" spans="1:19" x14ac:dyDescent="0.2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</row>
    <row r="2827" spans="1:19" x14ac:dyDescent="0.2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</row>
    <row r="2828" spans="1:19" x14ac:dyDescent="0.2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</row>
    <row r="2829" spans="1:19" x14ac:dyDescent="0.2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</row>
    <row r="2830" spans="1:19" x14ac:dyDescent="0.2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</row>
    <row r="2831" spans="1:19" x14ac:dyDescent="0.2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</row>
    <row r="2832" spans="1:19" x14ac:dyDescent="0.2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</row>
    <row r="2833" spans="1:19" x14ac:dyDescent="0.2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</row>
    <row r="2834" spans="1:19" x14ac:dyDescent="0.2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</row>
    <row r="2835" spans="1:19" x14ac:dyDescent="0.2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</row>
    <row r="2836" spans="1:19" x14ac:dyDescent="0.2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</row>
    <row r="2837" spans="1:19" x14ac:dyDescent="0.2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</row>
    <row r="2838" spans="1:19" x14ac:dyDescent="0.2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</row>
    <row r="2839" spans="1:19" x14ac:dyDescent="0.2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</row>
    <row r="2840" spans="1:19" x14ac:dyDescent="0.2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</row>
    <row r="2841" spans="1:19" x14ac:dyDescent="0.2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</row>
    <row r="2842" spans="1:19" x14ac:dyDescent="0.2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</row>
    <row r="2843" spans="1:19" x14ac:dyDescent="0.2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</row>
    <row r="2844" spans="1:19" x14ac:dyDescent="0.2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</row>
    <row r="2845" spans="1:19" x14ac:dyDescent="0.2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</row>
    <row r="2846" spans="1:19" x14ac:dyDescent="0.2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</row>
    <row r="2847" spans="1:19" x14ac:dyDescent="0.2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</row>
    <row r="2848" spans="1:19" x14ac:dyDescent="0.2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</row>
    <row r="2849" spans="1:19" x14ac:dyDescent="0.2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</row>
    <row r="2850" spans="1:19" x14ac:dyDescent="0.2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</row>
    <row r="2851" spans="1:19" x14ac:dyDescent="0.2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</row>
    <row r="2852" spans="1:19" x14ac:dyDescent="0.2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</row>
    <row r="2853" spans="1:19" x14ac:dyDescent="0.2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</row>
    <row r="2854" spans="1:19" x14ac:dyDescent="0.2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</row>
    <row r="2855" spans="1:19" x14ac:dyDescent="0.2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</row>
    <row r="2856" spans="1:19" x14ac:dyDescent="0.2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</row>
    <row r="2857" spans="1:19" x14ac:dyDescent="0.2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</row>
    <row r="2858" spans="1:19" x14ac:dyDescent="0.2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</row>
    <row r="2859" spans="1:19" x14ac:dyDescent="0.2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</row>
    <row r="2860" spans="1:19" x14ac:dyDescent="0.2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</row>
    <row r="2861" spans="1:19" x14ac:dyDescent="0.2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</row>
    <row r="2862" spans="1:19" x14ac:dyDescent="0.2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</row>
    <row r="2863" spans="1:19" x14ac:dyDescent="0.2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</row>
    <row r="2864" spans="1:19" x14ac:dyDescent="0.2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</row>
    <row r="2865" spans="1:19" x14ac:dyDescent="0.2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</row>
    <row r="2866" spans="1:19" x14ac:dyDescent="0.2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</row>
    <row r="2867" spans="1:19" x14ac:dyDescent="0.2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</row>
    <row r="2868" spans="1:19" x14ac:dyDescent="0.2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</row>
    <row r="2869" spans="1:19" x14ac:dyDescent="0.2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</row>
    <row r="2870" spans="1:19" x14ac:dyDescent="0.2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</row>
    <row r="2871" spans="1:19" x14ac:dyDescent="0.2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</row>
    <row r="2872" spans="1:19" x14ac:dyDescent="0.2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</row>
    <row r="2873" spans="1:19" x14ac:dyDescent="0.2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</row>
    <row r="2874" spans="1:19" x14ac:dyDescent="0.2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</row>
    <row r="2875" spans="1:19" x14ac:dyDescent="0.2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</row>
    <row r="2876" spans="1:19" x14ac:dyDescent="0.2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</row>
    <row r="2877" spans="1:19" x14ac:dyDescent="0.2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</row>
    <row r="2878" spans="1:19" x14ac:dyDescent="0.2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</row>
    <row r="2879" spans="1:19" x14ac:dyDescent="0.2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</row>
    <row r="2880" spans="1:19" x14ac:dyDescent="0.2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</row>
    <row r="2881" spans="1:19" x14ac:dyDescent="0.2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</row>
    <row r="2882" spans="1:19" x14ac:dyDescent="0.2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</row>
    <row r="2883" spans="1:19" x14ac:dyDescent="0.2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</row>
    <row r="2884" spans="1:19" x14ac:dyDescent="0.2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</row>
    <row r="2885" spans="1:19" x14ac:dyDescent="0.2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</row>
    <row r="2886" spans="1:19" x14ac:dyDescent="0.2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</row>
    <row r="2887" spans="1:19" x14ac:dyDescent="0.2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</row>
    <row r="2888" spans="1:19" x14ac:dyDescent="0.2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</row>
    <row r="2889" spans="1:19" x14ac:dyDescent="0.2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</row>
    <row r="2890" spans="1:19" x14ac:dyDescent="0.2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</row>
    <row r="2891" spans="1:19" x14ac:dyDescent="0.2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</row>
    <row r="2892" spans="1:19" x14ac:dyDescent="0.2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</row>
    <row r="2893" spans="1:19" x14ac:dyDescent="0.2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</row>
    <row r="2894" spans="1:19" x14ac:dyDescent="0.2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</row>
    <row r="2895" spans="1:19" x14ac:dyDescent="0.2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</row>
    <row r="2896" spans="1:19" x14ac:dyDescent="0.2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</row>
    <row r="2897" spans="1:19" x14ac:dyDescent="0.2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</row>
    <row r="2898" spans="1:19" x14ac:dyDescent="0.2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</row>
    <row r="2899" spans="1:19" x14ac:dyDescent="0.2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</row>
    <row r="2900" spans="1:19" x14ac:dyDescent="0.2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</row>
    <row r="2901" spans="1:19" x14ac:dyDescent="0.2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</row>
    <row r="2902" spans="1:19" x14ac:dyDescent="0.2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</row>
    <row r="2903" spans="1:19" x14ac:dyDescent="0.2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</row>
    <row r="2904" spans="1:19" x14ac:dyDescent="0.2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</row>
    <row r="2905" spans="1:19" x14ac:dyDescent="0.2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</row>
    <row r="2906" spans="1:19" x14ac:dyDescent="0.2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</row>
    <row r="2907" spans="1:19" x14ac:dyDescent="0.2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</row>
    <row r="2908" spans="1:19" x14ac:dyDescent="0.2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</row>
    <row r="2909" spans="1:19" x14ac:dyDescent="0.2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</row>
    <row r="2910" spans="1:19" x14ac:dyDescent="0.2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</row>
    <row r="2911" spans="1:19" x14ac:dyDescent="0.2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</row>
    <row r="2912" spans="1:19" x14ac:dyDescent="0.2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</row>
    <row r="2913" spans="1:19" x14ac:dyDescent="0.2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</row>
    <row r="2914" spans="1:19" x14ac:dyDescent="0.2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</row>
    <row r="2915" spans="1:19" x14ac:dyDescent="0.2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</row>
    <row r="2916" spans="1:19" x14ac:dyDescent="0.2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</row>
    <row r="2917" spans="1:19" x14ac:dyDescent="0.2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</row>
    <row r="2918" spans="1:19" x14ac:dyDescent="0.2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</row>
    <row r="2919" spans="1:19" x14ac:dyDescent="0.2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</row>
    <row r="2920" spans="1:19" x14ac:dyDescent="0.2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</row>
    <row r="2921" spans="1:19" x14ac:dyDescent="0.2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</row>
    <row r="2922" spans="1:19" x14ac:dyDescent="0.2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</row>
    <row r="2923" spans="1:19" x14ac:dyDescent="0.2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</row>
    <row r="2924" spans="1:19" x14ac:dyDescent="0.2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</row>
    <row r="2925" spans="1:19" x14ac:dyDescent="0.2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</row>
    <row r="2926" spans="1:19" x14ac:dyDescent="0.2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</row>
    <row r="2927" spans="1:19" x14ac:dyDescent="0.2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</row>
    <row r="2928" spans="1:19" x14ac:dyDescent="0.2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</row>
    <row r="2929" spans="1:19" x14ac:dyDescent="0.2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</row>
    <row r="2930" spans="1:19" x14ac:dyDescent="0.2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</row>
    <row r="2931" spans="1:19" x14ac:dyDescent="0.2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</row>
    <row r="2932" spans="1:19" x14ac:dyDescent="0.2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</row>
    <row r="2933" spans="1:19" x14ac:dyDescent="0.2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</row>
    <row r="2934" spans="1:19" x14ac:dyDescent="0.2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</row>
    <row r="2935" spans="1:19" x14ac:dyDescent="0.2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</row>
    <row r="2936" spans="1:19" x14ac:dyDescent="0.2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</row>
    <row r="2937" spans="1:19" x14ac:dyDescent="0.2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</row>
    <row r="2938" spans="1:19" x14ac:dyDescent="0.2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</row>
    <row r="2939" spans="1:19" x14ac:dyDescent="0.2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</row>
    <row r="2940" spans="1:19" x14ac:dyDescent="0.2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</row>
    <row r="2941" spans="1:19" x14ac:dyDescent="0.2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</row>
    <row r="2942" spans="1:19" x14ac:dyDescent="0.2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</row>
    <row r="2943" spans="1:19" x14ac:dyDescent="0.2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</row>
    <row r="2944" spans="1:19" x14ac:dyDescent="0.2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</row>
    <row r="2945" spans="1:19" x14ac:dyDescent="0.2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</row>
    <row r="2946" spans="1:19" x14ac:dyDescent="0.2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</row>
    <row r="2947" spans="1:19" x14ac:dyDescent="0.2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</row>
    <row r="2948" spans="1:19" x14ac:dyDescent="0.2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</row>
    <row r="2949" spans="1:19" x14ac:dyDescent="0.2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</row>
    <row r="2950" spans="1:19" x14ac:dyDescent="0.2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</row>
    <row r="2951" spans="1:19" x14ac:dyDescent="0.2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</row>
    <row r="2952" spans="1:19" x14ac:dyDescent="0.2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</row>
    <row r="2953" spans="1:19" x14ac:dyDescent="0.2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</row>
    <row r="2954" spans="1:19" x14ac:dyDescent="0.2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</row>
    <row r="2955" spans="1:19" x14ac:dyDescent="0.2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</row>
    <row r="2956" spans="1:19" x14ac:dyDescent="0.2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</row>
    <row r="2957" spans="1:19" x14ac:dyDescent="0.2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</row>
    <row r="2958" spans="1:19" x14ac:dyDescent="0.2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</row>
    <row r="2959" spans="1:19" x14ac:dyDescent="0.2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</row>
    <row r="2960" spans="1:19" x14ac:dyDescent="0.2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</row>
    <row r="2961" spans="1:19" x14ac:dyDescent="0.2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</row>
    <row r="2962" spans="1:19" x14ac:dyDescent="0.2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</row>
    <row r="2963" spans="1:19" x14ac:dyDescent="0.2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</row>
    <row r="2964" spans="1:19" x14ac:dyDescent="0.2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</row>
    <row r="2965" spans="1:19" x14ac:dyDescent="0.2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</row>
    <row r="2966" spans="1:19" x14ac:dyDescent="0.2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</row>
    <row r="2967" spans="1:19" x14ac:dyDescent="0.2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</row>
    <row r="2968" spans="1:19" x14ac:dyDescent="0.2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</row>
    <row r="2969" spans="1:19" x14ac:dyDescent="0.2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</row>
    <row r="2970" spans="1:19" x14ac:dyDescent="0.2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</row>
    <row r="2971" spans="1:19" x14ac:dyDescent="0.2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</row>
    <row r="2972" spans="1:19" x14ac:dyDescent="0.2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</row>
    <row r="2973" spans="1:19" x14ac:dyDescent="0.2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</row>
    <row r="2974" spans="1:19" x14ac:dyDescent="0.2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</row>
    <row r="2975" spans="1:19" x14ac:dyDescent="0.2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</row>
    <row r="2976" spans="1:19" x14ac:dyDescent="0.2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</row>
    <row r="2977" spans="1:19" x14ac:dyDescent="0.2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</row>
    <row r="2978" spans="1:19" x14ac:dyDescent="0.2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</row>
    <row r="2979" spans="1:19" x14ac:dyDescent="0.2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</row>
    <row r="2980" spans="1:19" x14ac:dyDescent="0.2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</row>
    <row r="2981" spans="1:19" x14ac:dyDescent="0.2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</row>
    <row r="2982" spans="1:19" x14ac:dyDescent="0.2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</row>
    <row r="2983" spans="1:19" x14ac:dyDescent="0.2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</row>
    <row r="2984" spans="1:19" x14ac:dyDescent="0.2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</row>
    <row r="2985" spans="1:19" x14ac:dyDescent="0.2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</row>
    <row r="2986" spans="1:19" x14ac:dyDescent="0.2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</row>
    <row r="2987" spans="1:19" x14ac:dyDescent="0.2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</row>
    <row r="2988" spans="1:19" x14ac:dyDescent="0.2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</row>
    <row r="2989" spans="1:19" x14ac:dyDescent="0.2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</row>
    <row r="2990" spans="1:19" x14ac:dyDescent="0.2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</row>
    <row r="2991" spans="1:19" x14ac:dyDescent="0.2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</row>
    <row r="2992" spans="1:19" x14ac:dyDescent="0.2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</row>
    <row r="2993" spans="1:19" x14ac:dyDescent="0.2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</row>
    <row r="2994" spans="1:19" x14ac:dyDescent="0.2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</row>
    <row r="2995" spans="1:19" x14ac:dyDescent="0.2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</row>
    <row r="2996" spans="1:19" x14ac:dyDescent="0.2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</row>
    <row r="2997" spans="1:19" x14ac:dyDescent="0.2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</row>
    <row r="2998" spans="1:19" x14ac:dyDescent="0.2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</row>
    <row r="2999" spans="1:19" x14ac:dyDescent="0.2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</row>
    <row r="3000" spans="1:19" x14ac:dyDescent="0.2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</row>
    <row r="3001" spans="1:19" x14ac:dyDescent="0.2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</row>
    <row r="3002" spans="1:19" x14ac:dyDescent="0.2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</row>
    <row r="3003" spans="1:19" x14ac:dyDescent="0.2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</row>
    <row r="3004" spans="1:19" x14ac:dyDescent="0.2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</row>
    <row r="3005" spans="1:19" x14ac:dyDescent="0.2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</row>
    <row r="3006" spans="1:19" x14ac:dyDescent="0.2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</row>
    <row r="3007" spans="1:19" x14ac:dyDescent="0.2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</row>
    <row r="3008" spans="1:19" x14ac:dyDescent="0.2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</row>
    <row r="3009" spans="1:19" x14ac:dyDescent="0.2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</row>
    <row r="3010" spans="1:19" x14ac:dyDescent="0.2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</row>
    <row r="3011" spans="1:19" x14ac:dyDescent="0.2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</row>
    <row r="3012" spans="1:19" x14ac:dyDescent="0.2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</row>
    <row r="3013" spans="1:19" x14ac:dyDescent="0.2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</row>
    <row r="3014" spans="1:19" x14ac:dyDescent="0.2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</row>
    <row r="3015" spans="1:19" x14ac:dyDescent="0.2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</row>
    <row r="3016" spans="1:19" x14ac:dyDescent="0.2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</row>
    <row r="3017" spans="1:19" x14ac:dyDescent="0.2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</row>
    <row r="3018" spans="1:19" x14ac:dyDescent="0.2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</row>
    <row r="3019" spans="1:19" x14ac:dyDescent="0.2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</row>
    <row r="3020" spans="1:19" x14ac:dyDescent="0.2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</row>
    <row r="3021" spans="1:19" x14ac:dyDescent="0.2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</row>
    <row r="3022" spans="1:19" x14ac:dyDescent="0.2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</row>
    <row r="3023" spans="1:19" x14ac:dyDescent="0.2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</row>
    <row r="3024" spans="1:19" x14ac:dyDescent="0.2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</row>
    <row r="3025" spans="1:19" x14ac:dyDescent="0.2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</row>
    <row r="3026" spans="1:19" x14ac:dyDescent="0.2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</row>
    <row r="3027" spans="1:19" x14ac:dyDescent="0.2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</row>
    <row r="3028" spans="1:19" x14ac:dyDescent="0.2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</row>
    <row r="3029" spans="1:19" x14ac:dyDescent="0.2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</row>
    <row r="3030" spans="1:19" x14ac:dyDescent="0.2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</row>
    <row r="3031" spans="1:19" x14ac:dyDescent="0.2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</row>
    <row r="3032" spans="1:19" x14ac:dyDescent="0.2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</row>
    <row r="3033" spans="1:19" x14ac:dyDescent="0.2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</row>
    <row r="3034" spans="1:19" x14ac:dyDescent="0.2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</row>
    <row r="3035" spans="1:19" x14ac:dyDescent="0.2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</row>
    <row r="3036" spans="1:19" x14ac:dyDescent="0.2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</row>
    <row r="3037" spans="1:19" x14ac:dyDescent="0.2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</row>
    <row r="3038" spans="1:19" x14ac:dyDescent="0.2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</row>
    <row r="3039" spans="1:19" x14ac:dyDescent="0.2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</row>
    <row r="3040" spans="1:19" x14ac:dyDescent="0.2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</row>
    <row r="3041" spans="1:19" x14ac:dyDescent="0.2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</row>
    <row r="3042" spans="1:19" x14ac:dyDescent="0.2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</row>
    <row r="3043" spans="1:19" x14ac:dyDescent="0.2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</row>
    <row r="3044" spans="1:19" x14ac:dyDescent="0.2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</row>
    <row r="3045" spans="1:19" x14ac:dyDescent="0.2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</row>
    <row r="3046" spans="1:19" x14ac:dyDescent="0.2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</row>
    <row r="3047" spans="1:19" x14ac:dyDescent="0.2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</row>
    <row r="3048" spans="1:19" x14ac:dyDescent="0.2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</row>
    <row r="3049" spans="1:19" x14ac:dyDescent="0.2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</row>
    <row r="3050" spans="1:19" x14ac:dyDescent="0.2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</row>
    <row r="3051" spans="1:19" x14ac:dyDescent="0.2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</row>
    <row r="3052" spans="1:19" x14ac:dyDescent="0.2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</row>
    <row r="3053" spans="1:19" x14ac:dyDescent="0.2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</row>
    <row r="3054" spans="1:19" x14ac:dyDescent="0.2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</row>
    <row r="3055" spans="1:19" x14ac:dyDescent="0.2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</row>
    <row r="3056" spans="1:19" x14ac:dyDescent="0.2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</row>
    <row r="3057" spans="1:19" x14ac:dyDescent="0.2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</row>
    <row r="3058" spans="1:19" x14ac:dyDescent="0.2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</row>
    <row r="3059" spans="1:19" x14ac:dyDescent="0.2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</row>
    <row r="3060" spans="1:19" x14ac:dyDescent="0.2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</row>
    <row r="3061" spans="1:19" x14ac:dyDescent="0.2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</row>
    <row r="3062" spans="1:19" x14ac:dyDescent="0.2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</row>
    <row r="3063" spans="1:19" x14ac:dyDescent="0.2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</row>
    <row r="3064" spans="1:19" x14ac:dyDescent="0.2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</row>
    <row r="3065" spans="1:19" x14ac:dyDescent="0.2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</row>
    <row r="3066" spans="1:19" x14ac:dyDescent="0.2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</row>
    <row r="3067" spans="1:19" x14ac:dyDescent="0.2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</row>
    <row r="3068" spans="1:19" x14ac:dyDescent="0.2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</row>
    <row r="3069" spans="1:19" x14ac:dyDescent="0.2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</row>
    <row r="3070" spans="1:19" x14ac:dyDescent="0.2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</row>
    <row r="3071" spans="1:19" x14ac:dyDescent="0.2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</row>
    <row r="3072" spans="1:19" x14ac:dyDescent="0.2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</row>
    <row r="3073" spans="1:19" x14ac:dyDescent="0.2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</row>
    <row r="3074" spans="1:19" x14ac:dyDescent="0.2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</row>
    <row r="3075" spans="1:19" x14ac:dyDescent="0.2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</row>
    <row r="3076" spans="1:19" x14ac:dyDescent="0.2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</row>
    <row r="3077" spans="1:19" x14ac:dyDescent="0.2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</row>
    <row r="3078" spans="1:19" x14ac:dyDescent="0.2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</row>
    <row r="3079" spans="1:19" x14ac:dyDescent="0.2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</row>
    <row r="3080" spans="1:19" x14ac:dyDescent="0.2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</row>
    <row r="3081" spans="1:19" x14ac:dyDescent="0.2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</row>
    <row r="3082" spans="1:19" x14ac:dyDescent="0.2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</row>
    <row r="3083" spans="1:19" x14ac:dyDescent="0.2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</row>
    <row r="3084" spans="1:19" x14ac:dyDescent="0.2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</row>
    <row r="3085" spans="1:19" x14ac:dyDescent="0.2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</row>
    <row r="3086" spans="1:19" x14ac:dyDescent="0.2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</row>
    <row r="3087" spans="1:19" x14ac:dyDescent="0.2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</row>
    <row r="3088" spans="1:19" x14ac:dyDescent="0.2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</row>
    <row r="3089" spans="1:19" x14ac:dyDescent="0.2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</row>
    <row r="3090" spans="1:19" x14ac:dyDescent="0.2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</row>
    <row r="3091" spans="1:19" x14ac:dyDescent="0.2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</row>
    <row r="3092" spans="1:19" x14ac:dyDescent="0.2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</row>
    <row r="3093" spans="1:19" x14ac:dyDescent="0.2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</row>
    <row r="3094" spans="1:19" x14ac:dyDescent="0.2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</row>
    <row r="3095" spans="1:19" x14ac:dyDescent="0.2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</row>
    <row r="3096" spans="1:19" x14ac:dyDescent="0.2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</row>
    <row r="3097" spans="1:19" x14ac:dyDescent="0.2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</row>
    <row r="3098" spans="1:19" x14ac:dyDescent="0.2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</row>
    <row r="3099" spans="1:19" x14ac:dyDescent="0.2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</row>
    <row r="3100" spans="1:19" x14ac:dyDescent="0.2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</row>
    <row r="3101" spans="1:19" x14ac:dyDescent="0.2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</row>
    <row r="3102" spans="1:19" x14ac:dyDescent="0.2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</row>
    <row r="3103" spans="1:19" x14ac:dyDescent="0.2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</row>
    <row r="3104" spans="1:19" x14ac:dyDescent="0.2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</row>
    <row r="3105" spans="1:19" x14ac:dyDescent="0.2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</row>
    <row r="3106" spans="1:19" x14ac:dyDescent="0.2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</row>
    <row r="3107" spans="1:19" x14ac:dyDescent="0.2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</row>
    <row r="3108" spans="1:19" x14ac:dyDescent="0.2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</row>
    <row r="3109" spans="1:19" x14ac:dyDescent="0.2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</row>
    <row r="3110" spans="1:19" x14ac:dyDescent="0.2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</row>
    <row r="3111" spans="1:19" x14ac:dyDescent="0.2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</row>
    <row r="3112" spans="1:19" x14ac:dyDescent="0.2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</row>
    <row r="3113" spans="1:19" x14ac:dyDescent="0.2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</row>
    <row r="3114" spans="1:19" x14ac:dyDescent="0.2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</row>
    <row r="3115" spans="1:19" x14ac:dyDescent="0.2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</row>
    <row r="3116" spans="1:19" x14ac:dyDescent="0.2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</row>
    <row r="3117" spans="1:19" x14ac:dyDescent="0.2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</row>
    <row r="3118" spans="1:19" x14ac:dyDescent="0.2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</row>
    <row r="3119" spans="1:19" x14ac:dyDescent="0.2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</row>
    <row r="3120" spans="1:19" x14ac:dyDescent="0.2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</row>
    <row r="3121" spans="1:19" x14ac:dyDescent="0.2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</row>
    <row r="3122" spans="1:19" x14ac:dyDescent="0.2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</row>
    <row r="3123" spans="1:19" x14ac:dyDescent="0.2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</row>
    <row r="3124" spans="1:19" x14ac:dyDescent="0.2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</row>
    <row r="3125" spans="1:19" x14ac:dyDescent="0.2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</row>
    <row r="3126" spans="1:19" x14ac:dyDescent="0.2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</row>
    <row r="3127" spans="1:19" x14ac:dyDescent="0.2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</row>
    <row r="3128" spans="1:19" x14ac:dyDescent="0.2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</row>
    <row r="3129" spans="1:19" x14ac:dyDescent="0.2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</row>
    <row r="3130" spans="1:19" x14ac:dyDescent="0.2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</row>
    <row r="3131" spans="1:19" x14ac:dyDescent="0.2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</row>
    <row r="3132" spans="1:19" x14ac:dyDescent="0.2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</row>
    <row r="3133" spans="1:19" x14ac:dyDescent="0.2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</row>
    <row r="3134" spans="1:19" x14ac:dyDescent="0.2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</row>
    <row r="3135" spans="1:19" x14ac:dyDescent="0.2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</row>
    <row r="3136" spans="1:19" x14ac:dyDescent="0.2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</row>
    <row r="3137" spans="1:19" x14ac:dyDescent="0.2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</row>
    <row r="3138" spans="1:19" x14ac:dyDescent="0.2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</row>
    <row r="3139" spans="1:19" x14ac:dyDescent="0.2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</row>
    <row r="3140" spans="1:19" x14ac:dyDescent="0.2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</row>
    <row r="3141" spans="1:19" x14ac:dyDescent="0.2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</row>
    <row r="3142" spans="1:19" x14ac:dyDescent="0.2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</row>
    <row r="3143" spans="1:19" x14ac:dyDescent="0.2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</row>
    <row r="3144" spans="1:19" x14ac:dyDescent="0.2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</row>
    <row r="3145" spans="1:19" x14ac:dyDescent="0.2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</row>
    <row r="3146" spans="1:19" x14ac:dyDescent="0.2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</row>
    <row r="3147" spans="1:19" x14ac:dyDescent="0.2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</row>
    <row r="3148" spans="1:19" x14ac:dyDescent="0.2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</row>
    <row r="3149" spans="1:19" x14ac:dyDescent="0.2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</row>
    <row r="3150" spans="1:19" x14ac:dyDescent="0.2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</row>
    <row r="3151" spans="1:19" x14ac:dyDescent="0.2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</row>
    <row r="3152" spans="1:19" x14ac:dyDescent="0.2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</row>
    <row r="3153" spans="1:19" x14ac:dyDescent="0.2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</row>
    <row r="3154" spans="1:19" x14ac:dyDescent="0.2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</row>
    <row r="3155" spans="1:19" x14ac:dyDescent="0.2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</row>
    <row r="3156" spans="1:19" x14ac:dyDescent="0.2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</row>
    <row r="3157" spans="1:19" x14ac:dyDescent="0.2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</row>
    <row r="3158" spans="1:19" x14ac:dyDescent="0.2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</row>
    <row r="3159" spans="1:19" x14ac:dyDescent="0.2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</row>
    <row r="3160" spans="1:19" x14ac:dyDescent="0.2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</row>
    <row r="3161" spans="1:19" x14ac:dyDescent="0.2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</row>
    <row r="3162" spans="1:19" x14ac:dyDescent="0.2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</row>
    <row r="3163" spans="1:19" x14ac:dyDescent="0.2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</row>
    <row r="3164" spans="1:19" x14ac:dyDescent="0.2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</row>
    <row r="3165" spans="1:19" x14ac:dyDescent="0.2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</row>
    <row r="3166" spans="1:19" x14ac:dyDescent="0.2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</row>
    <row r="3167" spans="1:19" x14ac:dyDescent="0.2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</row>
    <row r="3168" spans="1:19" x14ac:dyDescent="0.2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</row>
    <row r="3169" spans="1:19" x14ac:dyDescent="0.2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</row>
    <row r="3170" spans="1:19" x14ac:dyDescent="0.2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</row>
    <row r="3171" spans="1:19" x14ac:dyDescent="0.2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</row>
    <row r="3172" spans="1:19" x14ac:dyDescent="0.2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</row>
    <row r="3173" spans="1:19" x14ac:dyDescent="0.2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</row>
    <row r="3174" spans="1:19" x14ac:dyDescent="0.2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</row>
    <row r="3175" spans="1:19" x14ac:dyDescent="0.2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</row>
    <row r="3176" spans="1:19" x14ac:dyDescent="0.2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</row>
    <row r="3177" spans="1:19" x14ac:dyDescent="0.2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</row>
    <row r="3178" spans="1:19" x14ac:dyDescent="0.2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</row>
    <row r="3179" spans="1:19" x14ac:dyDescent="0.2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</row>
    <row r="3180" spans="1:19" x14ac:dyDescent="0.2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</row>
    <row r="3181" spans="1:19" x14ac:dyDescent="0.2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</row>
    <row r="3182" spans="1:19" x14ac:dyDescent="0.2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</row>
    <row r="3183" spans="1:19" x14ac:dyDescent="0.2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</row>
    <row r="3184" spans="1:19" x14ac:dyDescent="0.2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</row>
    <row r="3185" spans="1:19" x14ac:dyDescent="0.2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</row>
    <row r="3186" spans="1:19" x14ac:dyDescent="0.2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</row>
    <row r="3187" spans="1:19" x14ac:dyDescent="0.2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</row>
    <row r="3188" spans="1:19" x14ac:dyDescent="0.2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</row>
    <row r="3189" spans="1:19" x14ac:dyDescent="0.2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</row>
    <row r="3190" spans="1:19" x14ac:dyDescent="0.2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</row>
    <row r="3191" spans="1:19" x14ac:dyDescent="0.2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</row>
    <row r="3192" spans="1:19" x14ac:dyDescent="0.2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</row>
    <row r="3193" spans="1:19" x14ac:dyDescent="0.2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</row>
    <row r="3194" spans="1:19" x14ac:dyDescent="0.2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</row>
    <row r="3195" spans="1:19" x14ac:dyDescent="0.2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</row>
    <row r="3196" spans="1:19" x14ac:dyDescent="0.2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</row>
    <row r="3197" spans="1:19" x14ac:dyDescent="0.2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</row>
    <row r="3198" spans="1:19" x14ac:dyDescent="0.2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</row>
    <row r="3199" spans="1:19" x14ac:dyDescent="0.2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</row>
    <row r="3200" spans="1:19" x14ac:dyDescent="0.2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</row>
    <row r="3201" spans="1:19" x14ac:dyDescent="0.2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</row>
    <row r="3202" spans="1:19" x14ac:dyDescent="0.2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</row>
    <row r="3203" spans="1:19" x14ac:dyDescent="0.2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</row>
    <row r="3204" spans="1:19" x14ac:dyDescent="0.2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</row>
    <row r="3205" spans="1:19" x14ac:dyDescent="0.2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</row>
    <row r="3206" spans="1:19" x14ac:dyDescent="0.2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</row>
    <row r="3207" spans="1:19" x14ac:dyDescent="0.2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</row>
    <row r="3208" spans="1:19" x14ac:dyDescent="0.2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</row>
    <row r="3209" spans="1:19" x14ac:dyDescent="0.2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</row>
    <row r="3210" spans="1:19" x14ac:dyDescent="0.2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</row>
    <row r="3211" spans="1:19" x14ac:dyDescent="0.2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</row>
    <row r="3212" spans="1:19" x14ac:dyDescent="0.2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</row>
    <row r="3213" spans="1:19" x14ac:dyDescent="0.2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</row>
    <row r="3214" spans="1:19" x14ac:dyDescent="0.2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</row>
    <row r="3215" spans="1:19" x14ac:dyDescent="0.2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</row>
    <row r="3216" spans="1:19" x14ac:dyDescent="0.2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</row>
    <row r="3217" spans="1:19" x14ac:dyDescent="0.2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</row>
    <row r="3218" spans="1:19" x14ac:dyDescent="0.2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</row>
    <row r="3219" spans="1:19" x14ac:dyDescent="0.2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</row>
    <row r="3220" spans="1:19" x14ac:dyDescent="0.2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</row>
    <row r="3221" spans="1:19" x14ac:dyDescent="0.2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</row>
    <row r="3222" spans="1:19" x14ac:dyDescent="0.2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</row>
    <row r="3223" spans="1:19" x14ac:dyDescent="0.2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</row>
    <row r="3224" spans="1:19" x14ac:dyDescent="0.2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</row>
    <row r="3225" spans="1:19" x14ac:dyDescent="0.2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</row>
    <row r="3226" spans="1:19" x14ac:dyDescent="0.2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</row>
    <row r="3227" spans="1:19" x14ac:dyDescent="0.2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</row>
    <row r="3228" spans="1:19" x14ac:dyDescent="0.2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</row>
    <row r="3229" spans="1:19" x14ac:dyDescent="0.2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</row>
    <row r="3230" spans="1:19" x14ac:dyDescent="0.2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</row>
    <row r="3231" spans="1:19" x14ac:dyDescent="0.2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</row>
    <row r="3232" spans="1:19" x14ac:dyDescent="0.2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</row>
    <row r="3233" spans="1:19" x14ac:dyDescent="0.2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</row>
    <row r="3234" spans="1:19" x14ac:dyDescent="0.2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</row>
    <row r="3235" spans="1:19" x14ac:dyDescent="0.2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</row>
    <row r="3236" spans="1:19" x14ac:dyDescent="0.2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</row>
    <row r="3237" spans="1:19" x14ac:dyDescent="0.2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</row>
    <row r="3238" spans="1:19" x14ac:dyDescent="0.2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</row>
    <row r="3239" spans="1:19" x14ac:dyDescent="0.2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</row>
    <row r="3240" spans="1:19" x14ac:dyDescent="0.2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</row>
    <row r="3241" spans="1:19" x14ac:dyDescent="0.2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</row>
    <row r="3242" spans="1:19" x14ac:dyDescent="0.2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</row>
    <row r="3243" spans="1:19" x14ac:dyDescent="0.2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</row>
    <row r="3244" spans="1:19" x14ac:dyDescent="0.2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</row>
    <row r="3245" spans="1:19" x14ac:dyDescent="0.2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</row>
    <row r="3246" spans="1:19" x14ac:dyDescent="0.2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</row>
    <row r="3247" spans="1:19" x14ac:dyDescent="0.2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</row>
    <row r="3248" spans="1:19" x14ac:dyDescent="0.2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</row>
    <row r="3249" spans="1:19" x14ac:dyDescent="0.2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</row>
    <row r="3250" spans="1:19" x14ac:dyDescent="0.2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</row>
    <row r="3251" spans="1:19" x14ac:dyDescent="0.2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</row>
    <row r="3252" spans="1:19" x14ac:dyDescent="0.2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</row>
    <row r="3253" spans="1:19" x14ac:dyDescent="0.2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</row>
    <row r="3254" spans="1:19" x14ac:dyDescent="0.2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</row>
    <row r="3255" spans="1:19" x14ac:dyDescent="0.2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</row>
    <row r="3256" spans="1:19" x14ac:dyDescent="0.2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</row>
    <row r="3257" spans="1:19" x14ac:dyDescent="0.2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</row>
    <row r="3258" spans="1:19" x14ac:dyDescent="0.2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</row>
    <row r="3259" spans="1:19" x14ac:dyDescent="0.2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</row>
    <row r="3260" spans="1:19" x14ac:dyDescent="0.2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</row>
    <row r="3261" spans="1:19" x14ac:dyDescent="0.2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</row>
    <row r="3262" spans="1:19" x14ac:dyDescent="0.2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</row>
    <row r="3263" spans="1:19" x14ac:dyDescent="0.2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</row>
    <row r="3264" spans="1:19" x14ac:dyDescent="0.2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</row>
    <row r="3265" spans="1:19" x14ac:dyDescent="0.2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</row>
    <row r="3266" spans="1:19" x14ac:dyDescent="0.2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</row>
    <row r="3267" spans="1:19" x14ac:dyDescent="0.2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</row>
    <row r="3268" spans="1:19" x14ac:dyDescent="0.2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</row>
    <row r="3269" spans="1:19" x14ac:dyDescent="0.2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</row>
    <row r="3270" spans="1:19" x14ac:dyDescent="0.2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</row>
    <row r="3271" spans="1:19" x14ac:dyDescent="0.2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</row>
    <row r="3272" spans="1:19" x14ac:dyDescent="0.2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</row>
    <row r="3273" spans="1:19" x14ac:dyDescent="0.2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</row>
    <row r="3274" spans="1:19" x14ac:dyDescent="0.2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</row>
    <row r="3275" spans="1:19" x14ac:dyDescent="0.2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</row>
    <row r="3276" spans="1:19" x14ac:dyDescent="0.2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</row>
    <row r="3277" spans="1:19" x14ac:dyDescent="0.2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</row>
    <row r="3278" spans="1:19" x14ac:dyDescent="0.2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</row>
    <row r="3279" spans="1:19" x14ac:dyDescent="0.2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</row>
    <row r="3280" spans="1:19" x14ac:dyDescent="0.2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</row>
    <row r="3281" spans="1:19" x14ac:dyDescent="0.2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</row>
    <row r="3282" spans="1:19" x14ac:dyDescent="0.2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</row>
    <row r="3283" spans="1:19" x14ac:dyDescent="0.2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</row>
    <row r="3284" spans="1:19" x14ac:dyDescent="0.2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</row>
    <row r="3285" spans="1:19" x14ac:dyDescent="0.2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</row>
    <row r="3286" spans="1:19" x14ac:dyDescent="0.2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</row>
    <row r="3287" spans="1:19" x14ac:dyDescent="0.2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</row>
    <row r="3288" spans="1:19" x14ac:dyDescent="0.2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</row>
    <row r="3289" spans="1:19" x14ac:dyDescent="0.2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</row>
    <row r="3290" spans="1:19" x14ac:dyDescent="0.2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</row>
    <row r="3291" spans="1:19" x14ac:dyDescent="0.2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</row>
    <row r="3292" spans="1:19" x14ac:dyDescent="0.2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</row>
    <row r="3293" spans="1:19" x14ac:dyDescent="0.2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</row>
    <row r="3294" spans="1:19" x14ac:dyDescent="0.2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</row>
    <row r="3295" spans="1:19" x14ac:dyDescent="0.2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</row>
    <row r="3296" spans="1:19" x14ac:dyDescent="0.2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</row>
    <row r="3297" spans="1:19" x14ac:dyDescent="0.2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</row>
    <row r="3298" spans="1:19" x14ac:dyDescent="0.2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</row>
    <row r="3299" spans="1:19" x14ac:dyDescent="0.2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</row>
    <row r="3300" spans="1:19" x14ac:dyDescent="0.2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</row>
    <row r="3301" spans="1:19" x14ac:dyDescent="0.2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</row>
    <row r="3302" spans="1:19" x14ac:dyDescent="0.2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</row>
    <row r="3303" spans="1:19" x14ac:dyDescent="0.2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</row>
    <row r="3304" spans="1:19" x14ac:dyDescent="0.2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</row>
    <row r="3305" spans="1:19" x14ac:dyDescent="0.2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</row>
    <row r="3306" spans="1:19" x14ac:dyDescent="0.2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</row>
    <row r="3307" spans="1:19" x14ac:dyDescent="0.2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</row>
    <row r="3308" spans="1:19" x14ac:dyDescent="0.2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</row>
    <row r="3309" spans="1:19" x14ac:dyDescent="0.2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</row>
    <row r="3310" spans="1:19" x14ac:dyDescent="0.2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</row>
    <row r="3311" spans="1:19" x14ac:dyDescent="0.2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</row>
    <row r="3312" spans="1:19" x14ac:dyDescent="0.2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</row>
    <row r="3313" spans="1:19" x14ac:dyDescent="0.2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</row>
    <row r="3314" spans="1:19" x14ac:dyDescent="0.2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</row>
    <row r="3315" spans="1:19" x14ac:dyDescent="0.2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</row>
    <row r="3316" spans="1:19" x14ac:dyDescent="0.2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</row>
    <row r="3317" spans="1:19" x14ac:dyDescent="0.2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</row>
    <row r="3318" spans="1:19" x14ac:dyDescent="0.2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</row>
    <row r="3319" spans="1:19" x14ac:dyDescent="0.2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</row>
    <row r="3320" spans="1:19" x14ac:dyDescent="0.2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</row>
    <row r="3321" spans="1:19" x14ac:dyDescent="0.2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</row>
    <row r="3322" spans="1:19" x14ac:dyDescent="0.2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</row>
    <row r="3323" spans="1:19" x14ac:dyDescent="0.2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</row>
    <row r="3324" spans="1:19" x14ac:dyDescent="0.2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</row>
    <row r="3325" spans="1:19" x14ac:dyDescent="0.2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</row>
    <row r="3326" spans="1:19" x14ac:dyDescent="0.2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</row>
    <row r="3327" spans="1:19" x14ac:dyDescent="0.2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</row>
    <row r="3328" spans="1:19" x14ac:dyDescent="0.2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</row>
    <row r="3329" spans="1:19" x14ac:dyDescent="0.2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</row>
    <row r="3330" spans="1:19" x14ac:dyDescent="0.2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</row>
    <row r="3331" spans="1:19" x14ac:dyDescent="0.2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</row>
    <row r="3332" spans="1:19" x14ac:dyDescent="0.2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</row>
    <row r="3333" spans="1:19" x14ac:dyDescent="0.2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</row>
    <row r="3334" spans="1:19" x14ac:dyDescent="0.2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</row>
    <row r="3335" spans="1:19" x14ac:dyDescent="0.2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</row>
    <row r="3336" spans="1:19" x14ac:dyDescent="0.2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</row>
    <row r="3337" spans="1:19" x14ac:dyDescent="0.2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</row>
    <row r="3338" spans="1:19" x14ac:dyDescent="0.2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</row>
    <row r="3339" spans="1:19" x14ac:dyDescent="0.2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</row>
    <row r="3340" spans="1:19" x14ac:dyDescent="0.2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</row>
    <row r="3341" spans="1:19" x14ac:dyDescent="0.2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</row>
    <row r="3342" spans="1:19" x14ac:dyDescent="0.2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</row>
    <row r="3343" spans="1:19" x14ac:dyDescent="0.2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</row>
    <row r="3344" spans="1:19" x14ac:dyDescent="0.2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</row>
    <row r="3345" spans="1:19" x14ac:dyDescent="0.2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</row>
    <row r="3346" spans="1:19" x14ac:dyDescent="0.2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</row>
    <row r="3347" spans="1:19" x14ac:dyDescent="0.2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</row>
    <row r="3348" spans="1:19" x14ac:dyDescent="0.2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</row>
    <row r="3349" spans="1:19" x14ac:dyDescent="0.2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</row>
    <row r="3350" spans="1:19" x14ac:dyDescent="0.2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</row>
    <row r="3351" spans="1:19" x14ac:dyDescent="0.2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</row>
    <row r="3352" spans="1:19" x14ac:dyDescent="0.2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</row>
    <row r="3353" spans="1:19" x14ac:dyDescent="0.2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</row>
    <row r="3354" spans="1:19" x14ac:dyDescent="0.2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</row>
    <row r="3355" spans="1:19" x14ac:dyDescent="0.2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</row>
    <row r="3356" spans="1:19" x14ac:dyDescent="0.2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</row>
    <row r="3357" spans="1:19" x14ac:dyDescent="0.2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</row>
    <row r="3358" spans="1:19" x14ac:dyDescent="0.2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</row>
    <row r="3359" spans="1:19" x14ac:dyDescent="0.2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</row>
    <row r="3360" spans="1:19" x14ac:dyDescent="0.2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</row>
    <row r="3361" spans="1:19" x14ac:dyDescent="0.2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</row>
    <row r="3362" spans="1:19" x14ac:dyDescent="0.2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</row>
    <row r="3363" spans="1:19" x14ac:dyDescent="0.2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</row>
    <row r="3364" spans="1:19" x14ac:dyDescent="0.2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</row>
    <row r="3365" spans="1:19" x14ac:dyDescent="0.2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</row>
    <row r="3366" spans="1:19" x14ac:dyDescent="0.2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</row>
    <row r="3367" spans="1:19" x14ac:dyDescent="0.2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</row>
    <row r="3368" spans="1:19" x14ac:dyDescent="0.2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</row>
    <row r="3369" spans="1:19" x14ac:dyDescent="0.2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</row>
    <row r="3370" spans="1:19" x14ac:dyDescent="0.2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</row>
    <row r="3371" spans="1:19" x14ac:dyDescent="0.2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</row>
    <row r="3372" spans="1:19" x14ac:dyDescent="0.2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</row>
    <row r="3373" spans="1:19" x14ac:dyDescent="0.2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</row>
    <row r="3374" spans="1:19" x14ac:dyDescent="0.2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</row>
    <row r="3375" spans="1:19" x14ac:dyDescent="0.2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</row>
    <row r="3376" spans="1:19" x14ac:dyDescent="0.2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</row>
    <row r="3377" spans="1:19" x14ac:dyDescent="0.2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</row>
    <row r="3378" spans="1:19" x14ac:dyDescent="0.2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</row>
    <row r="3379" spans="1:19" x14ac:dyDescent="0.2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</row>
    <row r="3380" spans="1:19" x14ac:dyDescent="0.2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</row>
    <row r="3381" spans="1:19" x14ac:dyDescent="0.2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</row>
    <row r="3382" spans="1:19" x14ac:dyDescent="0.2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</row>
    <row r="3383" spans="1:19" x14ac:dyDescent="0.2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</row>
    <row r="3384" spans="1:19" x14ac:dyDescent="0.2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</row>
    <row r="3385" spans="1:19" x14ac:dyDescent="0.2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</row>
    <row r="3386" spans="1:19" x14ac:dyDescent="0.2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</row>
    <row r="3387" spans="1:19" x14ac:dyDescent="0.2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</row>
    <row r="3388" spans="1:19" x14ac:dyDescent="0.2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</row>
    <row r="3389" spans="1:19" x14ac:dyDescent="0.2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</row>
    <row r="3390" spans="1:19" x14ac:dyDescent="0.2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</row>
    <row r="3391" spans="1:19" x14ac:dyDescent="0.2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</row>
    <row r="3392" spans="1:19" x14ac:dyDescent="0.2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</row>
    <row r="3393" spans="1:19" x14ac:dyDescent="0.2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</row>
    <row r="3394" spans="1:19" x14ac:dyDescent="0.2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</row>
    <row r="3395" spans="1:19" x14ac:dyDescent="0.2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</row>
    <row r="3396" spans="1:19" x14ac:dyDescent="0.2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</row>
    <row r="3397" spans="1:19" x14ac:dyDescent="0.2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</row>
    <row r="3398" spans="1:19" x14ac:dyDescent="0.2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</row>
    <row r="3399" spans="1:19" x14ac:dyDescent="0.2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</row>
    <row r="3400" spans="1:19" x14ac:dyDescent="0.2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</row>
    <row r="3401" spans="1:19" x14ac:dyDescent="0.2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</row>
    <row r="3402" spans="1:19" x14ac:dyDescent="0.2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</row>
    <row r="3403" spans="1:19" x14ac:dyDescent="0.2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</row>
    <row r="3404" spans="1:19" x14ac:dyDescent="0.2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</row>
    <row r="3405" spans="1:19" x14ac:dyDescent="0.2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</row>
    <row r="3406" spans="1:19" x14ac:dyDescent="0.2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</row>
    <row r="3407" spans="1:19" x14ac:dyDescent="0.2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</row>
    <row r="3408" spans="1:19" x14ac:dyDescent="0.2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</row>
    <row r="3409" spans="1:19" x14ac:dyDescent="0.2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</row>
    <row r="3410" spans="1:19" x14ac:dyDescent="0.2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</row>
    <row r="3411" spans="1:19" x14ac:dyDescent="0.2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</row>
    <row r="3412" spans="1:19" x14ac:dyDescent="0.2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</row>
    <row r="3413" spans="1:19" x14ac:dyDescent="0.2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</row>
    <row r="3414" spans="1:19" x14ac:dyDescent="0.2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</row>
    <row r="3415" spans="1:19" x14ac:dyDescent="0.2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</row>
    <row r="3416" spans="1:19" x14ac:dyDescent="0.2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</row>
    <row r="3417" spans="1:19" x14ac:dyDescent="0.2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</row>
    <row r="3418" spans="1:19" x14ac:dyDescent="0.2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</row>
    <row r="3419" spans="1:19" x14ac:dyDescent="0.2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</row>
    <row r="3420" spans="1:19" x14ac:dyDescent="0.2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</row>
    <row r="3421" spans="1:19" x14ac:dyDescent="0.2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</row>
    <row r="3422" spans="1:19" x14ac:dyDescent="0.2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</row>
    <row r="3423" spans="1:19" x14ac:dyDescent="0.2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</row>
    <row r="3424" spans="1:19" x14ac:dyDescent="0.2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</row>
    <row r="3425" spans="1:19" x14ac:dyDescent="0.2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</row>
    <row r="3426" spans="1:19" x14ac:dyDescent="0.2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</row>
    <row r="3427" spans="1:19" x14ac:dyDescent="0.2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</row>
    <row r="3428" spans="1:19" x14ac:dyDescent="0.2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</row>
    <row r="3429" spans="1:19" x14ac:dyDescent="0.2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</row>
    <row r="3430" spans="1:19" x14ac:dyDescent="0.2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</row>
    <row r="3431" spans="1:19" x14ac:dyDescent="0.2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</row>
    <row r="3432" spans="1:19" x14ac:dyDescent="0.2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</row>
    <row r="3433" spans="1:19" x14ac:dyDescent="0.2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</row>
    <row r="3434" spans="1:19" x14ac:dyDescent="0.2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</row>
    <row r="3435" spans="1:19" x14ac:dyDescent="0.2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</row>
    <row r="3436" spans="1:19" x14ac:dyDescent="0.2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</row>
    <row r="3437" spans="1:19" x14ac:dyDescent="0.2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</row>
    <row r="3438" spans="1:19" x14ac:dyDescent="0.2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</row>
    <row r="3439" spans="1:19" x14ac:dyDescent="0.2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</row>
    <row r="3440" spans="1:19" x14ac:dyDescent="0.2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</row>
    <row r="3441" spans="1:19" x14ac:dyDescent="0.2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</row>
    <row r="3442" spans="1:19" x14ac:dyDescent="0.2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</row>
    <row r="3443" spans="1:19" x14ac:dyDescent="0.2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</row>
    <row r="3444" spans="1:19" x14ac:dyDescent="0.2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</row>
    <row r="3445" spans="1:19" x14ac:dyDescent="0.2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</row>
    <row r="3446" spans="1:19" x14ac:dyDescent="0.2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</row>
    <row r="3447" spans="1:19" x14ac:dyDescent="0.2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</row>
    <row r="3448" spans="1:19" x14ac:dyDescent="0.2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</row>
    <row r="3449" spans="1:19" x14ac:dyDescent="0.2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</row>
    <row r="3450" spans="1:19" x14ac:dyDescent="0.2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</row>
    <row r="3451" spans="1:19" x14ac:dyDescent="0.2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</row>
    <row r="3452" spans="1:19" x14ac:dyDescent="0.2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</row>
    <row r="3453" spans="1:19" x14ac:dyDescent="0.2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</row>
    <row r="3454" spans="1:19" x14ac:dyDescent="0.2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</row>
    <row r="3455" spans="1:19" x14ac:dyDescent="0.2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</row>
    <row r="3456" spans="1:19" x14ac:dyDescent="0.2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</row>
    <row r="3457" spans="1:19" x14ac:dyDescent="0.2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</row>
    <row r="3458" spans="1:19" x14ac:dyDescent="0.2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</row>
    <row r="3459" spans="1:19" x14ac:dyDescent="0.2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</row>
    <row r="3460" spans="1:19" x14ac:dyDescent="0.2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</row>
    <row r="3461" spans="1:19" x14ac:dyDescent="0.2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</row>
    <row r="3462" spans="1:19" x14ac:dyDescent="0.2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</row>
    <row r="3463" spans="1:19" x14ac:dyDescent="0.2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</row>
    <row r="3464" spans="1:19" x14ac:dyDescent="0.2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</row>
    <row r="3465" spans="1:19" x14ac:dyDescent="0.2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</row>
    <row r="3466" spans="1:19" x14ac:dyDescent="0.2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</row>
    <row r="3467" spans="1:19" x14ac:dyDescent="0.2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</row>
    <row r="3468" spans="1:19" x14ac:dyDescent="0.2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</row>
    <row r="3469" spans="1:19" x14ac:dyDescent="0.2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</row>
    <row r="3470" spans="1:19" x14ac:dyDescent="0.2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</row>
    <row r="3471" spans="1:19" x14ac:dyDescent="0.2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</row>
    <row r="3472" spans="1:19" x14ac:dyDescent="0.2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</row>
    <row r="3473" spans="1:19" x14ac:dyDescent="0.2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</row>
    <row r="3474" spans="1:19" x14ac:dyDescent="0.2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</row>
    <row r="3475" spans="1:19" x14ac:dyDescent="0.2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</row>
    <row r="3476" spans="1:19" x14ac:dyDescent="0.2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</row>
    <row r="3477" spans="1:19" x14ac:dyDescent="0.2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</row>
    <row r="3478" spans="1:19" x14ac:dyDescent="0.2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</row>
    <row r="3479" spans="1:19" x14ac:dyDescent="0.2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</row>
    <row r="3480" spans="1:19" x14ac:dyDescent="0.2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</row>
    <row r="3481" spans="1:19" x14ac:dyDescent="0.2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</row>
    <row r="3482" spans="1:19" x14ac:dyDescent="0.2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</row>
    <row r="3483" spans="1:19" x14ac:dyDescent="0.2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</row>
    <row r="3484" spans="1:19" x14ac:dyDescent="0.2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</row>
    <row r="3485" spans="1:19" x14ac:dyDescent="0.2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</row>
    <row r="3486" spans="1:19" x14ac:dyDescent="0.2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</row>
    <row r="3487" spans="1:19" x14ac:dyDescent="0.2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</row>
    <row r="3488" spans="1:19" x14ac:dyDescent="0.2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</row>
    <row r="3489" spans="1:19" x14ac:dyDescent="0.2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</row>
    <row r="3490" spans="1:19" x14ac:dyDescent="0.2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</row>
    <row r="3491" spans="1:19" x14ac:dyDescent="0.2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</row>
    <row r="3492" spans="1:19" x14ac:dyDescent="0.2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</row>
    <row r="3493" spans="1:19" x14ac:dyDescent="0.2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</row>
    <row r="3494" spans="1:19" x14ac:dyDescent="0.2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</row>
    <row r="3495" spans="1:19" x14ac:dyDescent="0.2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</row>
    <row r="3496" spans="1:19" x14ac:dyDescent="0.2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</row>
    <row r="3497" spans="1:19" x14ac:dyDescent="0.2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</row>
    <row r="3498" spans="1:19" x14ac:dyDescent="0.2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</row>
    <row r="3499" spans="1:19" x14ac:dyDescent="0.2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</row>
    <row r="3500" spans="1:19" x14ac:dyDescent="0.2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</row>
    <row r="3501" spans="1:19" x14ac:dyDescent="0.2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</row>
    <row r="3502" spans="1:19" x14ac:dyDescent="0.2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</row>
    <row r="3503" spans="1:19" x14ac:dyDescent="0.2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</row>
    <row r="3504" spans="1:19" x14ac:dyDescent="0.2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</row>
    <row r="3505" spans="1:19" x14ac:dyDescent="0.2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</row>
    <row r="3506" spans="1:19" x14ac:dyDescent="0.2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</row>
    <row r="3507" spans="1:19" x14ac:dyDescent="0.2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</row>
    <row r="3508" spans="1:19" x14ac:dyDescent="0.2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</row>
    <row r="3509" spans="1:19" x14ac:dyDescent="0.2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</row>
    <row r="3510" spans="1:19" x14ac:dyDescent="0.2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</row>
    <row r="3511" spans="1:19" x14ac:dyDescent="0.2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</row>
    <row r="3512" spans="1:19" x14ac:dyDescent="0.2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</row>
    <row r="3513" spans="1:19" x14ac:dyDescent="0.2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</row>
    <row r="3514" spans="1:19" x14ac:dyDescent="0.2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</row>
    <row r="3515" spans="1:19" x14ac:dyDescent="0.2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</row>
    <row r="3516" spans="1:19" x14ac:dyDescent="0.2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</row>
    <row r="3517" spans="1:19" x14ac:dyDescent="0.2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</row>
    <row r="3518" spans="1:19" x14ac:dyDescent="0.2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</row>
    <row r="3519" spans="1:19" x14ac:dyDescent="0.2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</row>
    <row r="3520" spans="1:19" x14ac:dyDescent="0.2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</row>
    <row r="3521" spans="1:19" x14ac:dyDescent="0.2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</row>
    <row r="3522" spans="1:19" x14ac:dyDescent="0.2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</row>
    <row r="3523" spans="1:19" x14ac:dyDescent="0.2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</row>
    <row r="3524" spans="1:19" x14ac:dyDescent="0.2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</row>
    <row r="3525" spans="1:19" x14ac:dyDescent="0.2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</row>
    <row r="3526" spans="1:19" x14ac:dyDescent="0.2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</row>
    <row r="3527" spans="1:19" x14ac:dyDescent="0.2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</row>
    <row r="3528" spans="1:19" x14ac:dyDescent="0.2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</row>
    <row r="3529" spans="1:19" x14ac:dyDescent="0.2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</row>
    <row r="3530" spans="1:19" x14ac:dyDescent="0.2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</row>
    <row r="3531" spans="1:19" x14ac:dyDescent="0.2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</row>
    <row r="3532" spans="1:19" x14ac:dyDescent="0.2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</row>
    <row r="3533" spans="1:19" x14ac:dyDescent="0.2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</row>
    <row r="3534" spans="1:19" x14ac:dyDescent="0.2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</row>
    <row r="3535" spans="1:19" x14ac:dyDescent="0.2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</row>
    <row r="3536" spans="1:19" x14ac:dyDescent="0.2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</row>
    <row r="3537" spans="1:19" x14ac:dyDescent="0.2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</row>
    <row r="3538" spans="1:19" x14ac:dyDescent="0.2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</row>
    <row r="3539" spans="1:19" x14ac:dyDescent="0.2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</row>
    <row r="3540" spans="1:19" x14ac:dyDescent="0.2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</row>
    <row r="3541" spans="1:19" x14ac:dyDescent="0.2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</row>
    <row r="3542" spans="1:19" x14ac:dyDescent="0.2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</row>
    <row r="3543" spans="1:19" x14ac:dyDescent="0.2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</row>
    <row r="3544" spans="1:19" x14ac:dyDescent="0.2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</row>
    <row r="3545" spans="1:19" x14ac:dyDescent="0.2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</row>
    <row r="3546" spans="1:19" x14ac:dyDescent="0.2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</row>
    <row r="3547" spans="1:19" x14ac:dyDescent="0.2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</row>
    <row r="3548" spans="1:19" x14ac:dyDescent="0.2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</row>
    <row r="3549" spans="1:19" x14ac:dyDescent="0.2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</row>
    <row r="3550" spans="1:19" x14ac:dyDescent="0.2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</row>
    <row r="3551" spans="1:19" x14ac:dyDescent="0.2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</row>
    <row r="3552" spans="1:19" x14ac:dyDescent="0.2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</row>
    <row r="3553" spans="1:19" x14ac:dyDescent="0.2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</row>
    <row r="3554" spans="1:19" x14ac:dyDescent="0.2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</row>
    <row r="3555" spans="1:19" x14ac:dyDescent="0.2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</row>
    <row r="3556" spans="1:19" x14ac:dyDescent="0.2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</row>
    <row r="3557" spans="1:19" x14ac:dyDescent="0.2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</row>
    <row r="3558" spans="1:19" x14ac:dyDescent="0.2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</row>
    <row r="3559" spans="1:19" x14ac:dyDescent="0.2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</row>
    <row r="3560" spans="1:19" x14ac:dyDescent="0.2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</row>
    <row r="3561" spans="1:19" x14ac:dyDescent="0.2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</row>
    <row r="3562" spans="1:19" x14ac:dyDescent="0.2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</row>
    <row r="3563" spans="1:19" x14ac:dyDescent="0.2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</row>
    <row r="3564" spans="1:19" x14ac:dyDescent="0.2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</row>
    <row r="3565" spans="1:19" x14ac:dyDescent="0.2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</row>
    <row r="3566" spans="1:19" x14ac:dyDescent="0.2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</row>
    <row r="3567" spans="1:19" x14ac:dyDescent="0.2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</row>
    <row r="3568" spans="1:19" x14ac:dyDescent="0.2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</row>
    <row r="3569" spans="1:19" x14ac:dyDescent="0.2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</row>
    <row r="3570" spans="1:19" x14ac:dyDescent="0.2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</row>
    <row r="3571" spans="1:19" x14ac:dyDescent="0.2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</row>
    <row r="3572" spans="1:19" x14ac:dyDescent="0.2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</row>
    <row r="3573" spans="1:19" x14ac:dyDescent="0.2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</row>
    <row r="3574" spans="1:19" x14ac:dyDescent="0.2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</row>
    <row r="3575" spans="1:19" x14ac:dyDescent="0.2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</row>
    <row r="3576" spans="1:19" x14ac:dyDescent="0.2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</row>
    <row r="3577" spans="1:19" x14ac:dyDescent="0.2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</row>
    <row r="3578" spans="1:19" x14ac:dyDescent="0.2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</row>
    <row r="3579" spans="1:19" x14ac:dyDescent="0.2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</row>
    <row r="3580" spans="1:19" x14ac:dyDescent="0.2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</row>
    <row r="3581" spans="1:19" x14ac:dyDescent="0.2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</row>
    <row r="3582" spans="1:19" x14ac:dyDescent="0.2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</row>
    <row r="3583" spans="1:19" x14ac:dyDescent="0.2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</row>
    <row r="3584" spans="1:19" x14ac:dyDescent="0.2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</row>
    <row r="3585" spans="1:19" x14ac:dyDescent="0.2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</row>
    <row r="3586" spans="1:19" x14ac:dyDescent="0.2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</row>
    <row r="3587" spans="1:19" x14ac:dyDescent="0.2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</row>
    <row r="3588" spans="1:19" x14ac:dyDescent="0.2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</row>
    <row r="3589" spans="1:19" x14ac:dyDescent="0.2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</row>
    <row r="3590" spans="1:19" x14ac:dyDescent="0.2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</row>
    <row r="3591" spans="1:19" x14ac:dyDescent="0.2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</row>
    <row r="3592" spans="1:19" x14ac:dyDescent="0.2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</row>
    <row r="3593" spans="1:19" x14ac:dyDescent="0.2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</row>
    <row r="3594" spans="1:19" x14ac:dyDescent="0.2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</row>
    <row r="3595" spans="1:19" x14ac:dyDescent="0.2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</row>
    <row r="3596" spans="1:19" x14ac:dyDescent="0.2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</row>
    <row r="3597" spans="1:19" x14ac:dyDescent="0.2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</row>
    <row r="3598" spans="1:19" x14ac:dyDescent="0.2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</row>
    <row r="3599" spans="1:19" x14ac:dyDescent="0.2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</row>
    <row r="3600" spans="1:19" x14ac:dyDescent="0.2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</row>
    <row r="3601" spans="1:19" x14ac:dyDescent="0.2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</row>
    <row r="3602" spans="1:19" x14ac:dyDescent="0.2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</row>
    <row r="3603" spans="1:19" x14ac:dyDescent="0.2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</row>
    <row r="3604" spans="1:19" x14ac:dyDescent="0.2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</row>
    <row r="3605" spans="1:19" x14ac:dyDescent="0.2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</row>
    <row r="3606" spans="1:19" x14ac:dyDescent="0.2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</row>
    <row r="3607" spans="1:19" x14ac:dyDescent="0.2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</row>
    <row r="3608" spans="1:19" x14ac:dyDescent="0.2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</row>
    <row r="3609" spans="1:19" x14ac:dyDescent="0.2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</row>
    <row r="3610" spans="1:19" x14ac:dyDescent="0.2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</row>
    <row r="3611" spans="1:19" x14ac:dyDescent="0.2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</row>
    <row r="3612" spans="1:19" x14ac:dyDescent="0.2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</row>
    <row r="3613" spans="1:19" x14ac:dyDescent="0.2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</row>
    <row r="3614" spans="1:19" x14ac:dyDescent="0.2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</row>
    <row r="3615" spans="1:19" x14ac:dyDescent="0.2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</row>
    <row r="3616" spans="1:19" x14ac:dyDescent="0.2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</row>
    <row r="3617" spans="1:19" x14ac:dyDescent="0.2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</row>
    <row r="3618" spans="1:19" x14ac:dyDescent="0.2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</row>
    <row r="3619" spans="1:19" x14ac:dyDescent="0.2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</row>
    <row r="3620" spans="1:19" x14ac:dyDescent="0.2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</row>
    <row r="3621" spans="1:19" x14ac:dyDescent="0.2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</row>
    <row r="3622" spans="1:19" x14ac:dyDescent="0.2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</row>
    <row r="3623" spans="1:19" x14ac:dyDescent="0.2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</row>
    <row r="3624" spans="1:19" x14ac:dyDescent="0.2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</row>
    <row r="3625" spans="1:19" x14ac:dyDescent="0.2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</row>
    <row r="3626" spans="1:19" x14ac:dyDescent="0.2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</row>
    <row r="3627" spans="1:19" x14ac:dyDescent="0.2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</row>
    <row r="3628" spans="1:19" x14ac:dyDescent="0.2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</row>
    <row r="3629" spans="1:19" x14ac:dyDescent="0.2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</row>
    <row r="3630" spans="1:19" x14ac:dyDescent="0.2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</row>
    <row r="3631" spans="1:19" x14ac:dyDescent="0.2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</row>
    <row r="3632" spans="1:19" x14ac:dyDescent="0.2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</row>
    <row r="3633" spans="1:19" x14ac:dyDescent="0.2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</row>
    <row r="3634" spans="1:19" x14ac:dyDescent="0.2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</row>
    <row r="3635" spans="1:19" x14ac:dyDescent="0.2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</row>
    <row r="3636" spans="1:19" x14ac:dyDescent="0.2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</row>
    <row r="3637" spans="1:19" x14ac:dyDescent="0.2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</row>
    <row r="3638" spans="1:19" x14ac:dyDescent="0.2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</row>
    <row r="3639" spans="1:19" x14ac:dyDescent="0.2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</row>
    <row r="3640" spans="1:19" x14ac:dyDescent="0.2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</row>
    <row r="3641" spans="1:19" x14ac:dyDescent="0.2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</row>
    <row r="3642" spans="1:19" x14ac:dyDescent="0.2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</row>
    <row r="3643" spans="1:19" x14ac:dyDescent="0.2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</row>
    <row r="3644" spans="1:19" x14ac:dyDescent="0.2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</row>
    <row r="3645" spans="1:19" x14ac:dyDescent="0.2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</row>
    <row r="3646" spans="1:19" x14ac:dyDescent="0.2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</row>
    <row r="3647" spans="1:19" x14ac:dyDescent="0.2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</row>
    <row r="3648" spans="1:19" x14ac:dyDescent="0.2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</row>
    <row r="3649" spans="1:19" x14ac:dyDescent="0.2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</row>
    <row r="3650" spans="1:19" x14ac:dyDescent="0.2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</row>
    <row r="3651" spans="1:19" x14ac:dyDescent="0.2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</row>
    <row r="3652" spans="1:19" x14ac:dyDescent="0.2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</row>
    <row r="3653" spans="1:19" x14ac:dyDescent="0.2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</row>
    <row r="3654" spans="1:19" x14ac:dyDescent="0.2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</row>
    <row r="3655" spans="1:19" x14ac:dyDescent="0.2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</row>
    <row r="3656" spans="1:19" x14ac:dyDescent="0.2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</row>
    <row r="3657" spans="1:19" x14ac:dyDescent="0.2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</row>
    <row r="3658" spans="1:19" x14ac:dyDescent="0.2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</row>
    <row r="3659" spans="1:19" x14ac:dyDescent="0.2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</row>
    <row r="3660" spans="1:19" x14ac:dyDescent="0.2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</row>
    <row r="3661" spans="1:19" x14ac:dyDescent="0.2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</row>
    <row r="3662" spans="1:19" x14ac:dyDescent="0.2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</row>
    <row r="3663" spans="1:19" x14ac:dyDescent="0.2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</row>
    <row r="3664" spans="1:19" x14ac:dyDescent="0.2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</row>
    <row r="3665" spans="1:19" x14ac:dyDescent="0.2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</row>
    <row r="3666" spans="1:19" x14ac:dyDescent="0.2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</row>
    <row r="3667" spans="1:19" x14ac:dyDescent="0.2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</row>
    <row r="3668" spans="1:19" x14ac:dyDescent="0.2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</row>
    <row r="3669" spans="1:19" x14ac:dyDescent="0.2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</row>
    <row r="3670" spans="1:19" x14ac:dyDescent="0.2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</row>
    <row r="3671" spans="1:19" x14ac:dyDescent="0.2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</row>
    <row r="3672" spans="1:19" x14ac:dyDescent="0.2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</row>
    <row r="3673" spans="1:19" x14ac:dyDescent="0.2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</row>
    <row r="3674" spans="1:19" x14ac:dyDescent="0.2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</row>
    <row r="3675" spans="1:19" x14ac:dyDescent="0.2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</row>
    <row r="3676" spans="1:19" x14ac:dyDescent="0.2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</row>
    <row r="3677" spans="1:19" x14ac:dyDescent="0.2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</row>
    <row r="3678" spans="1:19" x14ac:dyDescent="0.2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</row>
    <row r="3679" spans="1:19" x14ac:dyDescent="0.2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</row>
    <row r="3680" spans="1:19" x14ac:dyDescent="0.2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</row>
    <row r="3681" spans="1:19" x14ac:dyDescent="0.2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</row>
    <row r="3682" spans="1:19" x14ac:dyDescent="0.2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</row>
    <row r="3683" spans="1:19" x14ac:dyDescent="0.2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</row>
    <row r="3684" spans="1:19" x14ac:dyDescent="0.2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</row>
    <row r="3685" spans="1:19" x14ac:dyDescent="0.2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</row>
    <row r="3686" spans="1:19" x14ac:dyDescent="0.2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</row>
    <row r="3687" spans="1:19" x14ac:dyDescent="0.2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</row>
    <row r="3688" spans="1:19" x14ac:dyDescent="0.2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</row>
    <row r="3689" spans="1:19" x14ac:dyDescent="0.2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</row>
    <row r="3690" spans="1:19" x14ac:dyDescent="0.2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</row>
    <row r="3691" spans="1:19" x14ac:dyDescent="0.2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</row>
    <row r="3692" spans="1:19" x14ac:dyDescent="0.2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</row>
    <row r="3693" spans="1:19" x14ac:dyDescent="0.2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</row>
    <row r="3694" spans="1:19" x14ac:dyDescent="0.2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</row>
    <row r="3695" spans="1:19" x14ac:dyDescent="0.2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</row>
    <row r="3696" spans="1:19" x14ac:dyDescent="0.2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</row>
    <row r="3697" spans="1:19" x14ac:dyDescent="0.2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</row>
    <row r="3698" spans="1:19" x14ac:dyDescent="0.2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</row>
    <row r="3699" spans="1:19" x14ac:dyDescent="0.2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</row>
    <row r="3700" spans="1:19" x14ac:dyDescent="0.2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</row>
    <row r="3701" spans="1:19" x14ac:dyDescent="0.2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</row>
    <row r="3702" spans="1:19" x14ac:dyDescent="0.2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</row>
    <row r="3703" spans="1:19" x14ac:dyDescent="0.2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</row>
    <row r="3704" spans="1:19" x14ac:dyDescent="0.2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</row>
    <row r="3705" spans="1:19" x14ac:dyDescent="0.2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</row>
    <row r="3706" spans="1:19" x14ac:dyDescent="0.2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</row>
    <row r="3707" spans="1:19" x14ac:dyDescent="0.2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</row>
    <row r="3708" spans="1:19" x14ac:dyDescent="0.2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</row>
    <row r="3709" spans="1:19" x14ac:dyDescent="0.2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</row>
    <row r="3710" spans="1:19" x14ac:dyDescent="0.2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</row>
    <row r="3711" spans="1:19" x14ac:dyDescent="0.2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</row>
    <row r="3712" spans="1:19" x14ac:dyDescent="0.2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</row>
    <row r="3713" spans="1:19" x14ac:dyDescent="0.2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</row>
    <row r="3714" spans="1:19" x14ac:dyDescent="0.2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</row>
    <row r="3715" spans="1:19" x14ac:dyDescent="0.2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</row>
    <row r="3716" spans="1:19" x14ac:dyDescent="0.2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</row>
    <row r="3717" spans="1:19" x14ac:dyDescent="0.2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</row>
    <row r="3718" spans="1:19" x14ac:dyDescent="0.2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</row>
    <row r="3719" spans="1:19" x14ac:dyDescent="0.2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</row>
    <row r="3720" spans="1:19" x14ac:dyDescent="0.2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</row>
    <row r="3721" spans="1:19" x14ac:dyDescent="0.2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</row>
    <row r="3722" spans="1:19" x14ac:dyDescent="0.2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</row>
    <row r="3723" spans="1:19" x14ac:dyDescent="0.2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</row>
    <row r="3724" spans="1:19" x14ac:dyDescent="0.2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</row>
    <row r="3725" spans="1:19" x14ac:dyDescent="0.2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</row>
    <row r="3726" spans="1:19" x14ac:dyDescent="0.2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</row>
    <row r="3727" spans="1:19" x14ac:dyDescent="0.2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</row>
    <row r="3728" spans="1:19" x14ac:dyDescent="0.2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</row>
    <row r="3729" spans="1:19" x14ac:dyDescent="0.2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</row>
    <row r="3730" spans="1:19" x14ac:dyDescent="0.2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</row>
    <row r="3731" spans="1:19" x14ac:dyDescent="0.2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</row>
    <row r="3732" spans="1:19" x14ac:dyDescent="0.2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</row>
    <row r="3733" spans="1:19" x14ac:dyDescent="0.2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</row>
    <row r="3734" spans="1:19" x14ac:dyDescent="0.2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</row>
    <row r="3735" spans="1:19" x14ac:dyDescent="0.2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</row>
    <row r="3736" spans="1:19" x14ac:dyDescent="0.2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</row>
    <row r="3737" spans="1:19" x14ac:dyDescent="0.2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</row>
    <row r="3738" spans="1:19" x14ac:dyDescent="0.2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</row>
    <row r="3739" spans="1:19" x14ac:dyDescent="0.2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</row>
    <row r="3740" spans="1:19" x14ac:dyDescent="0.2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</row>
    <row r="3741" spans="1:19" x14ac:dyDescent="0.2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</row>
    <row r="3742" spans="1:19" x14ac:dyDescent="0.2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</row>
    <row r="3743" spans="1:19" x14ac:dyDescent="0.2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</row>
    <row r="3744" spans="1:19" x14ac:dyDescent="0.2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</row>
    <row r="3745" spans="1:19" x14ac:dyDescent="0.2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</row>
    <row r="3746" spans="1:19" x14ac:dyDescent="0.2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</row>
    <row r="3747" spans="1:19" x14ac:dyDescent="0.2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</row>
    <row r="3748" spans="1:19" x14ac:dyDescent="0.2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</row>
    <row r="3749" spans="1:19" x14ac:dyDescent="0.2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</row>
    <row r="3750" spans="1:19" x14ac:dyDescent="0.2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</row>
    <row r="3751" spans="1:19" x14ac:dyDescent="0.2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</row>
    <row r="3752" spans="1:19" x14ac:dyDescent="0.2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</row>
    <row r="3753" spans="1:19" x14ac:dyDescent="0.2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</row>
    <row r="3754" spans="1:19" x14ac:dyDescent="0.2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</row>
    <row r="3755" spans="1:19" x14ac:dyDescent="0.2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</row>
    <row r="3756" spans="1:19" x14ac:dyDescent="0.2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</row>
    <row r="3757" spans="1:19" x14ac:dyDescent="0.2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</row>
    <row r="3758" spans="1:19" x14ac:dyDescent="0.2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</row>
    <row r="3759" spans="1:19" x14ac:dyDescent="0.2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</row>
    <row r="3760" spans="1:19" x14ac:dyDescent="0.2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</row>
    <row r="3761" spans="1:19" x14ac:dyDescent="0.2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</row>
    <row r="3762" spans="1:19" x14ac:dyDescent="0.2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</row>
    <row r="3763" spans="1:19" x14ac:dyDescent="0.2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</row>
    <row r="3764" spans="1:19" x14ac:dyDescent="0.2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</row>
    <row r="3765" spans="1:19" x14ac:dyDescent="0.2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</row>
    <row r="3766" spans="1:19" x14ac:dyDescent="0.2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</row>
    <row r="3767" spans="1:19" x14ac:dyDescent="0.2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</row>
    <row r="3768" spans="1:19" x14ac:dyDescent="0.2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</row>
    <row r="3769" spans="1:19" x14ac:dyDescent="0.2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</row>
    <row r="3770" spans="1:19" x14ac:dyDescent="0.2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</row>
    <row r="3771" spans="1:19" x14ac:dyDescent="0.2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</row>
    <row r="3772" spans="1:19" x14ac:dyDescent="0.2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</row>
    <row r="3773" spans="1:19" x14ac:dyDescent="0.2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</row>
    <row r="3774" spans="1:19" x14ac:dyDescent="0.2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</row>
    <row r="3775" spans="1:19" x14ac:dyDescent="0.2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</row>
    <row r="3776" spans="1:19" x14ac:dyDescent="0.2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</row>
    <row r="3777" spans="1:19" x14ac:dyDescent="0.2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</row>
    <row r="3778" spans="1:19" x14ac:dyDescent="0.2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</row>
    <row r="3779" spans="1:19" x14ac:dyDescent="0.2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</row>
    <row r="3780" spans="1:19" x14ac:dyDescent="0.2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</row>
    <row r="3781" spans="1:19" x14ac:dyDescent="0.2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</row>
    <row r="3782" spans="1:19" x14ac:dyDescent="0.2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</row>
    <row r="3783" spans="1:19" x14ac:dyDescent="0.2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</row>
    <row r="3784" spans="1:19" x14ac:dyDescent="0.2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</row>
    <row r="3785" spans="1:19" x14ac:dyDescent="0.2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</row>
    <row r="3786" spans="1:19" x14ac:dyDescent="0.2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</row>
    <row r="3787" spans="1:19" x14ac:dyDescent="0.2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</row>
    <row r="3788" spans="1:19" x14ac:dyDescent="0.2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</row>
    <row r="3789" spans="1:19" x14ac:dyDescent="0.2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</row>
    <row r="3790" spans="1:19" x14ac:dyDescent="0.2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</row>
    <row r="3791" spans="1:19" x14ac:dyDescent="0.2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</row>
    <row r="3792" spans="1:19" x14ac:dyDescent="0.2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</row>
    <row r="3793" spans="1:19" x14ac:dyDescent="0.2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</row>
    <row r="3794" spans="1:19" x14ac:dyDescent="0.2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</row>
    <row r="3795" spans="1:19" x14ac:dyDescent="0.2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</row>
    <row r="3796" spans="1:19" x14ac:dyDescent="0.2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</row>
    <row r="3797" spans="1:19" x14ac:dyDescent="0.2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</row>
    <row r="3798" spans="1:19" x14ac:dyDescent="0.2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</row>
    <row r="3799" spans="1:19" x14ac:dyDescent="0.2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</row>
    <row r="3800" spans="1:19" x14ac:dyDescent="0.2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</row>
    <row r="3801" spans="1:19" x14ac:dyDescent="0.2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</row>
    <row r="3802" spans="1:19" x14ac:dyDescent="0.2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</row>
    <row r="3803" spans="1:19" x14ac:dyDescent="0.2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</row>
    <row r="3804" spans="1:19" x14ac:dyDescent="0.2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</row>
    <row r="3805" spans="1:19" x14ac:dyDescent="0.2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</row>
    <row r="3806" spans="1:19" x14ac:dyDescent="0.2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</row>
    <row r="3807" spans="1:19" x14ac:dyDescent="0.2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</row>
    <row r="3808" spans="1:19" x14ac:dyDescent="0.2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</row>
    <row r="3809" spans="1:19" x14ac:dyDescent="0.2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</row>
    <row r="3810" spans="1:19" x14ac:dyDescent="0.2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</row>
    <row r="3811" spans="1:19" x14ac:dyDescent="0.2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</row>
    <row r="3812" spans="1:19" x14ac:dyDescent="0.2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</row>
    <row r="3813" spans="1:19" x14ac:dyDescent="0.2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</row>
    <row r="3814" spans="1:19" x14ac:dyDescent="0.2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</row>
    <row r="3815" spans="1:19" x14ac:dyDescent="0.2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</row>
    <row r="3816" spans="1:19" x14ac:dyDescent="0.2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</row>
    <row r="3817" spans="1:19" x14ac:dyDescent="0.2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</row>
    <row r="3818" spans="1:19" x14ac:dyDescent="0.2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</row>
    <row r="3819" spans="1:19" x14ac:dyDescent="0.2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</row>
    <row r="3820" spans="1:19" x14ac:dyDescent="0.2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</row>
    <row r="3821" spans="1:19" x14ac:dyDescent="0.2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</row>
    <row r="3822" spans="1:19" x14ac:dyDescent="0.2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</row>
    <row r="3823" spans="1:19" x14ac:dyDescent="0.2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</row>
    <row r="3824" spans="1:19" x14ac:dyDescent="0.2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</row>
    <row r="3825" spans="1:19" x14ac:dyDescent="0.2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</row>
    <row r="3826" spans="1:19" x14ac:dyDescent="0.2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</row>
    <row r="3827" spans="1:19" x14ac:dyDescent="0.2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</row>
    <row r="3828" spans="1:19" x14ac:dyDescent="0.2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</row>
    <row r="3829" spans="1:19" x14ac:dyDescent="0.2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</row>
    <row r="3830" spans="1:19" x14ac:dyDescent="0.2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</row>
    <row r="3831" spans="1:19" x14ac:dyDescent="0.2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</row>
    <row r="3832" spans="1:19" x14ac:dyDescent="0.2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</row>
    <row r="3833" spans="1:19" x14ac:dyDescent="0.2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</row>
    <row r="3834" spans="1:19" x14ac:dyDescent="0.2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</row>
    <row r="3835" spans="1:19" x14ac:dyDescent="0.2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</row>
    <row r="3836" spans="1:19" x14ac:dyDescent="0.2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</row>
    <row r="3837" spans="1:19" x14ac:dyDescent="0.2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</row>
    <row r="3838" spans="1:19" x14ac:dyDescent="0.2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</row>
    <row r="3839" spans="1:19" x14ac:dyDescent="0.2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</row>
    <row r="3840" spans="1:19" x14ac:dyDescent="0.2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</row>
    <row r="3841" spans="1:19" x14ac:dyDescent="0.2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</row>
    <row r="3842" spans="1:19" x14ac:dyDescent="0.2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</row>
    <row r="3843" spans="1:19" x14ac:dyDescent="0.2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</row>
    <row r="3844" spans="1:19" x14ac:dyDescent="0.2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</row>
    <row r="3845" spans="1:19" x14ac:dyDescent="0.2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</row>
    <row r="3846" spans="1:19" x14ac:dyDescent="0.2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</row>
    <row r="3847" spans="1:19" x14ac:dyDescent="0.2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</row>
    <row r="3848" spans="1:19" x14ac:dyDescent="0.2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</row>
    <row r="3849" spans="1:19" x14ac:dyDescent="0.2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</row>
    <row r="3850" spans="1:19" x14ac:dyDescent="0.2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</row>
    <row r="3851" spans="1:19" x14ac:dyDescent="0.2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</row>
    <row r="3852" spans="1:19" x14ac:dyDescent="0.2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</row>
    <row r="3853" spans="1:19" x14ac:dyDescent="0.2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</row>
    <row r="3854" spans="1:19" x14ac:dyDescent="0.2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</row>
    <row r="3855" spans="1:19" x14ac:dyDescent="0.2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</row>
    <row r="3856" spans="1:19" x14ac:dyDescent="0.2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</row>
    <row r="3857" spans="1:19" x14ac:dyDescent="0.2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</row>
    <row r="3858" spans="1:19" x14ac:dyDescent="0.2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</row>
    <row r="3859" spans="1:19" x14ac:dyDescent="0.2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</row>
    <row r="3860" spans="1:19" x14ac:dyDescent="0.2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</row>
    <row r="3861" spans="1:19" x14ac:dyDescent="0.2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</row>
    <row r="3862" spans="1:19" x14ac:dyDescent="0.2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</row>
    <row r="3863" spans="1:19" x14ac:dyDescent="0.2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</row>
    <row r="3864" spans="1:19" x14ac:dyDescent="0.2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</row>
    <row r="3865" spans="1:19" x14ac:dyDescent="0.2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</row>
    <row r="3866" spans="1:19" x14ac:dyDescent="0.2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</row>
    <row r="3867" spans="1:19" x14ac:dyDescent="0.2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</row>
    <row r="3868" spans="1:19" x14ac:dyDescent="0.2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</row>
    <row r="3869" spans="1:19" x14ac:dyDescent="0.2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</row>
    <row r="3870" spans="1:19" x14ac:dyDescent="0.2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</row>
    <row r="3871" spans="1:19" x14ac:dyDescent="0.2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</row>
    <row r="3872" spans="1:19" x14ac:dyDescent="0.2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</row>
    <row r="3873" spans="1:19" x14ac:dyDescent="0.2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</row>
    <row r="3874" spans="1:19" x14ac:dyDescent="0.2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</row>
    <row r="3875" spans="1:19" x14ac:dyDescent="0.2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</row>
    <row r="3876" spans="1:19" x14ac:dyDescent="0.2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</row>
    <row r="3877" spans="1:19" x14ac:dyDescent="0.2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</row>
    <row r="3878" spans="1:19" x14ac:dyDescent="0.2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</row>
    <row r="3879" spans="1:19" x14ac:dyDescent="0.2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</row>
    <row r="3880" spans="1:19" x14ac:dyDescent="0.2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</row>
    <row r="3881" spans="1:19" x14ac:dyDescent="0.2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</row>
    <row r="3882" spans="1:19" x14ac:dyDescent="0.2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</row>
    <row r="3883" spans="1:19" x14ac:dyDescent="0.2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</row>
    <row r="3884" spans="1:19" x14ac:dyDescent="0.2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</row>
    <row r="3885" spans="1:19" x14ac:dyDescent="0.2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</row>
    <row r="3886" spans="1:19" x14ac:dyDescent="0.2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</row>
    <row r="3887" spans="1:19" x14ac:dyDescent="0.2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</row>
    <row r="3888" spans="1:19" x14ac:dyDescent="0.2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</row>
    <row r="3889" spans="1:19" x14ac:dyDescent="0.2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</row>
    <row r="3890" spans="1:19" x14ac:dyDescent="0.2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</row>
    <row r="3891" spans="1:19" x14ac:dyDescent="0.2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</row>
    <row r="3892" spans="1:19" x14ac:dyDescent="0.2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</row>
    <row r="3893" spans="1:19" x14ac:dyDescent="0.2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</row>
    <row r="3894" spans="1:19" x14ac:dyDescent="0.2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</row>
    <row r="3895" spans="1:19" x14ac:dyDescent="0.2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</row>
    <row r="3896" spans="1:19" x14ac:dyDescent="0.2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</row>
    <row r="3897" spans="1:19" x14ac:dyDescent="0.2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</row>
    <row r="3898" spans="1:19" x14ac:dyDescent="0.2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</row>
    <row r="3899" spans="1:19" x14ac:dyDescent="0.2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</row>
    <row r="3900" spans="1:19" x14ac:dyDescent="0.2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</row>
    <row r="3901" spans="1:19" x14ac:dyDescent="0.2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</row>
    <row r="3902" spans="1:19" x14ac:dyDescent="0.2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</row>
    <row r="3903" spans="1:19" x14ac:dyDescent="0.2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</row>
    <row r="3904" spans="1:19" x14ac:dyDescent="0.2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</row>
    <row r="3905" spans="1:19" x14ac:dyDescent="0.2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</row>
    <row r="3906" spans="1:19" x14ac:dyDescent="0.2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</row>
    <row r="3907" spans="1:19" x14ac:dyDescent="0.2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</row>
    <row r="3908" spans="1:19" x14ac:dyDescent="0.2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</row>
    <row r="3909" spans="1:19" x14ac:dyDescent="0.2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</row>
    <row r="3910" spans="1:19" x14ac:dyDescent="0.2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</row>
    <row r="3911" spans="1:19" x14ac:dyDescent="0.2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</row>
    <row r="3912" spans="1:19" x14ac:dyDescent="0.2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</row>
    <row r="3913" spans="1:19" x14ac:dyDescent="0.2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</row>
    <row r="3914" spans="1:19" x14ac:dyDescent="0.2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</row>
    <row r="3915" spans="1:19" x14ac:dyDescent="0.2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</row>
    <row r="3916" spans="1:19" x14ac:dyDescent="0.2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</row>
    <row r="3917" spans="1:19" x14ac:dyDescent="0.2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</row>
    <row r="3918" spans="1:19" x14ac:dyDescent="0.2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</row>
    <row r="3919" spans="1:19" x14ac:dyDescent="0.2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</row>
    <row r="3920" spans="1:19" x14ac:dyDescent="0.2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</row>
    <row r="3921" spans="1:19" x14ac:dyDescent="0.2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</row>
    <row r="3922" spans="1:19" x14ac:dyDescent="0.2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</row>
    <row r="3923" spans="1:19" x14ac:dyDescent="0.2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</row>
    <row r="3924" spans="1:19" x14ac:dyDescent="0.2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</row>
    <row r="3925" spans="1:19" x14ac:dyDescent="0.2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</row>
    <row r="3926" spans="1:19" x14ac:dyDescent="0.2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</row>
    <row r="3927" spans="1:19" x14ac:dyDescent="0.2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</row>
    <row r="3928" spans="1:19" x14ac:dyDescent="0.2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</row>
    <row r="3929" spans="1:19" x14ac:dyDescent="0.2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</row>
    <row r="3930" spans="1:19" x14ac:dyDescent="0.2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</row>
    <row r="3931" spans="1:19" x14ac:dyDescent="0.2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</row>
    <row r="3932" spans="1:19" x14ac:dyDescent="0.2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</row>
    <row r="3933" spans="1:19" x14ac:dyDescent="0.2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</row>
    <row r="3934" spans="1:19" x14ac:dyDescent="0.2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</row>
    <row r="3935" spans="1:19" x14ac:dyDescent="0.2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</row>
    <row r="3936" spans="1:19" x14ac:dyDescent="0.2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</row>
    <row r="3937" spans="1:19" x14ac:dyDescent="0.2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</row>
    <row r="3938" spans="1:19" x14ac:dyDescent="0.2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</row>
    <row r="3939" spans="1:19" x14ac:dyDescent="0.2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</row>
    <row r="3940" spans="1:19" x14ac:dyDescent="0.2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</row>
    <row r="3941" spans="1:19" x14ac:dyDescent="0.2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</row>
    <row r="3942" spans="1:19" x14ac:dyDescent="0.2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</row>
    <row r="3943" spans="1:19" x14ac:dyDescent="0.2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</row>
    <row r="3944" spans="1:19" x14ac:dyDescent="0.2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</row>
    <row r="3945" spans="1:19" x14ac:dyDescent="0.2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</row>
    <row r="3946" spans="1:19" x14ac:dyDescent="0.2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</row>
    <row r="3947" spans="1:19" x14ac:dyDescent="0.2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</row>
    <row r="3948" spans="1:19" x14ac:dyDescent="0.2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</row>
    <row r="3949" spans="1:19" x14ac:dyDescent="0.2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</row>
    <row r="3950" spans="1:19" x14ac:dyDescent="0.2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</row>
    <row r="3951" spans="1:19" x14ac:dyDescent="0.2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</row>
    <row r="3952" spans="1:19" x14ac:dyDescent="0.2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</row>
    <row r="3953" spans="1:19" x14ac:dyDescent="0.2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</row>
    <row r="3954" spans="1:19" x14ac:dyDescent="0.2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</row>
    <row r="3955" spans="1:19" x14ac:dyDescent="0.2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</row>
    <row r="3956" spans="1:19" x14ac:dyDescent="0.2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</row>
    <row r="3957" spans="1:19" x14ac:dyDescent="0.2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</row>
    <row r="3958" spans="1:19" x14ac:dyDescent="0.2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</row>
    <row r="3959" spans="1:19" x14ac:dyDescent="0.2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</row>
    <row r="3960" spans="1:19" x14ac:dyDescent="0.2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</row>
    <row r="3961" spans="1:19" x14ac:dyDescent="0.2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</row>
    <row r="3962" spans="1:19" x14ac:dyDescent="0.2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</row>
    <row r="3963" spans="1:19" x14ac:dyDescent="0.2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</row>
    <row r="3964" spans="1:19" x14ac:dyDescent="0.2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</row>
    <row r="3965" spans="1:19" x14ac:dyDescent="0.2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</row>
    <row r="3966" spans="1:19" x14ac:dyDescent="0.2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</row>
    <row r="3967" spans="1:19" x14ac:dyDescent="0.2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</row>
    <row r="3968" spans="1:19" x14ac:dyDescent="0.2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</row>
    <row r="3969" spans="1:19" x14ac:dyDescent="0.2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</row>
    <row r="3970" spans="1:19" x14ac:dyDescent="0.2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</row>
    <row r="3971" spans="1:19" x14ac:dyDescent="0.2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</row>
    <row r="3972" spans="1:19" x14ac:dyDescent="0.2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</row>
    <row r="3973" spans="1:19" x14ac:dyDescent="0.2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</row>
    <row r="3974" spans="1:19" x14ac:dyDescent="0.2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</row>
    <row r="3975" spans="1:19" x14ac:dyDescent="0.2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</row>
    <row r="3976" spans="1:19" x14ac:dyDescent="0.2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</row>
    <row r="3977" spans="1:19" x14ac:dyDescent="0.2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</row>
    <row r="3978" spans="1:19" x14ac:dyDescent="0.2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</row>
    <row r="3979" spans="1:19" x14ac:dyDescent="0.2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</row>
    <row r="3980" spans="1:19" x14ac:dyDescent="0.2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</row>
    <row r="3981" spans="1:19" x14ac:dyDescent="0.2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</row>
    <row r="3982" spans="1:19" x14ac:dyDescent="0.2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</row>
    <row r="3983" spans="1:19" x14ac:dyDescent="0.2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</row>
    <row r="3984" spans="1:19" x14ac:dyDescent="0.2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</row>
    <row r="3985" spans="1:19" x14ac:dyDescent="0.2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</row>
    <row r="3986" spans="1:19" x14ac:dyDescent="0.2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</row>
    <row r="3987" spans="1:19" x14ac:dyDescent="0.2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</row>
    <row r="3988" spans="1:19" x14ac:dyDescent="0.2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</row>
    <row r="3989" spans="1:19" x14ac:dyDescent="0.2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</row>
    <row r="3990" spans="1:19" x14ac:dyDescent="0.2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</row>
    <row r="3991" spans="1:19" x14ac:dyDescent="0.2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</row>
    <row r="3992" spans="1:19" x14ac:dyDescent="0.2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</row>
    <row r="3993" spans="1:19" x14ac:dyDescent="0.2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</row>
    <row r="3994" spans="1:19" x14ac:dyDescent="0.2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</row>
    <row r="3995" spans="1:19" x14ac:dyDescent="0.2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</row>
    <row r="3996" spans="1:19" x14ac:dyDescent="0.2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</row>
    <row r="3997" spans="1:19" x14ac:dyDescent="0.2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</row>
    <row r="3998" spans="1:19" x14ac:dyDescent="0.2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</row>
    <row r="3999" spans="1:19" x14ac:dyDescent="0.2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</row>
    <row r="4000" spans="1:19" x14ac:dyDescent="0.2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</row>
    <row r="4001" spans="1:19" x14ac:dyDescent="0.2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</row>
    <row r="4002" spans="1:19" x14ac:dyDescent="0.2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</row>
    <row r="4003" spans="1:19" x14ac:dyDescent="0.2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</row>
    <row r="4004" spans="1:19" x14ac:dyDescent="0.2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</row>
    <row r="4005" spans="1:19" x14ac:dyDescent="0.2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</row>
    <row r="4006" spans="1:19" x14ac:dyDescent="0.2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</row>
    <row r="4007" spans="1:19" x14ac:dyDescent="0.2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</row>
    <row r="4008" spans="1:19" x14ac:dyDescent="0.2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</row>
    <row r="4009" spans="1:19" x14ac:dyDescent="0.2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</row>
    <row r="4010" spans="1:19" x14ac:dyDescent="0.2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</row>
    <row r="4011" spans="1:19" x14ac:dyDescent="0.2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</row>
    <row r="4012" spans="1:19" x14ac:dyDescent="0.2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</row>
    <row r="4013" spans="1:19" x14ac:dyDescent="0.2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</row>
    <row r="4014" spans="1:19" x14ac:dyDescent="0.2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</row>
    <row r="4015" spans="1:19" x14ac:dyDescent="0.2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</row>
    <row r="4016" spans="1:19" x14ac:dyDescent="0.2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</row>
    <row r="4017" spans="1:19" x14ac:dyDescent="0.2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</row>
    <row r="4018" spans="1:19" x14ac:dyDescent="0.2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</row>
    <row r="4019" spans="1:19" x14ac:dyDescent="0.2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</row>
    <row r="4020" spans="1:19" x14ac:dyDescent="0.2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</row>
    <row r="4021" spans="1:19" x14ac:dyDescent="0.2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</row>
    <row r="4022" spans="1:19" x14ac:dyDescent="0.2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</row>
    <row r="4023" spans="1:19" x14ac:dyDescent="0.2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</row>
    <row r="4024" spans="1:19" x14ac:dyDescent="0.2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</row>
    <row r="4025" spans="1:19" x14ac:dyDescent="0.2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</row>
    <row r="4026" spans="1:19" x14ac:dyDescent="0.2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</row>
    <row r="4027" spans="1:19" x14ac:dyDescent="0.2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</row>
    <row r="4028" spans="1:19" x14ac:dyDescent="0.2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</row>
    <row r="4029" spans="1:19" x14ac:dyDescent="0.2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</row>
    <row r="4030" spans="1:19" x14ac:dyDescent="0.2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</row>
    <row r="4031" spans="1:19" x14ac:dyDescent="0.2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</row>
    <row r="4032" spans="1:19" x14ac:dyDescent="0.2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</row>
    <row r="4033" spans="1:19" x14ac:dyDescent="0.2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</row>
    <row r="4034" spans="1:19" x14ac:dyDescent="0.2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</row>
    <row r="4035" spans="1:19" x14ac:dyDescent="0.2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</row>
    <row r="4036" spans="1:19" x14ac:dyDescent="0.2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</row>
    <row r="4037" spans="1:19" x14ac:dyDescent="0.2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</row>
    <row r="4038" spans="1:19" x14ac:dyDescent="0.2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</row>
    <row r="4039" spans="1:19" x14ac:dyDescent="0.2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</row>
    <row r="4040" spans="1:19" x14ac:dyDescent="0.2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</row>
    <row r="4041" spans="1:19" x14ac:dyDescent="0.2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</row>
    <row r="4042" spans="1:19" x14ac:dyDescent="0.2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</row>
    <row r="4043" spans="1:19" x14ac:dyDescent="0.2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</row>
    <row r="4044" spans="1:19" x14ac:dyDescent="0.2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</row>
    <row r="4045" spans="1:19" x14ac:dyDescent="0.2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</row>
    <row r="4046" spans="1:19" x14ac:dyDescent="0.2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</row>
    <row r="4047" spans="1:19" x14ac:dyDescent="0.2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</row>
    <row r="4048" spans="1:19" x14ac:dyDescent="0.2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</row>
    <row r="4049" spans="1:19" x14ac:dyDescent="0.2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</row>
    <row r="4050" spans="1:19" x14ac:dyDescent="0.2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</row>
    <row r="4051" spans="1:19" x14ac:dyDescent="0.2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</row>
    <row r="4052" spans="1:19" x14ac:dyDescent="0.2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</row>
    <row r="4053" spans="1:19" x14ac:dyDescent="0.2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</row>
    <row r="4054" spans="1:19" x14ac:dyDescent="0.2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</row>
    <row r="4055" spans="1:19" x14ac:dyDescent="0.2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</row>
    <row r="4056" spans="1:19" x14ac:dyDescent="0.2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</row>
    <row r="4057" spans="1:19" x14ac:dyDescent="0.2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</row>
    <row r="4058" spans="1:19" x14ac:dyDescent="0.2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</row>
    <row r="4059" spans="1:19" x14ac:dyDescent="0.2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</row>
    <row r="4060" spans="1:19" x14ac:dyDescent="0.2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</row>
    <row r="4061" spans="1:19" x14ac:dyDescent="0.2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</row>
    <row r="4062" spans="1:19" x14ac:dyDescent="0.2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</row>
    <row r="4063" spans="1:19" x14ac:dyDescent="0.2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</row>
    <row r="4064" spans="1:19" x14ac:dyDescent="0.2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</row>
    <row r="4065" spans="1:19" x14ac:dyDescent="0.2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</row>
    <row r="4066" spans="1:19" x14ac:dyDescent="0.2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</row>
    <row r="4067" spans="1:19" x14ac:dyDescent="0.2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</row>
    <row r="4068" spans="1:19" x14ac:dyDescent="0.2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</row>
    <row r="4069" spans="1:19" x14ac:dyDescent="0.2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</row>
    <row r="4070" spans="1:19" x14ac:dyDescent="0.2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</row>
    <row r="4071" spans="1:19" x14ac:dyDescent="0.2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</row>
    <row r="4072" spans="1:19" x14ac:dyDescent="0.2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</row>
    <row r="4073" spans="1:19" x14ac:dyDescent="0.2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</row>
    <row r="4074" spans="1:19" x14ac:dyDescent="0.2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</row>
    <row r="4075" spans="1:19" x14ac:dyDescent="0.2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</row>
    <row r="4076" spans="1:19" x14ac:dyDescent="0.2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</row>
    <row r="4077" spans="1:19" x14ac:dyDescent="0.2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</row>
    <row r="4078" spans="1:19" x14ac:dyDescent="0.2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</row>
    <row r="4079" spans="1:19" x14ac:dyDescent="0.2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</row>
    <row r="4080" spans="1:19" x14ac:dyDescent="0.2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</row>
    <row r="4081" spans="1:19" x14ac:dyDescent="0.2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</row>
    <row r="4082" spans="1:19" x14ac:dyDescent="0.2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</row>
    <row r="4083" spans="1:19" x14ac:dyDescent="0.2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</row>
    <row r="4084" spans="1:19" x14ac:dyDescent="0.2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</row>
    <row r="4085" spans="1:19" x14ac:dyDescent="0.2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</row>
    <row r="4086" spans="1:19" x14ac:dyDescent="0.2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</row>
    <row r="4087" spans="1:19" x14ac:dyDescent="0.2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</row>
    <row r="4088" spans="1:19" x14ac:dyDescent="0.2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</row>
    <row r="4089" spans="1:19" x14ac:dyDescent="0.2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</row>
    <row r="4090" spans="1:19" x14ac:dyDescent="0.2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</row>
    <row r="4091" spans="1:19" x14ac:dyDescent="0.2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</row>
    <row r="4092" spans="1:19" x14ac:dyDescent="0.2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</row>
    <row r="4093" spans="1:19" x14ac:dyDescent="0.2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</row>
    <row r="4094" spans="1:19" x14ac:dyDescent="0.2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</row>
    <row r="4095" spans="1:19" x14ac:dyDescent="0.2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</row>
    <row r="4096" spans="1:19" x14ac:dyDescent="0.2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</row>
    <row r="4097" spans="1:19" x14ac:dyDescent="0.2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</row>
    <row r="4098" spans="1:19" x14ac:dyDescent="0.2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</row>
    <row r="4099" spans="1:19" x14ac:dyDescent="0.2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</row>
    <row r="4100" spans="1:19" x14ac:dyDescent="0.2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</row>
    <row r="4101" spans="1:19" x14ac:dyDescent="0.2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</row>
    <row r="4102" spans="1:19" x14ac:dyDescent="0.2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</row>
    <row r="4103" spans="1:19" x14ac:dyDescent="0.2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</row>
    <row r="4104" spans="1:19" x14ac:dyDescent="0.2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</row>
    <row r="4105" spans="1:19" x14ac:dyDescent="0.2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</row>
    <row r="4106" spans="1:19" x14ac:dyDescent="0.2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</row>
    <row r="4107" spans="1:19" x14ac:dyDescent="0.2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</row>
    <row r="4108" spans="1:19" x14ac:dyDescent="0.2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</row>
    <row r="4109" spans="1:19" x14ac:dyDescent="0.2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</row>
    <row r="4110" spans="1:19" x14ac:dyDescent="0.2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</row>
    <row r="4111" spans="1:19" x14ac:dyDescent="0.2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</row>
    <row r="4112" spans="1:19" x14ac:dyDescent="0.2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</row>
    <row r="4113" spans="1:19" x14ac:dyDescent="0.2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</row>
    <row r="4114" spans="1:19" x14ac:dyDescent="0.2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</row>
    <row r="4115" spans="1:19" x14ac:dyDescent="0.2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</row>
    <row r="4116" spans="1:19" x14ac:dyDescent="0.2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</row>
    <row r="4117" spans="1:19" x14ac:dyDescent="0.2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</row>
    <row r="4118" spans="1:19" x14ac:dyDescent="0.2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</row>
    <row r="4119" spans="1:19" x14ac:dyDescent="0.2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</row>
    <row r="4120" spans="1:19" x14ac:dyDescent="0.2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</row>
    <row r="4121" spans="1:19" x14ac:dyDescent="0.2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</row>
    <row r="4122" spans="1:19" x14ac:dyDescent="0.2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</row>
    <row r="4123" spans="1:19" x14ac:dyDescent="0.2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</row>
    <row r="4124" spans="1:19" x14ac:dyDescent="0.2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</row>
    <row r="4125" spans="1:19" x14ac:dyDescent="0.2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</row>
    <row r="4126" spans="1:19" x14ac:dyDescent="0.2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</row>
    <row r="4127" spans="1:19" x14ac:dyDescent="0.2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</row>
    <row r="4128" spans="1:19" x14ac:dyDescent="0.2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</row>
    <row r="4129" spans="1:19" x14ac:dyDescent="0.2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</row>
    <row r="4130" spans="1:19" x14ac:dyDescent="0.2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</row>
    <row r="4131" spans="1:19" x14ac:dyDescent="0.2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</row>
    <row r="4132" spans="1:19" x14ac:dyDescent="0.2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</row>
    <row r="4133" spans="1:19" x14ac:dyDescent="0.2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</row>
    <row r="4134" spans="1:19" x14ac:dyDescent="0.2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</row>
    <row r="4135" spans="1:19" x14ac:dyDescent="0.2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</row>
    <row r="4136" spans="1:19" x14ac:dyDescent="0.2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</row>
    <row r="4137" spans="1:19" x14ac:dyDescent="0.2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</row>
    <row r="4138" spans="1:19" x14ac:dyDescent="0.2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</row>
    <row r="4139" spans="1:19" x14ac:dyDescent="0.2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</row>
    <row r="4140" spans="1:19" x14ac:dyDescent="0.2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</row>
    <row r="4141" spans="1:19" x14ac:dyDescent="0.2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</row>
    <row r="4142" spans="1:19" x14ac:dyDescent="0.2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</row>
    <row r="4143" spans="1:19" x14ac:dyDescent="0.2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</row>
    <row r="4144" spans="1:19" x14ac:dyDescent="0.2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</row>
    <row r="4145" spans="1:19" x14ac:dyDescent="0.2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</row>
    <row r="4146" spans="1:19" x14ac:dyDescent="0.2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</row>
    <row r="4147" spans="1:19" x14ac:dyDescent="0.2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</row>
    <row r="4148" spans="1:19" x14ac:dyDescent="0.2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</row>
    <row r="4149" spans="1:19" x14ac:dyDescent="0.2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</row>
    <row r="4150" spans="1:19" x14ac:dyDescent="0.2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</row>
    <row r="4151" spans="1:19" x14ac:dyDescent="0.2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</row>
    <row r="4152" spans="1:19" x14ac:dyDescent="0.2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</row>
    <row r="4153" spans="1:19" x14ac:dyDescent="0.2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</row>
    <row r="4154" spans="1:19" x14ac:dyDescent="0.2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</row>
    <row r="4155" spans="1:19" x14ac:dyDescent="0.2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</row>
    <row r="4156" spans="1:19" x14ac:dyDescent="0.2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</row>
    <row r="4157" spans="1:19" x14ac:dyDescent="0.2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</row>
    <row r="4158" spans="1:19" x14ac:dyDescent="0.2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</row>
    <row r="4159" spans="1:19" x14ac:dyDescent="0.2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</row>
    <row r="4160" spans="1:19" x14ac:dyDescent="0.2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</row>
    <row r="4161" spans="1:19" x14ac:dyDescent="0.2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</row>
    <row r="4162" spans="1:19" x14ac:dyDescent="0.2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</row>
    <row r="4163" spans="1:19" x14ac:dyDescent="0.2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</row>
    <row r="4164" spans="1:19" x14ac:dyDescent="0.2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</row>
    <row r="4165" spans="1:19" x14ac:dyDescent="0.2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</row>
    <row r="4166" spans="1:19" x14ac:dyDescent="0.2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</row>
    <row r="4167" spans="1:19" x14ac:dyDescent="0.2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</row>
    <row r="4168" spans="1:19" x14ac:dyDescent="0.2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</row>
    <row r="4169" spans="1:19" x14ac:dyDescent="0.2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</row>
    <row r="4170" spans="1:19" x14ac:dyDescent="0.2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</row>
    <row r="4171" spans="1:19" x14ac:dyDescent="0.2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</row>
    <row r="4172" spans="1:19" x14ac:dyDescent="0.2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</row>
    <row r="4173" spans="1:19" x14ac:dyDescent="0.2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</row>
    <row r="4174" spans="1:19" x14ac:dyDescent="0.2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</row>
    <row r="4175" spans="1:19" x14ac:dyDescent="0.2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</row>
    <row r="4176" spans="1:19" x14ac:dyDescent="0.2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</row>
    <row r="4177" spans="1:19" x14ac:dyDescent="0.2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</row>
    <row r="4178" spans="1:19" x14ac:dyDescent="0.2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</row>
    <row r="4179" spans="1:19" x14ac:dyDescent="0.2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</row>
    <row r="4180" spans="1:19" x14ac:dyDescent="0.2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</row>
    <row r="4181" spans="1:19" x14ac:dyDescent="0.2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</row>
    <row r="4182" spans="1:19" x14ac:dyDescent="0.2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</row>
    <row r="4183" spans="1:19" x14ac:dyDescent="0.2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</row>
    <row r="4184" spans="1:19" x14ac:dyDescent="0.2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</row>
    <row r="4185" spans="1:19" x14ac:dyDescent="0.2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</row>
    <row r="4186" spans="1:19" x14ac:dyDescent="0.2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</row>
    <row r="4187" spans="1:19" x14ac:dyDescent="0.2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</row>
    <row r="4188" spans="1:19" x14ac:dyDescent="0.2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</row>
    <row r="4189" spans="1:19" x14ac:dyDescent="0.2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</row>
    <row r="4190" spans="1:19" x14ac:dyDescent="0.2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</row>
    <row r="4191" spans="1:19" x14ac:dyDescent="0.2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</row>
    <row r="4192" spans="1:19" x14ac:dyDescent="0.2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</row>
    <row r="4193" spans="1:19" x14ac:dyDescent="0.2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</row>
    <row r="4194" spans="1:19" x14ac:dyDescent="0.2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</row>
    <row r="4195" spans="1:19" x14ac:dyDescent="0.2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</row>
    <row r="4196" spans="1:19" x14ac:dyDescent="0.2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</row>
    <row r="4197" spans="1:19" x14ac:dyDescent="0.2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</row>
    <row r="4198" spans="1:19" x14ac:dyDescent="0.2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</row>
    <row r="4199" spans="1:19" x14ac:dyDescent="0.2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</row>
    <row r="4200" spans="1:19" x14ac:dyDescent="0.2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</row>
    <row r="4201" spans="1:19" x14ac:dyDescent="0.2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</row>
    <row r="4202" spans="1:19" x14ac:dyDescent="0.2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</row>
    <row r="4203" spans="1:19" x14ac:dyDescent="0.2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</row>
    <row r="4204" spans="1:19" x14ac:dyDescent="0.2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</row>
    <row r="4205" spans="1:19" x14ac:dyDescent="0.2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</row>
    <row r="4206" spans="1:19" x14ac:dyDescent="0.2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</row>
    <row r="4207" spans="1:19" x14ac:dyDescent="0.2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</row>
    <row r="4208" spans="1:19" x14ac:dyDescent="0.2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</row>
    <row r="4209" spans="1:19" x14ac:dyDescent="0.2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</row>
    <row r="4210" spans="1:19" x14ac:dyDescent="0.2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</row>
    <row r="4211" spans="1:19" x14ac:dyDescent="0.2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</row>
    <row r="4212" spans="1:19" x14ac:dyDescent="0.2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</row>
    <row r="4213" spans="1:19" x14ac:dyDescent="0.2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</row>
    <row r="4214" spans="1:19" x14ac:dyDescent="0.2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</row>
    <row r="4215" spans="1:19" x14ac:dyDescent="0.2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</row>
    <row r="4216" spans="1:19" x14ac:dyDescent="0.2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</row>
    <row r="4217" spans="1:19" x14ac:dyDescent="0.2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</row>
    <row r="4218" spans="1:19" x14ac:dyDescent="0.2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</row>
    <row r="4219" spans="1:19" x14ac:dyDescent="0.2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</row>
    <row r="4220" spans="1:19" x14ac:dyDescent="0.2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</row>
    <row r="4221" spans="1:19" x14ac:dyDescent="0.2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</row>
    <row r="4222" spans="1:19" x14ac:dyDescent="0.2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</row>
    <row r="4223" spans="1:19" x14ac:dyDescent="0.2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</row>
    <row r="4224" spans="1:19" x14ac:dyDescent="0.2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</row>
    <row r="4225" spans="1:19" x14ac:dyDescent="0.2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</row>
    <row r="4226" spans="1:19" x14ac:dyDescent="0.2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</row>
    <row r="4227" spans="1:19" x14ac:dyDescent="0.2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</row>
    <row r="4228" spans="1:19" x14ac:dyDescent="0.2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</row>
    <row r="4229" spans="1:19" x14ac:dyDescent="0.2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</row>
    <row r="4230" spans="1:19" x14ac:dyDescent="0.2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</row>
    <row r="4231" spans="1:19" x14ac:dyDescent="0.2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</row>
    <row r="4232" spans="1:19" x14ac:dyDescent="0.2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</row>
    <row r="4233" spans="1:19" x14ac:dyDescent="0.2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</row>
    <row r="4234" spans="1:19" x14ac:dyDescent="0.2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</row>
    <row r="4235" spans="1:19" x14ac:dyDescent="0.2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</row>
    <row r="4236" spans="1:19" x14ac:dyDescent="0.2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</row>
    <row r="4237" spans="1:19" x14ac:dyDescent="0.2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</row>
    <row r="4238" spans="1:19" x14ac:dyDescent="0.2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</row>
    <row r="4239" spans="1:19" x14ac:dyDescent="0.2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</row>
    <row r="4240" spans="1:19" x14ac:dyDescent="0.2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</row>
    <row r="4241" spans="1:19" x14ac:dyDescent="0.2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</row>
    <row r="4242" spans="1:19" x14ac:dyDescent="0.2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</row>
    <row r="4243" spans="1:19" x14ac:dyDescent="0.2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</row>
    <row r="4244" spans="1:19" x14ac:dyDescent="0.2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</row>
    <row r="4245" spans="1:19" x14ac:dyDescent="0.2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</row>
    <row r="4246" spans="1:19" x14ac:dyDescent="0.2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</row>
    <row r="4247" spans="1:19" x14ac:dyDescent="0.2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</row>
    <row r="4248" spans="1:19" x14ac:dyDescent="0.2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</row>
    <row r="4249" spans="1:19" x14ac:dyDescent="0.2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</row>
    <row r="4250" spans="1:19" x14ac:dyDescent="0.2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</row>
    <row r="4251" spans="1:19" x14ac:dyDescent="0.2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</row>
    <row r="4252" spans="1:19" x14ac:dyDescent="0.2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</row>
    <row r="4253" spans="1:19" x14ac:dyDescent="0.2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</row>
  </sheetData>
  <printOptions horizontalCentered="1"/>
  <pageMargins left="0.25" right="0.25" top="0.45" bottom="0.5" header="0.25" footer="0.25"/>
  <pageSetup scale="70" orientation="landscape" horizontalDpi="300" r:id="rId1"/>
  <headerFooter alignWithMargins="0">
    <oddFooter>&amp;CPage &amp;P of &amp;N</oddFooter>
  </headerFooter>
  <rowBreaks count="2" manualBreakCount="2">
    <brk id="58" max="18" man="1"/>
    <brk id="18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CM96"/>
  <sheetViews>
    <sheetView view="pageBreakPreview" zoomScale="85" zoomScaleNormal="115" zoomScaleSheetLayoutView="85" workbookViewId="0">
      <pane xSplit="2" ySplit="11" topLeftCell="C12" activePane="bottomRight" state="frozen"/>
      <selection activeCell="K16" sqref="K16"/>
      <selection pane="topRight" activeCell="K16" sqref="K16"/>
      <selection pane="bottomLeft" activeCell="K16" sqref="K16"/>
      <selection pane="bottomRight" activeCell="L32" sqref="L32"/>
    </sheetView>
  </sheetViews>
  <sheetFormatPr defaultColWidth="9.140625" defaultRowHeight="12.75" x14ac:dyDescent="0.2"/>
  <cols>
    <col min="1" max="1" width="9.140625" style="89"/>
    <col min="2" max="2" width="34.42578125" style="89" bestFit="1" customWidth="1"/>
    <col min="3" max="86" width="11.5703125" style="89" customWidth="1"/>
    <col min="87" max="16384" width="9.140625" style="89"/>
  </cols>
  <sheetData>
    <row r="1" spans="1:91" ht="15.75" x14ac:dyDescent="0.25">
      <c r="M1" s="134" t="s">
        <v>85</v>
      </c>
      <c r="N1" s="134"/>
    </row>
    <row r="4" spans="1:91" ht="15.75" x14ac:dyDescent="0.25">
      <c r="A4" s="90" t="s">
        <v>86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2"/>
      <c r="P4" s="92"/>
      <c r="Q4" s="92"/>
      <c r="R4" s="92"/>
      <c r="S4" s="92"/>
      <c r="T4" s="92"/>
      <c r="U4" s="92"/>
      <c r="V4" s="92"/>
      <c r="W4" s="92"/>
      <c r="X4" s="92"/>
    </row>
    <row r="5" spans="1:91" ht="15.75" x14ac:dyDescent="0.25">
      <c r="A5" s="90" t="s">
        <v>87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2"/>
      <c r="P5" s="92"/>
      <c r="Q5" s="92"/>
      <c r="R5" s="92"/>
      <c r="S5" s="92"/>
      <c r="T5" s="92"/>
      <c r="U5" s="92"/>
      <c r="V5" s="92"/>
      <c r="W5" s="92"/>
      <c r="X5" s="92"/>
    </row>
    <row r="6" spans="1:91" ht="15.75" x14ac:dyDescent="0.25">
      <c r="A6" s="90" t="str">
        <f>'WNA Summary'!I6</f>
        <v>Reference Period - Twelve Months Ending 06/30/2018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2"/>
      <c r="P6" s="92"/>
      <c r="Q6" s="92"/>
      <c r="R6" s="92"/>
      <c r="S6" s="92"/>
      <c r="T6" s="92"/>
      <c r="U6" s="92"/>
      <c r="V6" s="92"/>
      <c r="W6" s="92"/>
      <c r="X6" s="92"/>
    </row>
    <row r="7" spans="1:91" ht="15.75" x14ac:dyDescent="0.25">
      <c r="A7" s="90" t="s">
        <v>182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3"/>
      <c r="P7" s="93"/>
      <c r="Q7" s="92"/>
      <c r="R7" s="92"/>
      <c r="S7" s="92"/>
      <c r="T7" s="92"/>
      <c r="U7" s="92"/>
      <c r="V7" s="92"/>
      <c r="W7" s="92"/>
      <c r="X7" s="92"/>
    </row>
    <row r="8" spans="1:91" ht="15.75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4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</row>
    <row r="10" spans="1:91" s="75" customFormat="1" x14ac:dyDescent="0.2">
      <c r="A10" s="95" t="s">
        <v>2</v>
      </c>
      <c r="B10" s="95" t="s">
        <v>88</v>
      </c>
      <c r="C10" s="96">
        <v>42947</v>
      </c>
      <c r="D10" s="97">
        <f>EOMONTH(C10,1)</f>
        <v>42978</v>
      </c>
      <c r="E10" s="97">
        <f t="shared" ref="E10:BP10" si="0">EOMONTH(D10,1)</f>
        <v>43008</v>
      </c>
      <c r="F10" s="97">
        <f t="shared" si="0"/>
        <v>43039</v>
      </c>
      <c r="G10" s="97">
        <f t="shared" si="0"/>
        <v>43069</v>
      </c>
      <c r="H10" s="97">
        <f t="shared" si="0"/>
        <v>43100</v>
      </c>
      <c r="I10" s="97">
        <f t="shared" si="0"/>
        <v>43131</v>
      </c>
      <c r="J10" s="97">
        <f t="shared" si="0"/>
        <v>43159</v>
      </c>
      <c r="K10" s="97">
        <f t="shared" si="0"/>
        <v>43190</v>
      </c>
      <c r="L10" s="97">
        <f t="shared" si="0"/>
        <v>43220</v>
      </c>
      <c r="M10" s="97">
        <f t="shared" si="0"/>
        <v>43251</v>
      </c>
      <c r="N10" s="97">
        <f t="shared" si="0"/>
        <v>43281</v>
      </c>
      <c r="O10" s="97">
        <f t="shared" si="0"/>
        <v>43312</v>
      </c>
      <c r="P10" s="97">
        <f t="shared" si="0"/>
        <v>43343</v>
      </c>
      <c r="Q10" s="97">
        <f t="shared" si="0"/>
        <v>43373</v>
      </c>
      <c r="R10" s="97">
        <f t="shared" si="0"/>
        <v>43404</v>
      </c>
      <c r="S10" s="97">
        <f t="shared" si="0"/>
        <v>43434</v>
      </c>
      <c r="T10" s="97">
        <f t="shared" si="0"/>
        <v>43465</v>
      </c>
      <c r="U10" s="97">
        <f t="shared" si="0"/>
        <v>43496</v>
      </c>
      <c r="V10" s="97">
        <f t="shared" si="0"/>
        <v>43524</v>
      </c>
      <c r="W10" s="97">
        <f t="shared" si="0"/>
        <v>43555</v>
      </c>
      <c r="X10" s="97">
        <f t="shared" si="0"/>
        <v>43585</v>
      </c>
      <c r="Y10" s="97">
        <f t="shared" si="0"/>
        <v>43616</v>
      </c>
      <c r="Z10" s="97">
        <f t="shared" si="0"/>
        <v>43646</v>
      </c>
      <c r="AA10" s="97">
        <f t="shared" si="0"/>
        <v>43677</v>
      </c>
      <c r="AB10" s="97">
        <f t="shared" si="0"/>
        <v>43708</v>
      </c>
      <c r="AC10" s="97">
        <f t="shared" si="0"/>
        <v>43738</v>
      </c>
      <c r="AD10" s="97">
        <f t="shared" si="0"/>
        <v>43769</v>
      </c>
      <c r="AE10" s="97">
        <f t="shared" si="0"/>
        <v>43799</v>
      </c>
      <c r="AF10" s="97">
        <f t="shared" si="0"/>
        <v>43830</v>
      </c>
      <c r="AG10" s="97">
        <f t="shared" si="0"/>
        <v>43861</v>
      </c>
      <c r="AH10" s="97">
        <f t="shared" si="0"/>
        <v>43890</v>
      </c>
      <c r="AI10" s="97">
        <f t="shared" si="0"/>
        <v>43921</v>
      </c>
      <c r="AJ10" s="97">
        <f t="shared" si="0"/>
        <v>43951</v>
      </c>
      <c r="AK10" s="97">
        <f t="shared" si="0"/>
        <v>43982</v>
      </c>
      <c r="AL10" s="97">
        <f t="shared" si="0"/>
        <v>44012</v>
      </c>
      <c r="AM10" s="97">
        <f t="shared" si="0"/>
        <v>44043</v>
      </c>
      <c r="AN10" s="97">
        <f t="shared" si="0"/>
        <v>44074</v>
      </c>
      <c r="AO10" s="97">
        <f t="shared" si="0"/>
        <v>44104</v>
      </c>
      <c r="AP10" s="97">
        <f t="shared" si="0"/>
        <v>44135</v>
      </c>
      <c r="AQ10" s="97">
        <f t="shared" si="0"/>
        <v>44165</v>
      </c>
      <c r="AR10" s="97">
        <f t="shared" si="0"/>
        <v>44196</v>
      </c>
      <c r="AS10" s="97">
        <f t="shared" si="0"/>
        <v>44227</v>
      </c>
      <c r="AT10" s="97">
        <f t="shared" si="0"/>
        <v>44255</v>
      </c>
      <c r="AU10" s="97">
        <f t="shared" si="0"/>
        <v>44286</v>
      </c>
      <c r="AV10" s="97">
        <f t="shared" si="0"/>
        <v>44316</v>
      </c>
      <c r="AW10" s="97">
        <f t="shared" si="0"/>
        <v>44347</v>
      </c>
      <c r="AX10" s="97">
        <f t="shared" si="0"/>
        <v>44377</v>
      </c>
      <c r="AY10" s="97">
        <f t="shared" si="0"/>
        <v>44408</v>
      </c>
      <c r="AZ10" s="97">
        <f t="shared" si="0"/>
        <v>44439</v>
      </c>
      <c r="BA10" s="97">
        <f t="shared" si="0"/>
        <v>44469</v>
      </c>
      <c r="BB10" s="97">
        <f t="shared" si="0"/>
        <v>44500</v>
      </c>
      <c r="BC10" s="97">
        <f t="shared" si="0"/>
        <v>44530</v>
      </c>
      <c r="BD10" s="97">
        <f t="shared" si="0"/>
        <v>44561</v>
      </c>
      <c r="BE10" s="97">
        <f t="shared" si="0"/>
        <v>44592</v>
      </c>
      <c r="BF10" s="97">
        <f t="shared" si="0"/>
        <v>44620</v>
      </c>
      <c r="BG10" s="97">
        <f t="shared" si="0"/>
        <v>44651</v>
      </c>
      <c r="BH10" s="97">
        <f t="shared" si="0"/>
        <v>44681</v>
      </c>
      <c r="BI10" s="97">
        <f t="shared" si="0"/>
        <v>44712</v>
      </c>
      <c r="BJ10" s="97">
        <f t="shared" si="0"/>
        <v>44742</v>
      </c>
      <c r="BK10" s="97">
        <f t="shared" si="0"/>
        <v>44773</v>
      </c>
      <c r="BL10" s="97">
        <f t="shared" si="0"/>
        <v>44804</v>
      </c>
      <c r="BM10" s="97">
        <f t="shared" si="0"/>
        <v>44834</v>
      </c>
      <c r="BN10" s="97">
        <f t="shared" si="0"/>
        <v>44865</v>
      </c>
      <c r="BO10" s="97">
        <f t="shared" si="0"/>
        <v>44895</v>
      </c>
      <c r="BP10" s="97">
        <f t="shared" si="0"/>
        <v>44926</v>
      </c>
      <c r="BQ10" s="97">
        <f t="shared" ref="BQ10:CH10" si="1">EOMONTH(BP10,1)</f>
        <v>44957</v>
      </c>
      <c r="BR10" s="97">
        <f t="shared" si="1"/>
        <v>44985</v>
      </c>
      <c r="BS10" s="97">
        <f t="shared" si="1"/>
        <v>45016</v>
      </c>
      <c r="BT10" s="97">
        <f t="shared" si="1"/>
        <v>45046</v>
      </c>
      <c r="BU10" s="97">
        <f t="shared" si="1"/>
        <v>45077</v>
      </c>
      <c r="BV10" s="97">
        <f t="shared" si="1"/>
        <v>45107</v>
      </c>
      <c r="BW10" s="97">
        <f t="shared" si="1"/>
        <v>45138</v>
      </c>
      <c r="BX10" s="97">
        <f t="shared" si="1"/>
        <v>45169</v>
      </c>
      <c r="BY10" s="97">
        <f t="shared" si="1"/>
        <v>45199</v>
      </c>
      <c r="BZ10" s="97">
        <f t="shared" si="1"/>
        <v>45230</v>
      </c>
      <c r="CA10" s="97">
        <f t="shared" si="1"/>
        <v>45260</v>
      </c>
      <c r="CB10" s="97">
        <f t="shared" si="1"/>
        <v>45291</v>
      </c>
      <c r="CC10" s="97">
        <f t="shared" si="1"/>
        <v>45322</v>
      </c>
      <c r="CD10" s="97">
        <f t="shared" si="1"/>
        <v>45351</v>
      </c>
      <c r="CE10" s="97">
        <f t="shared" si="1"/>
        <v>45382</v>
      </c>
      <c r="CF10" s="97">
        <f t="shared" si="1"/>
        <v>45412</v>
      </c>
      <c r="CG10" s="97">
        <f t="shared" si="1"/>
        <v>45443</v>
      </c>
      <c r="CH10" s="97">
        <f t="shared" si="1"/>
        <v>45473</v>
      </c>
      <c r="CI10" s="98"/>
      <c r="CJ10" s="98"/>
      <c r="CK10" s="98"/>
      <c r="CL10" s="98"/>
      <c r="CM10" s="98"/>
    </row>
    <row r="11" spans="1:91" s="75" customFormat="1" x14ac:dyDescent="0.2">
      <c r="A11" s="89"/>
      <c r="B11" s="99"/>
      <c r="C11" s="99" t="s">
        <v>11</v>
      </c>
      <c r="D11" s="100" t="s">
        <v>12</v>
      </c>
      <c r="E11" s="101" t="s">
        <v>13</v>
      </c>
      <c r="F11" s="101" t="s">
        <v>14</v>
      </c>
      <c r="G11" s="101" t="s">
        <v>15</v>
      </c>
      <c r="H11" s="101" t="s">
        <v>16</v>
      </c>
      <c r="I11" s="101" t="s">
        <v>17</v>
      </c>
      <c r="J11" s="101" t="s">
        <v>18</v>
      </c>
      <c r="K11" s="101" t="s">
        <v>19</v>
      </c>
      <c r="L11" s="101" t="s">
        <v>20</v>
      </c>
      <c r="M11" s="101" t="s">
        <v>21</v>
      </c>
      <c r="N11" s="101" t="s">
        <v>22</v>
      </c>
      <c r="O11" s="101" t="s">
        <v>23</v>
      </c>
      <c r="P11" s="101" t="s">
        <v>24</v>
      </c>
      <c r="Q11" s="101" t="s">
        <v>25</v>
      </c>
      <c r="R11" s="101" t="s">
        <v>26</v>
      </c>
      <c r="S11" s="101" t="s">
        <v>89</v>
      </c>
      <c r="T11" s="101" t="s">
        <v>90</v>
      </c>
      <c r="U11" s="101" t="s">
        <v>91</v>
      </c>
      <c r="V11" s="101" t="s">
        <v>92</v>
      </c>
      <c r="W11" s="101" t="s">
        <v>93</v>
      </c>
      <c r="X11" s="101" t="s">
        <v>94</v>
      </c>
      <c r="Y11" s="101" t="s">
        <v>95</v>
      </c>
      <c r="Z11" s="101" t="s">
        <v>96</v>
      </c>
      <c r="AA11" s="101" t="s">
        <v>97</v>
      </c>
      <c r="AB11" s="101" t="s">
        <v>98</v>
      </c>
      <c r="AC11" s="101" t="s">
        <v>99</v>
      </c>
      <c r="AD11" s="101" t="s">
        <v>100</v>
      </c>
      <c r="AE11" s="101" t="s">
        <v>101</v>
      </c>
      <c r="AF11" s="101" t="s">
        <v>102</v>
      </c>
      <c r="AG11" s="101" t="s">
        <v>103</v>
      </c>
      <c r="AH11" s="101" t="s">
        <v>104</v>
      </c>
      <c r="AI11" s="101" t="s">
        <v>105</v>
      </c>
      <c r="AJ11" s="101" t="s">
        <v>106</v>
      </c>
      <c r="AK11" s="101" t="s">
        <v>107</v>
      </c>
      <c r="AL11" s="101" t="s">
        <v>108</v>
      </c>
      <c r="AM11" s="101" t="s">
        <v>109</v>
      </c>
      <c r="AN11" s="101" t="s">
        <v>110</v>
      </c>
      <c r="AO11" s="101" t="s">
        <v>111</v>
      </c>
      <c r="AP11" s="101" t="s">
        <v>112</v>
      </c>
      <c r="AQ11" s="101" t="s">
        <v>113</v>
      </c>
      <c r="AR11" s="101" t="s">
        <v>114</v>
      </c>
      <c r="AS11" s="101" t="s">
        <v>115</v>
      </c>
      <c r="AT11" s="101" t="s">
        <v>116</v>
      </c>
      <c r="AU11" s="101" t="s">
        <v>117</v>
      </c>
      <c r="AV11" s="101" t="s">
        <v>118</v>
      </c>
      <c r="AW11" s="101" t="s">
        <v>119</v>
      </c>
      <c r="AX11" s="101" t="s">
        <v>120</v>
      </c>
      <c r="AY11" s="101" t="s">
        <v>121</v>
      </c>
      <c r="AZ11" s="101" t="s">
        <v>122</v>
      </c>
      <c r="BA11" s="101" t="s">
        <v>123</v>
      </c>
      <c r="BB11" s="101" t="s">
        <v>124</v>
      </c>
      <c r="BC11" s="101" t="s">
        <v>125</v>
      </c>
      <c r="BD11" s="101" t="s">
        <v>126</v>
      </c>
      <c r="BE11" s="101" t="s">
        <v>127</v>
      </c>
      <c r="BF11" s="101" t="s">
        <v>128</v>
      </c>
      <c r="BG11" s="101" t="s">
        <v>129</v>
      </c>
      <c r="BH11" s="101" t="s">
        <v>130</v>
      </c>
      <c r="BI11" s="101" t="s">
        <v>131</v>
      </c>
      <c r="BJ11" s="101" t="s">
        <v>132</v>
      </c>
      <c r="BK11" s="101" t="s">
        <v>133</v>
      </c>
      <c r="BL11" s="101" t="s">
        <v>134</v>
      </c>
      <c r="BM11" s="101" t="s">
        <v>135</v>
      </c>
      <c r="BN11" s="101" t="s">
        <v>136</v>
      </c>
      <c r="BO11" s="101" t="s">
        <v>137</v>
      </c>
      <c r="BP11" s="101" t="s">
        <v>138</v>
      </c>
      <c r="BQ11" s="101" t="s">
        <v>139</v>
      </c>
      <c r="BR11" s="101" t="s">
        <v>140</v>
      </c>
      <c r="BS11" s="101" t="s">
        <v>141</v>
      </c>
      <c r="BT11" s="101" t="s">
        <v>142</v>
      </c>
      <c r="BU11" s="101" t="s">
        <v>143</v>
      </c>
      <c r="BV11" s="101" t="s">
        <v>144</v>
      </c>
      <c r="BW11" s="101" t="s">
        <v>145</v>
      </c>
      <c r="BX11" s="101" t="s">
        <v>146</v>
      </c>
      <c r="BY11" s="101" t="s">
        <v>147</v>
      </c>
      <c r="BZ11" s="101" t="s">
        <v>148</v>
      </c>
      <c r="CA11" s="101" t="s">
        <v>149</v>
      </c>
      <c r="CB11" s="101" t="s">
        <v>150</v>
      </c>
      <c r="CC11" s="101" t="s">
        <v>151</v>
      </c>
      <c r="CD11" s="101" t="s">
        <v>152</v>
      </c>
      <c r="CE11" s="101" t="s">
        <v>153</v>
      </c>
      <c r="CF11" s="101" t="s">
        <v>154</v>
      </c>
      <c r="CG11" s="101" t="s">
        <v>155</v>
      </c>
      <c r="CH11" s="101" t="s">
        <v>156</v>
      </c>
      <c r="CI11" s="102"/>
      <c r="CJ11" s="98"/>
      <c r="CK11" s="98"/>
      <c r="CL11" s="98"/>
      <c r="CM11" s="98"/>
    </row>
    <row r="12" spans="1:91" s="75" customFormat="1" x14ac:dyDescent="0.2">
      <c r="A12" s="89"/>
      <c r="B12" s="89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89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98"/>
      <c r="CJ12" s="98"/>
      <c r="CK12" s="98"/>
      <c r="CL12" s="98"/>
      <c r="CM12" s="98"/>
    </row>
    <row r="13" spans="1:91" x14ac:dyDescent="0.2">
      <c r="A13" s="99">
        <v>1</v>
      </c>
      <c r="B13" s="89" t="s">
        <v>157</v>
      </c>
      <c r="C13" s="105">
        <v>0</v>
      </c>
      <c r="D13" s="105">
        <v>0</v>
      </c>
      <c r="E13" s="105">
        <v>13</v>
      </c>
      <c r="F13" s="105">
        <v>14</v>
      </c>
      <c r="G13" s="105">
        <v>376</v>
      </c>
      <c r="H13" s="105">
        <v>667</v>
      </c>
      <c r="I13" s="105">
        <v>1053</v>
      </c>
      <c r="J13" s="105">
        <v>854</v>
      </c>
      <c r="K13" s="105">
        <v>471</v>
      </c>
      <c r="L13" s="105">
        <v>477</v>
      </c>
      <c r="M13" s="105">
        <v>151</v>
      </c>
      <c r="N13" s="105">
        <v>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5"/>
      <c r="CC13" s="105"/>
      <c r="CD13" s="105"/>
      <c r="CE13" s="105"/>
      <c r="CF13" s="105"/>
      <c r="CG13" s="105"/>
      <c r="CH13" s="105"/>
    </row>
    <row r="14" spans="1:91" x14ac:dyDescent="0.2">
      <c r="A14" s="99">
        <v>2</v>
      </c>
      <c r="B14" s="89" t="s">
        <v>158</v>
      </c>
      <c r="C14" s="105">
        <v>0</v>
      </c>
      <c r="D14" s="105">
        <v>0</v>
      </c>
      <c r="E14" s="105">
        <v>2</v>
      </c>
      <c r="F14" s="105">
        <v>88</v>
      </c>
      <c r="G14" s="105">
        <v>346</v>
      </c>
      <c r="H14" s="105">
        <v>658</v>
      </c>
      <c r="I14" s="105">
        <v>869</v>
      </c>
      <c r="J14" s="105">
        <v>886</v>
      </c>
      <c r="K14" s="105">
        <v>598</v>
      </c>
      <c r="L14" s="105">
        <v>364</v>
      </c>
      <c r="M14" s="105">
        <v>120</v>
      </c>
      <c r="N14" s="105">
        <v>22</v>
      </c>
      <c r="O14" s="105">
        <f>C14</f>
        <v>0</v>
      </c>
      <c r="P14" s="105">
        <f t="shared" ref="P14:AE15" si="2">D14</f>
        <v>0</v>
      </c>
      <c r="Q14" s="105">
        <f t="shared" si="2"/>
        <v>2</v>
      </c>
      <c r="R14" s="105">
        <f t="shared" si="2"/>
        <v>88</v>
      </c>
      <c r="S14" s="105">
        <f t="shared" si="2"/>
        <v>346</v>
      </c>
      <c r="T14" s="105">
        <f t="shared" si="2"/>
        <v>658</v>
      </c>
      <c r="U14" s="105">
        <f t="shared" si="2"/>
        <v>869</v>
      </c>
      <c r="V14" s="105">
        <f t="shared" si="2"/>
        <v>886</v>
      </c>
      <c r="W14" s="105">
        <f t="shared" si="2"/>
        <v>598</v>
      </c>
      <c r="X14" s="105">
        <f t="shared" si="2"/>
        <v>364</v>
      </c>
      <c r="Y14" s="105">
        <f t="shared" si="2"/>
        <v>120</v>
      </c>
      <c r="Z14" s="105">
        <f t="shared" si="2"/>
        <v>22</v>
      </c>
      <c r="AA14" s="105">
        <f t="shared" si="2"/>
        <v>0</v>
      </c>
      <c r="AB14" s="105">
        <f t="shared" si="2"/>
        <v>0</v>
      </c>
      <c r="AC14" s="105">
        <f t="shared" si="2"/>
        <v>2</v>
      </c>
      <c r="AD14" s="105">
        <f t="shared" si="2"/>
        <v>88</v>
      </c>
      <c r="AE14" s="105">
        <f t="shared" si="2"/>
        <v>346</v>
      </c>
      <c r="AF14" s="105">
        <f t="shared" ref="AF14:AU15" si="3">T14</f>
        <v>658</v>
      </c>
      <c r="AG14" s="105">
        <f t="shared" si="3"/>
        <v>869</v>
      </c>
      <c r="AH14" s="105">
        <f t="shared" si="3"/>
        <v>886</v>
      </c>
      <c r="AI14" s="105">
        <f t="shared" si="3"/>
        <v>598</v>
      </c>
      <c r="AJ14" s="105">
        <f t="shared" si="3"/>
        <v>364</v>
      </c>
      <c r="AK14" s="105">
        <f t="shared" si="3"/>
        <v>120</v>
      </c>
      <c r="AL14" s="105">
        <f t="shared" si="3"/>
        <v>22</v>
      </c>
      <c r="AM14" s="105">
        <f t="shared" si="3"/>
        <v>0</v>
      </c>
      <c r="AN14" s="105">
        <f t="shared" si="3"/>
        <v>0</v>
      </c>
      <c r="AO14" s="105">
        <f t="shared" si="3"/>
        <v>2</v>
      </c>
      <c r="AP14" s="105">
        <f t="shared" si="3"/>
        <v>88</v>
      </c>
      <c r="AQ14" s="105">
        <f t="shared" si="3"/>
        <v>346</v>
      </c>
      <c r="AR14" s="105">
        <f t="shared" si="3"/>
        <v>658</v>
      </c>
      <c r="AS14" s="105">
        <f t="shared" si="3"/>
        <v>869</v>
      </c>
      <c r="AT14" s="105">
        <f t="shared" si="3"/>
        <v>886</v>
      </c>
      <c r="AU14" s="105">
        <f t="shared" si="3"/>
        <v>598</v>
      </c>
      <c r="AV14" s="105">
        <f t="shared" ref="AV14:BK15" si="4">AJ14</f>
        <v>364</v>
      </c>
      <c r="AW14" s="105">
        <f t="shared" si="4"/>
        <v>120</v>
      </c>
      <c r="AX14" s="105">
        <f t="shared" si="4"/>
        <v>22</v>
      </c>
      <c r="AY14" s="105">
        <f t="shared" si="4"/>
        <v>0</v>
      </c>
      <c r="AZ14" s="105">
        <f t="shared" si="4"/>
        <v>0</v>
      </c>
      <c r="BA14" s="105">
        <f t="shared" si="4"/>
        <v>2</v>
      </c>
      <c r="BB14" s="105">
        <f t="shared" si="4"/>
        <v>88</v>
      </c>
      <c r="BC14" s="105">
        <f t="shared" si="4"/>
        <v>346</v>
      </c>
      <c r="BD14" s="105">
        <f t="shared" si="4"/>
        <v>658</v>
      </c>
      <c r="BE14" s="105">
        <f t="shared" si="4"/>
        <v>869</v>
      </c>
      <c r="BF14" s="105">
        <f t="shared" si="4"/>
        <v>886</v>
      </c>
      <c r="BG14" s="105">
        <f t="shared" si="4"/>
        <v>598</v>
      </c>
      <c r="BH14" s="105">
        <f t="shared" si="4"/>
        <v>364</v>
      </c>
      <c r="BI14" s="105">
        <f t="shared" si="4"/>
        <v>120</v>
      </c>
      <c r="BJ14" s="105">
        <f t="shared" si="4"/>
        <v>22</v>
      </c>
      <c r="BK14" s="105">
        <f t="shared" si="4"/>
        <v>0</v>
      </c>
      <c r="BL14" s="105">
        <f t="shared" ref="BL14:CA15" si="5">AZ14</f>
        <v>0</v>
      </c>
      <c r="BM14" s="105">
        <f t="shared" si="5"/>
        <v>2</v>
      </c>
      <c r="BN14" s="105">
        <f t="shared" si="5"/>
        <v>88</v>
      </c>
      <c r="BO14" s="105">
        <f t="shared" si="5"/>
        <v>346</v>
      </c>
      <c r="BP14" s="105">
        <f t="shared" si="5"/>
        <v>658</v>
      </c>
      <c r="BQ14" s="105">
        <f t="shared" si="5"/>
        <v>869</v>
      </c>
      <c r="BR14" s="105">
        <f t="shared" si="5"/>
        <v>886</v>
      </c>
      <c r="BS14" s="105">
        <f t="shared" si="5"/>
        <v>598</v>
      </c>
      <c r="BT14" s="105">
        <f t="shared" si="5"/>
        <v>364</v>
      </c>
      <c r="BU14" s="105">
        <f t="shared" si="5"/>
        <v>120</v>
      </c>
      <c r="BV14" s="105">
        <f t="shared" si="5"/>
        <v>22</v>
      </c>
      <c r="BW14" s="105">
        <f t="shared" si="5"/>
        <v>0</v>
      </c>
      <c r="BX14" s="105">
        <f t="shared" si="5"/>
        <v>0</v>
      </c>
      <c r="BY14" s="105">
        <f t="shared" si="5"/>
        <v>2</v>
      </c>
      <c r="BZ14" s="105">
        <f t="shared" si="5"/>
        <v>88</v>
      </c>
      <c r="CA14" s="105">
        <f t="shared" si="5"/>
        <v>346</v>
      </c>
      <c r="CB14" s="105">
        <f t="shared" ref="CB14:CH15" si="6">BP14</f>
        <v>658</v>
      </c>
      <c r="CC14" s="105">
        <f t="shared" si="6"/>
        <v>869</v>
      </c>
      <c r="CD14" s="105">
        <f t="shared" si="6"/>
        <v>886</v>
      </c>
      <c r="CE14" s="105">
        <f t="shared" si="6"/>
        <v>598</v>
      </c>
      <c r="CF14" s="105">
        <f t="shared" si="6"/>
        <v>364</v>
      </c>
      <c r="CG14" s="105">
        <f t="shared" si="6"/>
        <v>120</v>
      </c>
      <c r="CH14" s="105">
        <f t="shared" si="6"/>
        <v>22</v>
      </c>
    </row>
    <row r="15" spans="1:91" x14ac:dyDescent="0.2">
      <c r="A15" s="99">
        <v>3</v>
      </c>
      <c r="B15" s="89" t="s">
        <v>159</v>
      </c>
      <c r="C15" s="105">
        <v>0</v>
      </c>
      <c r="D15" s="105">
        <v>0</v>
      </c>
      <c r="E15" s="105">
        <v>23</v>
      </c>
      <c r="F15" s="105">
        <v>210</v>
      </c>
      <c r="G15" s="105">
        <v>490</v>
      </c>
      <c r="H15" s="105">
        <v>804</v>
      </c>
      <c r="I15" s="105">
        <v>907</v>
      </c>
      <c r="J15" s="105">
        <v>724</v>
      </c>
      <c r="K15" s="105">
        <v>517</v>
      </c>
      <c r="L15" s="105">
        <v>218</v>
      </c>
      <c r="M15" s="105">
        <v>58</v>
      </c>
      <c r="N15" s="105">
        <v>2</v>
      </c>
      <c r="O15" s="105">
        <f>C15</f>
        <v>0</v>
      </c>
      <c r="P15" s="105">
        <f t="shared" si="2"/>
        <v>0</v>
      </c>
      <c r="Q15" s="105">
        <f t="shared" si="2"/>
        <v>23</v>
      </c>
      <c r="R15" s="105">
        <f t="shared" si="2"/>
        <v>210</v>
      </c>
      <c r="S15" s="105">
        <f t="shared" si="2"/>
        <v>490</v>
      </c>
      <c r="T15" s="105">
        <f t="shared" si="2"/>
        <v>804</v>
      </c>
      <c r="U15" s="105">
        <f t="shared" si="2"/>
        <v>907</v>
      </c>
      <c r="V15" s="105">
        <f t="shared" si="2"/>
        <v>724</v>
      </c>
      <c r="W15" s="105">
        <f t="shared" si="2"/>
        <v>517</v>
      </c>
      <c r="X15" s="105">
        <f t="shared" si="2"/>
        <v>218</v>
      </c>
      <c r="Y15" s="105">
        <f t="shared" si="2"/>
        <v>58</v>
      </c>
      <c r="Z15" s="105">
        <f t="shared" si="2"/>
        <v>2</v>
      </c>
      <c r="AA15" s="105">
        <f t="shared" si="2"/>
        <v>0</v>
      </c>
      <c r="AB15" s="105">
        <f t="shared" si="2"/>
        <v>0</v>
      </c>
      <c r="AC15" s="105">
        <f t="shared" si="2"/>
        <v>23</v>
      </c>
      <c r="AD15" s="105">
        <f t="shared" si="2"/>
        <v>210</v>
      </c>
      <c r="AE15" s="105">
        <f t="shared" si="2"/>
        <v>490</v>
      </c>
      <c r="AF15" s="105">
        <f t="shared" si="3"/>
        <v>804</v>
      </c>
      <c r="AG15" s="105">
        <f t="shared" si="3"/>
        <v>907</v>
      </c>
      <c r="AH15" s="105">
        <f t="shared" si="3"/>
        <v>724</v>
      </c>
      <c r="AI15" s="105">
        <f t="shared" si="3"/>
        <v>517</v>
      </c>
      <c r="AJ15" s="105">
        <f t="shared" si="3"/>
        <v>218</v>
      </c>
      <c r="AK15" s="105">
        <f t="shared" si="3"/>
        <v>58</v>
      </c>
      <c r="AL15" s="105">
        <f t="shared" si="3"/>
        <v>2</v>
      </c>
      <c r="AM15" s="105">
        <f t="shared" si="3"/>
        <v>0</v>
      </c>
      <c r="AN15" s="105">
        <f t="shared" si="3"/>
        <v>0</v>
      </c>
      <c r="AO15" s="105">
        <f t="shared" si="3"/>
        <v>23</v>
      </c>
      <c r="AP15" s="105">
        <f t="shared" si="3"/>
        <v>210</v>
      </c>
      <c r="AQ15" s="105">
        <f t="shared" si="3"/>
        <v>490</v>
      </c>
      <c r="AR15" s="105">
        <f t="shared" si="3"/>
        <v>804</v>
      </c>
      <c r="AS15" s="105">
        <f t="shared" si="3"/>
        <v>907</v>
      </c>
      <c r="AT15" s="105">
        <f t="shared" si="3"/>
        <v>724</v>
      </c>
      <c r="AU15" s="105">
        <f t="shared" si="3"/>
        <v>517</v>
      </c>
      <c r="AV15" s="105">
        <f t="shared" si="4"/>
        <v>218</v>
      </c>
      <c r="AW15" s="105">
        <f t="shared" si="4"/>
        <v>58</v>
      </c>
      <c r="AX15" s="105">
        <f t="shared" si="4"/>
        <v>2</v>
      </c>
      <c r="AY15" s="105">
        <f t="shared" si="4"/>
        <v>0</v>
      </c>
      <c r="AZ15" s="105">
        <f t="shared" si="4"/>
        <v>0</v>
      </c>
      <c r="BA15" s="105">
        <f t="shared" si="4"/>
        <v>23</v>
      </c>
      <c r="BB15" s="105">
        <f t="shared" si="4"/>
        <v>210</v>
      </c>
      <c r="BC15" s="105">
        <f t="shared" si="4"/>
        <v>490</v>
      </c>
      <c r="BD15" s="105">
        <f t="shared" si="4"/>
        <v>804</v>
      </c>
      <c r="BE15" s="105">
        <f t="shared" si="4"/>
        <v>907</v>
      </c>
      <c r="BF15" s="105">
        <f t="shared" si="4"/>
        <v>724</v>
      </c>
      <c r="BG15" s="105">
        <f t="shared" si="4"/>
        <v>517</v>
      </c>
      <c r="BH15" s="105">
        <f t="shared" si="4"/>
        <v>218</v>
      </c>
      <c r="BI15" s="105">
        <f t="shared" si="4"/>
        <v>58</v>
      </c>
      <c r="BJ15" s="105">
        <f t="shared" si="4"/>
        <v>2</v>
      </c>
      <c r="BK15" s="105">
        <f t="shared" si="4"/>
        <v>0</v>
      </c>
      <c r="BL15" s="105">
        <f t="shared" si="5"/>
        <v>0</v>
      </c>
      <c r="BM15" s="105">
        <f t="shared" si="5"/>
        <v>23</v>
      </c>
      <c r="BN15" s="105">
        <f t="shared" si="5"/>
        <v>210</v>
      </c>
      <c r="BO15" s="105">
        <f t="shared" si="5"/>
        <v>490</v>
      </c>
      <c r="BP15" s="105">
        <f t="shared" si="5"/>
        <v>804</v>
      </c>
      <c r="BQ15" s="105">
        <f t="shared" si="5"/>
        <v>907</v>
      </c>
      <c r="BR15" s="105">
        <f t="shared" si="5"/>
        <v>724</v>
      </c>
      <c r="BS15" s="105">
        <f t="shared" si="5"/>
        <v>517</v>
      </c>
      <c r="BT15" s="105">
        <f t="shared" si="5"/>
        <v>218</v>
      </c>
      <c r="BU15" s="105">
        <f t="shared" si="5"/>
        <v>58</v>
      </c>
      <c r="BV15" s="105">
        <f t="shared" si="5"/>
        <v>2</v>
      </c>
      <c r="BW15" s="105">
        <f t="shared" si="5"/>
        <v>0</v>
      </c>
      <c r="BX15" s="105">
        <f t="shared" si="5"/>
        <v>0</v>
      </c>
      <c r="BY15" s="105">
        <f t="shared" si="5"/>
        <v>23</v>
      </c>
      <c r="BZ15" s="105">
        <f t="shared" si="5"/>
        <v>210</v>
      </c>
      <c r="CA15" s="105">
        <f t="shared" si="5"/>
        <v>490</v>
      </c>
      <c r="CB15" s="105">
        <f t="shared" si="6"/>
        <v>804</v>
      </c>
      <c r="CC15" s="105">
        <f t="shared" si="6"/>
        <v>907</v>
      </c>
      <c r="CD15" s="105">
        <f t="shared" si="6"/>
        <v>724</v>
      </c>
      <c r="CE15" s="105">
        <f t="shared" si="6"/>
        <v>517</v>
      </c>
      <c r="CF15" s="105">
        <f t="shared" si="6"/>
        <v>218</v>
      </c>
      <c r="CG15" s="105">
        <f t="shared" si="6"/>
        <v>58</v>
      </c>
      <c r="CH15" s="105">
        <f t="shared" si="6"/>
        <v>2</v>
      </c>
    </row>
    <row r="16" spans="1:91" x14ac:dyDescent="0.2">
      <c r="A16" s="99">
        <v>4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/>
    </row>
    <row r="17" spans="1:86" x14ac:dyDescent="0.2">
      <c r="A17" s="99">
        <v>5</v>
      </c>
      <c r="B17" s="27" t="s">
        <v>27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/>
    </row>
    <row r="18" spans="1:86" x14ac:dyDescent="0.2">
      <c r="A18" s="99">
        <v>6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/>
    </row>
    <row r="19" spans="1:86" x14ac:dyDescent="0.2">
      <c r="A19" s="99">
        <v>7</v>
      </c>
      <c r="B19" s="89" t="s">
        <v>160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93"/>
      <c r="O19" s="130">
        <v>325</v>
      </c>
      <c r="P19" s="107">
        <f>O19</f>
        <v>325</v>
      </c>
      <c r="Q19" s="107">
        <f t="shared" ref="Q19:CB21" si="7">P19</f>
        <v>325</v>
      </c>
      <c r="R19" s="107">
        <f t="shared" si="7"/>
        <v>325</v>
      </c>
      <c r="S19" s="107">
        <f t="shared" si="7"/>
        <v>325</v>
      </c>
      <c r="T19" s="107">
        <f t="shared" si="7"/>
        <v>325</v>
      </c>
      <c r="U19" s="107">
        <f t="shared" si="7"/>
        <v>325</v>
      </c>
      <c r="V19" s="107">
        <f t="shared" si="7"/>
        <v>325</v>
      </c>
      <c r="W19" s="107">
        <f t="shared" si="7"/>
        <v>325</v>
      </c>
      <c r="X19" s="107">
        <f t="shared" si="7"/>
        <v>325</v>
      </c>
      <c r="Y19" s="107">
        <f t="shared" si="7"/>
        <v>325</v>
      </c>
      <c r="Z19" s="107">
        <f t="shared" si="7"/>
        <v>325</v>
      </c>
      <c r="AA19" s="107">
        <f t="shared" si="7"/>
        <v>325</v>
      </c>
      <c r="AB19" s="107">
        <f t="shared" si="7"/>
        <v>325</v>
      </c>
      <c r="AC19" s="107">
        <f t="shared" si="7"/>
        <v>325</v>
      </c>
      <c r="AD19" s="107">
        <f t="shared" si="7"/>
        <v>325</v>
      </c>
      <c r="AE19" s="107">
        <f t="shared" si="7"/>
        <v>325</v>
      </c>
      <c r="AF19" s="107">
        <f t="shared" si="7"/>
        <v>325</v>
      </c>
      <c r="AG19" s="107">
        <f t="shared" si="7"/>
        <v>325</v>
      </c>
      <c r="AH19" s="107">
        <f t="shared" si="7"/>
        <v>325</v>
      </c>
      <c r="AI19" s="107">
        <f t="shared" si="7"/>
        <v>325</v>
      </c>
      <c r="AJ19" s="107">
        <f t="shared" si="7"/>
        <v>325</v>
      </c>
      <c r="AK19" s="107">
        <f t="shared" si="7"/>
        <v>325</v>
      </c>
      <c r="AL19" s="107">
        <f t="shared" si="7"/>
        <v>325</v>
      </c>
      <c r="AM19" s="107">
        <f t="shared" si="7"/>
        <v>325</v>
      </c>
      <c r="AN19" s="107">
        <f t="shared" si="7"/>
        <v>325</v>
      </c>
      <c r="AO19" s="107">
        <f t="shared" si="7"/>
        <v>325</v>
      </c>
      <c r="AP19" s="107">
        <f t="shared" si="7"/>
        <v>325</v>
      </c>
      <c r="AQ19" s="107">
        <f t="shared" si="7"/>
        <v>325</v>
      </c>
      <c r="AR19" s="107">
        <f t="shared" si="7"/>
        <v>325</v>
      </c>
      <c r="AS19" s="107">
        <f t="shared" si="7"/>
        <v>325</v>
      </c>
      <c r="AT19" s="107">
        <f t="shared" si="7"/>
        <v>325</v>
      </c>
      <c r="AU19" s="107">
        <f t="shared" si="7"/>
        <v>325</v>
      </c>
      <c r="AV19" s="107">
        <f t="shared" si="7"/>
        <v>325</v>
      </c>
      <c r="AW19" s="107">
        <f t="shared" si="7"/>
        <v>325</v>
      </c>
      <c r="AX19" s="107">
        <f t="shared" si="7"/>
        <v>325</v>
      </c>
      <c r="AY19" s="107">
        <f t="shared" si="7"/>
        <v>325</v>
      </c>
      <c r="AZ19" s="107">
        <f t="shared" si="7"/>
        <v>325</v>
      </c>
      <c r="BA19" s="107">
        <f t="shared" si="7"/>
        <v>325</v>
      </c>
      <c r="BB19" s="107">
        <f t="shared" si="7"/>
        <v>325</v>
      </c>
      <c r="BC19" s="107">
        <f t="shared" si="7"/>
        <v>325</v>
      </c>
      <c r="BD19" s="107">
        <f t="shared" si="7"/>
        <v>325</v>
      </c>
      <c r="BE19" s="107">
        <f t="shared" si="7"/>
        <v>325</v>
      </c>
      <c r="BF19" s="107">
        <f t="shared" si="7"/>
        <v>325</v>
      </c>
      <c r="BG19" s="107">
        <f t="shared" si="7"/>
        <v>325</v>
      </c>
      <c r="BH19" s="107">
        <f t="shared" si="7"/>
        <v>325</v>
      </c>
      <c r="BI19" s="107">
        <f t="shared" si="7"/>
        <v>325</v>
      </c>
      <c r="BJ19" s="107">
        <f t="shared" si="7"/>
        <v>325</v>
      </c>
      <c r="BK19" s="107">
        <f t="shared" si="7"/>
        <v>325</v>
      </c>
      <c r="BL19" s="107">
        <f t="shared" si="7"/>
        <v>325</v>
      </c>
      <c r="BM19" s="107">
        <f t="shared" si="7"/>
        <v>325</v>
      </c>
      <c r="BN19" s="107">
        <f t="shared" si="7"/>
        <v>325</v>
      </c>
      <c r="BO19" s="107">
        <f t="shared" si="7"/>
        <v>325</v>
      </c>
      <c r="BP19" s="107">
        <f t="shared" si="7"/>
        <v>325</v>
      </c>
      <c r="BQ19" s="107">
        <f t="shared" si="7"/>
        <v>325</v>
      </c>
      <c r="BR19" s="107">
        <f t="shared" si="7"/>
        <v>325</v>
      </c>
      <c r="BS19" s="107">
        <f t="shared" si="7"/>
        <v>325</v>
      </c>
      <c r="BT19" s="107">
        <f t="shared" si="7"/>
        <v>325</v>
      </c>
      <c r="BU19" s="107">
        <f t="shared" si="7"/>
        <v>325</v>
      </c>
      <c r="BV19" s="107">
        <f t="shared" si="7"/>
        <v>325</v>
      </c>
      <c r="BW19" s="107">
        <f t="shared" si="7"/>
        <v>325</v>
      </c>
      <c r="BX19" s="107">
        <f t="shared" si="7"/>
        <v>325</v>
      </c>
      <c r="BY19" s="107">
        <f t="shared" si="7"/>
        <v>325</v>
      </c>
      <c r="BZ19" s="107">
        <f t="shared" si="7"/>
        <v>325</v>
      </c>
      <c r="CA19" s="107">
        <f t="shared" si="7"/>
        <v>325</v>
      </c>
      <c r="CB19" s="107">
        <f t="shared" si="7"/>
        <v>325</v>
      </c>
      <c r="CC19" s="107">
        <f t="shared" ref="CC19:CH21" si="8">CB19</f>
        <v>325</v>
      </c>
      <c r="CD19" s="107">
        <f t="shared" si="8"/>
        <v>325</v>
      </c>
      <c r="CE19" s="107">
        <f t="shared" si="8"/>
        <v>325</v>
      </c>
      <c r="CF19" s="107">
        <f t="shared" si="8"/>
        <v>325</v>
      </c>
      <c r="CG19" s="107">
        <f t="shared" si="8"/>
        <v>325</v>
      </c>
      <c r="CH19" s="107">
        <f t="shared" si="8"/>
        <v>325</v>
      </c>
    </row>
    <row r="20" spans="1:86" x14ac:dyDescent="0.2">
      <c r="A20" s="99">
        <v>8</v>
      </c>
      <c r="B20" s="89" t="s">
        <v>161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31">
        <v>0</v>
      </c>
      <c r="P20" s="107">
        <f t="shared" ref="P20:Z21" si="9">O20</f>
        <v>0</v>
      </c>
      <c r="Q20" s="107">
        <f t="shared" si="9"/>
        <v>0</v>
      </c>
      <c r="R20" s="107">
        <f t="shared" si="9"/>
        <v>0</v>
      </c>
      <c r="S20" s="107">
        <f t="shared" si="9"/>
        <v>0</v>
      </c>
      <c r="T20" s="107">
        <f t="shared" si="9"/>
        <v>0</v>
      </c>
      <c r="U20" s="107">
        <f t="shared" si="9"/>
        <v>0</v>
      </c>
      <c r="V20" s="107">
        <f t="shared" si="9"/>
        <v>0</v>
      </c>
      <c r="W20" s="107">
        <f t="shared" si="9"/>
        <v>0</v>
      </c>
      <c r="X20" s="107">
        <f t="shared" si="9"/>
        <v>0</v>
      </c>
      <c r="Y20" s="107">
        <f t="shared" si="9"/>
        <v>0</v>
      </c>
      <c r="Z20" s="107">
        <f t="shared" si="9"/>
        <v>0</v>
      </c>
      <c r="AA20" s="107">
        <f t="shared" si="7"/>
        <v>0</v>
      </c>
      <c r="AB20" s="107">
        <f t="shared" si="7"/>
        <v>0</v>
      </c>
      <c r="AC20" s="107">
        <f t="shared" si="7"/>
        <v>0</v>
      </c>
      <c r="AD20" s="107">
        <f t="shared" si="7"/>
        <v>0</v>
      </c>
      <c r="AE20" s="107">
        <f t="shared" si="7"/>
        <v>0</v>
      </c>
      <c r="AF20" s="107">
        <f t="shared" si="7"/>
        <v>0</v>
      </c>
      <c r="AG20" s="107">
        <f t="shared" si="7"/>
        <v>0</v>
      </c>
      <c r="AH20" s="107">
        <f t="shared" si="7"/>
        <v>0</v>
      </c>
      <c r="AI20" s="107">
        <f t="shared" si="7"/>
        <v>0</v>
      </c>
      <c r="AJ20" s="107">
        <f t="shared" si="7"/>
        <v>0</v>
      </c>
      <c r="AK20" s="107">
        <f t="shared" si="7"/>
        <v>0</v>
      </c>
      <c r="AL20" s="107">
        <f t="shared" si="7"/>
        <v>0</v>
      </c>
      <c r="AM20" s="107">
        <f t="shared" si="7"/>
        <v>0</v>
      </c>
      <c r="AN20" s="107">
        <f t="shared" si="7"/>
        <v>0</v>
      </c>
      <c r="AO20" s="107">
        <f t="shared" si="7"/>
        <v>0</v>
      </c>
      <c r="AP20" s="107">
        <f t="shared" si="7"/>
        <v>0</v>
      </c>
      <c r="AQ20" s="107">
        <f t="shared" si="7"/>
        <v>0</v>
      </c>
      <c r="AR20" s="107">
        <f t="shared" si="7"/>
        <v>0</v>
      </c>
      <c r="AS20" s="107">
        <f t="shared" si="7"/>
        <v>0</v>
      </c>
      <c r="AT20" s="107">
        <f t="shared" si="7"/>
        <v>0</v>
      </c>
      <c r="AU20" s="107">
        <f t="shared" si="7"/>
        <v>0</v>
      </c>
      <c r="AV20" s="107">
        <f t="shared" si="7"/>
        <v>0</v>
      </c>
      <c r="AW20" s="107">
        <f t="shared" si="7"/>
        <v>0</v>
      </c>
      <c r="AX20" s="107">
        <f t="shared" si="7"/>
        <v>0</v>
      </c>
      <c r="AY20" s="107">
        <f t="shared" si="7"/>
        <v>0</v>
      </c>
      <c r="AZ20" s="107">
        <f t="shared" si="7"/>
        <v>0</v>
      </c>
      <c r="BA20" s="107">
        <f t="shared" si="7"/>
        <v>0</v>
      </c>
      <c r="BB20" s="107">
        <f t="shared" si="7"/>
        <v>0</v>
      </c>
      <c r="BC20" s="107">
        <f t="shared" si="7"/>
        <v>0</v>
      </c>
      <c r="BD20" s="107">
        <f t="shared" si="7"/>
        <v>0</v>
      </c>
      <c r="BE20" s="107">
        <f t="shared" si="7"/>
        <v>0</v>
      </c>
      <c r="BF20" s="107">
        <f t="shared" si="7"/>
        <v>0</v>
      </c>
      <c r="BG20" s="107">
        <f t="shared" si="7"/>
        <v>0</v>
      </c>
      <c r="BH20" s="107">
        <f t="shared" si="7"/>
        <v>0</v>
      </c>
      <c r="BI20" s="107">
        <f t="shared" si="7"/>
        <v>0</v>
      </c>
      <c r="BJ20" s="107">
        <f t="shared" si="7"/>
        <v>0</v>
      </c>
      <c r="BK20" s="107">
        <f t="shared" si="7"/>
        <v>0</v>
      </c>
      <c r="BL20" s="107">
        <f t="shared" si="7"/>
        <v>0</v>
      </c>
      <c r="BM20" s="107">
        <f t="shared" si="7"/>
        <v>0</v>
      </c>
      <c r="BN20" s="107">
        <f t="shared" si="7"/>
        <v>0</v>
      </c>
      <c r="BO20" s="107">
        <f t="shared" si="7"/>
        <v>0</v>
      </c>
      <c r="BP20" s="107">
        <f t="shared" si="7"/>
        <v>0</v>
      </c>
      <c r="BQ20" s="107">
        <f t="shared" si="7"/>
        <v>0</v>
      </c>
      <c r="BR20" s="107">
        <f t="shared" si="7"/>
        <v>0</v>
      </c>
      <c r="BS20" s="107">
        <f t="shared" si="7"/>
        <v>0</v>
      </c>
      <c r="BT20" s="107">
        <f t="shared" si="7"/>
        <v>0</v>
      </c>
      <c r="BU20" s="107">
        <f t="shared" si="7"/>
        <v>0</v>
      </c>
      <c r="BV20" s="107">
        <f t="shared" si="7"/>
        <v>0</v>
      </c>
      <c r="BW20" s="107">
        <f t="shared" si="7"/>
        <v>0</v>
      </c>
      <c r="BX20" s="107">
        <f t="shared" si="7"/>
        <v>0</v>
      </c>
      <c r="BY20" s="107">
        <f t="shared" si="7"/>
        <v>0</v>
      </c>
      <c r="BZ20" s="107">
        <f t="shared" si="7"/>
        <v>0</v>
      </c>
      <c r="CA20" s="107">
        <f t="shared" si="7"/>
        <v>0</v>
      </c>
      <c r="CB20" s="107">
        <f t="shared" si="7"/>
        <v>0</v>
      </c>
      <c r="CC20" s="107">
        <f t="shared" si="8"/>
        <v>0</v>
      </c>
      <c r="CD20" s="107">
        <f t="shared" si="8"/>
        <v>0</v>
      </c>
      <c r="CE20" s="107">
        <f t="shared" si="8"/>
        <v>0</v>
      </c>
      <c r="CF20" s="107">
        <f t="shared" si="8"/>
        <v>0</v>
      </c>
      <c r="CG20" s="107">
        <f t="shared" si="8"/>
        <v>0</v>
      </c>
      <c r="CH20" s="107">
        <f t="shared" si="8"/>
        <v>0</v>
      </c>
    </row>
    <row r="21" spans="1:86" x14ac:dyDescent="0.2">
      <c r="A21" s="99">
        <v>9</v>
      </c>
      <c r="B21" s="89" t="s">
        <v>162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31">
        <v>0</v>
      </c>
      <c r="P21" s="107">
        <f t="shared" si="9"/>
        <v>0</v>
      </c>
      <c r="Q21" s="107">
        <f t="shared" si="9"/>
        <v>0</v>
      </c>
      <c r="R21" s="107">
        <f t="shared" si="9"/>
        <v>0</v>
      </c>
      <c r="S21" s="107">
        <f t="shared" si="9"/>
        <v>0</v>
      </c>
      <c r="T21" s="107">
        <f t="shared" si="9"/>
        <v>0</v>
      </c>
      <c r="U21" s="107">
        <f t="shared" si="9"/>
        <v>0</v>
      </c>
      <c r="V21" s="107">
        <f t="shared" si="9"/>
        <v>0</v>
      </c>
      <c r="W21" s="107">
        <f t="shared" si="9"/>
        <v>0</v>
      </c>
      <c r="X21" s="107">
        <f t="shared" si="9"/>
        <v>0</v>
      </c>
      <c r="Y21" s="107">
        <f t="shared" si="9"/>
        <v>0</v>
      </c>
      <c r="Z21" s="107">
        <f t="shared" si="9"/>
        <v>0</v>
      </c>
      <c r="AA21" s="107">
        <f t="shared" si="7"/>
        <v>0</v>
      </c>
      <c r="AB21" s="107">
        <f t="shared" si="7"/>
        <v>0</v>
      </c>
      <c r="AC21" s="107">
        <f t="shared" si="7"/>
        <v>0</v>
      </c>
      <c r="AD21" s="107">
        <f t="shared" si="7"/>
        <v>0</v>
      </c>
      <c r="AE21" s="107">
        <f t="shared" si="7"/>
        <v>0</v>
      </c>
      <c r="AF21" s="107">
        <f t="shared" si="7"/>
        <v>0</v>
      </c>
      <c r="AG21" s="107">
        <f t="shared" si="7"/>
        <v>0</v>
      </c>
      <c r="AH21" s="107">
        <f t="shared" si="7"/>
        <v>0</v>
      </c>
      <c r="AI21" s="107">
        <f t="shared" si="7"/>
        <v>0</v>
      </c>
      <c r="AJ21" s="107">
        <f t="shared" si="7"/>
        <v>0</v>
      </c>
      <c r="AK21" s="107">
        <f t="shared" si="7"/>
        <v>0</v>
      </c>
      <c r="AL21" s="107">
        <f t="shared" si="7"/>
        <v>0</v>
      </c>
      <c r="AM21" s="107">
        <f t="shared" si="7"/>
        <v>0</v>
      </c>
      <c r="AN21" s="107">
        <f t="shared" si="7"/>
        <v>0</v>
      </c>
      <c r="AO21" s="107">
        <f t="shared" si="7"/>
        <v>0</v>
      </c>
      <c r="AP21" s="107">
        <f t="shared" si="7"/>
        <v>0</v>
      </c>
      <c r="AQ21" s="107">
        <f t="shared" si="7"/>
        <v>0</v>
      </c>
      <c r="AR21" s="107">
        <f t="shared" si="7"/>
        <v>0</v>
      </c>
      <c r="AS21" s="107">
        <f t="shared" si="7"/>
        <v>0</v>
      </c>
      <c r="AT21" s="107">
        <f t="shared" si="7"/>
        <v>0</v>
      </c>
      <c r="AU21" s="107">
        <f t="shared" si="7"/>
        <v>0</v>
      </c>
      <c r="AV21" s="107">
        <f t="shared" si="7"/>
        <v>0</v>
      </c>
      <c r="AW21" s="107">
        <f t="shared" si="7"/>
        <v>0</v>
      </c>
      <c r="AX21" s="107">
        <f t="shared" si="7"/>
        <v>0</v>
      </c>
      <c r="AY21" s="107">
        <f t="shared" si="7"/>
        <v>0</v>
      </c>
      <c r="AZ21" s="107">
        <f t="shared" si="7"/>
        <v>0</v>
      </c>
      <c r="BA21" s="107">
        <f t="shared" si="7"/>
        <v>0</v>
      </c>
      <c r="BB21" s="107">
        <f t="shared" si="7"/>
        <v>0</v>
      </c>
      <c r="BC21" s="107">
        <f t="shared" si="7"/>
        <v>0</v>
      </c>
      <c r="BD21" s="107">
        <f t="shared" si="7"/>
        <v>0</v>
      </c>
      <c r="BE21" s="107">
        <f t="shared" si="7"/>
        <v>0</v>
      </c>
      <c r="BF21" s="107">
        <f t="shared" si="7"/>
        <v>0</v>
      </c>
      <c r="BG21" s="107">
        <f t="shared" si="7"/>
        <v>0</v>
      </c>
      <c r="BH21" s="107">
        <f t="shared" si="7"/>
        <v>0</v>
      </c>
      <c r="BI21" s="107">
        <f t="shared" si="7"/>
        <v>0</v>
      </c>
      <c r="BJ21" s="107">
        <f t="shared" si="7"/>
        <v>0</v>
      </c>
      <c r="BK21" s="107">
        <f t="shared" si="7"/>
        <v>0</v>
      </c>
      <c r="BL21" s="107">
        <f t="shared" si="7"/>
        <v>0</v>
      </c>
      <c r="BM21" s="107">
        <f t="shared" si="7"/>
        <v>0</v>
      </c>
      <c r="BN21" s="107">
        <f t="shared" si="7"/>
        <v>0</v>
      </c>
      <c r="BO21" s="107">
        <f t="shared" si="7"/>
        <v>0</v>
      </c>
      <c r="BP21" s="107">
        <f t="shared" si="7"/>
        <v>0</v>
      </c>
      <c r="BQ21" s="107">
        <f t="shared" si="7"/>
        <v>0</v>
      </c>
      <c r="BR21" s="107">
        <f t="shared" si="7"/>
        <v>0</v>
      </c>
      <c r="BS21" s="107">
        <f t="shared" si="7"/>
        <v>0</v>
      </c>
      <c r="BT21" s="107">
        <f t="shared" si="7"/>
        <v>0</v>
      </c>
      <c r="BU21" s="107">
        <f t="shared" si="7"/>
        <v>0</v>
      </c>
      <c r="BV21" s="107">
        <f t="shared" si="7"/>
        <v>0</v>
      </c>
      <c r="BW21" s="107">
        <f t="shared" si="7"/>
        <v>0</v>
      </c>
      <c r="BX21" s="107">
        <f t="shared" si="7"/>
        <v>0</v>
      </c>
      <c r="BY21" s="107">
        <f t="shared" si="7"/>
        <v>0</v>
      </c>
      <c r="BZ21" s="107">
        <f t="shared" si="7"/>
        <v>0</v>
      </c>
      <c r="CA21" s="107">
        <f t="shared" si="7"/>
        <v>0</v>
      </c>
      <c r="CB21" s="107">
        <f t="shared" si="7"/>
        <v>0</v>
      </c>
      <c r="CC21" s="107">
        <f t="shared" si="8"/>
        <v>0</v>
      </c>
      <c r="CD21" s="107">
        <f t="shared" si="8"/>
        <v>0</v>
      </c>
      <c r="CE21" s="107">
        <f t="shared" si="8"/>
        <v>0</v>
      </c>
      <c r="CF21" s="107">
        <f t="shared" si="8"/>
        <v>0</v>
      </c>
      <c r="CG21" s="107">
        <f t="shared" si="8"/>
        <v>0</v>
      </c>
      <c r="CH21" s="107">
        <f t="shared" si="8"/>
        <v>0</v>
      </c>
    </row>
    <row r="22" spans="1:86" x14ac:dyDescent="0.2">
      <c r="A22" s="99">
        <v>10</v>
      </c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</row>
    <row r="23" spans="1:86" x14ac:dyDescent="0.2">
      <c r="A23" s="99">
        <v>11</v>
      </c>
      <c r="B23" s="89" t="s">
        <v>163</v>
      </c>
      <c r="C23" s="44">
        <f t="shared" ref="C23:BN23" si="10">C28*C30</f>
        <v>149597.6708545986</v>
      </c>
      <c r="D23" s="44">
        <f t="shared" si="10"/>
        <v>149892.05914540141</v>
      </c>
      <c r="E23" s="44">
        <f t="shared" si="10"/>
        <v>147964.00951715017</v>
      </c>
      <c r="F23" s="44">
        <f t="shared" si="10"/>
        <v>149198.69724995797</v>
      </c>
      <c r="G23" s="44">
        <f t="shared" si="10"/>
        <v>151251.66822529328</v>
      </c>
      <c r="H23" s="44">
        <f t="shared" si="10"/>
        <v>152744.91409508904</v>
      </c>
      <c r="I23" s="44">
        <f t="shared" si="10"/>
        <v>154814.34757352844</v>
      </c>
      <c r="J23" s="44">
        <f t="shared" si="10"/>
        <v>154341.77689618713</v>
      </c>
      <c r="K23" s="44">
        <f t="shared" si="10"/>
        <v>154917.96450483074</v>
      </c>
      <c r="L23" s="44">
        <f t="shared" si="10"/>
        <v>155078.71600572966</v>
      </c>
      <c r="M23" s="44">
        <f t="shared" si="10"/>
        <v>154443.45706241834</v>
      </c>
      <c r="N23" s="44">
        <f t="shared" si="10"/>
        <v>151861.74922268064</v>
      </c>
      <c r="O23" s="44">
        <f t="shared" si="10"/>
        <v>149912.39517864765</v>
      </c>
      <c r="P23" s="44">
        <f t="shared" si="10"/>
        <v>150206.78346945043</v>
      </c>
      <c r="Q23" s="44">
        <f t="shared" si="10"/>
        <v>148278.73384119922</v>
      </c>
      <c r="R23" s="44">
        <f t="shared" si="10"/>
        <v>149513.42157400699</v>
      </c>
      <c r="S23" s="44">
        <f t="shared" si="10"/>
        <v>151566.3925493423</v>
      </c>
      <c r="T23" s="44">
        <f t="shared" si="10"/>
        <v>153059.63841913809</v>
      </c>
      <c r="U23" s="44">
        <f t="shared" si="10"/>
        <v>155129.07189757749</v>
      </c>
      <c r="V23" s="44">
        <f t="shared" si="10"/>
        <v>154656.50122023615</v>
      </c>
      <c r="W23" s="44">
        <f t="shared" si="10"/>
        <v>155232.68882887979</v>
      </c>
      <c r="X23" s="44">
        <f t="shared" si="10"/>
        <v>155393.44032977871</v>
      </c>
      <c r="Y23" s="44">
        <f t="shared" si="10"/>
        <v>154758.18138646739</v>
      </c>
      <c r="Z23" s="44">
        <f t="shared" si="10"/>
        <v>152176.47354672969</v>
      </c>
      <c r="AA23" s="44">
        <f t="shared" si="10"/>
        <v>150227.11950269667</v>
      </c>
      <c r="AB23" s="44">
        <f t="shared" si="10"/>
        <v>150521.50779349948</v>
      </c>
      <c r="AC23" s="44">
        <f t="shared" si="10"/>
        <v>148593.45816524824</v>
      </c>
      <c r="AD23" s="44">
        <f t="shared" si="10"/>
        <v>149828.14589805604</v>
      </c>
      <c r="AE23" s="44">
        <f t="shared" si="10"/>
        <v>151881.11687339135</v>
      </c>
      <c r="AF23" s="44">
        <f t="shared" si="10"/>
        <v>153374.36274318714</v>
      </c>
      <c r="AG23" s="44">
        <f t="shared" si="10"/>
        <v>155443.79622162654</v>
      </c>
      <c r="AH23" s="44">
        <f t="shared" si="10"/>
        <v>154971.2255442852</v>
      </c>
      <c r="AI23" s="44">
        <f t="shared" si="10"/>
        <v>155547.41315292884</v>
      </c>
      <c r="AJ23" s="44">
        <f t="shared" si="10"/>
        <v>155708.16465382776</v>
      </c>
      <c r="AK23" s="44">
        <f t="shared" si="10"/>
        <v>155072.90571051644</v>
      </c>
      <c r="AL23" s="44">
        <f t="shared" si="10"/>
        <v>152491.19787077873</v>
      </c>
      <c r="AM23" s="44">
        <f t="shared" si="10"/>
        <v>150541.84382674572</v>
      </c>
      <c r="AN23" s="44">
        <f t="shared" si="10"/>
        <v>150836.23211754853</v>
      </c>
      <c r="AO23" s="44">
        <f t="shared" si="10"/>
        <v>148908.18248929729</v>
      </c>
      <c r="AP23" s="44">
        <f t="shared" si="10"/>
        <v>150142.87022210509</v>
      </c>
      <c r="AQ23" s="44">
        <f t="shared" si="10"/>
        <v>152195.8411974404</v>
      </c>
      <c r="AR23" s="44">
        <f t="shared" si="10"/>
        <v>153689.08706723619</v>
      </c>
      <c r="AS23" s="44">
        <f t="shared" si="10"/>
        <v>155758.52054567559</v>
      </c>
      <c r="AT23" s="44">
        <f t="shared" si="10"/>
        <v>155285.94986833425</v>
      </c>
      <c r="AU23" s="44">
        <f t="shared" si="10"/>
        <v>155862.13747697789</v>
      </c>
      <c r="AV23" s="44">
        <f t="shared" si="10"/>
        <v>156022.88897787678</v>
      </c>
      <c r="AW23" s="44">
        <f t="shared" si="10"/>
        <v>155387.63003456549</v>
      </c>
      <c r="AX23" s="44">
        <f t="shared" si="10"/>
        <v>152805.92219482778</v>
      </c>
      <c r="AY23" s="44">
        <f t="shared" si="10"/>
        <v>150856.56815079477</v>
      </c>
      <c r="AZ23" s="44">
        <f t="shared" si="10"/>
        <v>151150.95644159758</v>
      </c>
      <c r="BA23" s="44">
        <f t="shared" si="10"/>
        <v>149222.90681334634</v>
      </c>
      <c r="BB23" s="44">
        <f t="shared" si="10"/>
        <v>150457.59454615414</v>
      </c>
      <c r="BC23" s="44">
        <f t="shared" si="10"/>
        <v>152510.56552148945</v>
      </c>
      <c r="BD23" s="44">
        <f t="shared" si="10"/>
        <v>154003.81139128521</v>
      </c>
      <c r="BE23" s="44">
        <f t="shared" si="10"/>
        <v>156073.24486972464</v>
      </c>
      <c r="BF23" s="44">
        <f t="shared" si="10"/>
        <v>155600.6741923833</v>
      </c>
      <c r="BG23" s="44">
        <f t="shared" si="10"/>
        <v>156176.86180102694</v>
      </c>
      <c r="BH23" s="44">
        <f t="shared" si="10"/>
        <v>156337.61330192583</v>
      </c>
      <c r="BI23" s="44">
        <f t="shared" si="10"/>
        <v>155702.35435861454</v>
      </c>
      <c r="BJ23" s="44">
        <f t="shared" si="10"/>
        <v>153120.64651887683</v>
      </c>
      <c r="BK23" s="44">
        <f t="shared" si="10"/>
        <v>151171.29247484382</v>
      </c>
      <c r="BL23" s="44">
        <f t="shared" si="10"/>
        <v>151465.68076564663</v>
      </c>
      <c r="BM23" s="44">
        <f t="shared" si="10"/>
        <v>149537.63113739539</v>
      </c>
      <c r="BN23" s="44">
        <f t="shared" si="10"/>
        <v>150772.31887020319</v>
      </c>
      <c r="BO23" s="44">
        <f t="shared" ref="BO23:CH23" si="11">BO28*BO30</f>
        <v>152825.2898455385</v>
      </c>
      <c r="BP23" s="44">
        <f t="shared" si="11"/>
        <v>154318.53571533426</v>
      </c>
      <c r="BQ23" s="44">
        <f t="shared" si="11"/>
        <v>156387.96919377369</v>
      </c>
      <c r="BR23" s="44">
        <f t="shared" si="11"/>
        <v>155915.39851643235</v>
      </c>
      <c r="BS23" s="44">
        <f t="shared" si="11"/>
        <v>156491.58612507599</v>
      </c>
      <c r="BT23" s="44">
        <f t="shared" si="11"/>
        <v>156652.33762597488</v>
      </c>
      <c r="BU23" s="44">
        <f t="shared" si="11"/>
        <v>156017.07868266359</v>
      </c>
      <c r="BV23" s="44">
        <f t="shared" si="11"/>
        <v>153435.37084292588</v>
      </c>
      <c r="BW23" s="44">
        <f t="shared" si="11"/>
        <v>151486.01679889287</v>
      </c>
      <c r="BX23" s="44">
        <f t="shared" si="11"/>
        <v>151780.40508969568</v>
      </c>
      <c r="BY23" s="44">
        <f t="shared" si="11"/>
        <v>149852.35546144444</v>
      </c>
      <c r="BZ23" s="44">
        <f t="shared" si="11"/>
        <v>151087.04319425224</v>
      </c>
      <c r="CA23" s="44">
        <f t="shared" si="11"/>
        <v>153140.01416958755</v>
      </c>
      <c r="CB23" s="44">
        <f t="shared" si="11"/>
        <v>154633.26003938331</v>
      </c>
      <c r="CC23" s="44">
        <f t="shared" si="11"/>
        <v>156702.69351782271</v>
      </c>
      <c r="CD23" s="44">
        <f t="shared" si="11"/>
        <v>156230.1228404814</v>
      </c>
      <c r="CE23" s="44">
        <f t="shared" si="11"/>
        <v>156806.31044912501</v>
      </c>
      <c r="CF23" s="44">
        <f t="shared" si="11"/>
        <v>156967.06195002393</v>
      </c>
      <c r="CG23" s="44">
        <f t="shared" si="11"/>
        <v>156331.80300671261</v>
      </c>
      <c r="CH23" s="44">
        <f t="shared" si="11"/>
        <v>153750.0951669749</v>
      </c>
    </row>
    <row r="24" spans="1:86" x14ac:dyDescent="0.2">
      <c r="A24" s="99">
        <v>12</v>
      </c>
      <c r="B24" s="89" t="s">
        <v>164</v>
      </c>
      <c r="C24" s="44">
        <f t="shared" ref="C24:N24" si="12">C32-C23</f>
        <v>193.89914540140308</v>
      </c>
      <c r="D24" s="44">
        <f t="shared" si="12"/>
        <v>-193.89914540140308</v>
      </c>
      <c r="E24" s="44">
        <f t="shared" si="12"/>
        <v>28709.780482849834</v>
      </c>
      <c r="F24" s="44">
        <f t="shared" si="12"/>
        <v>23060.28275004201</v>
      </c>
      <c r="G24" s="44">
        <f t="shared" si="12"/>
        <v>554315.44177470671</v>
      </c>
      <c r="H24" s="44">
        <f t="shared" si="12"/>
        <v>1183796.695904911</v>
      </c>
      <c r="I24" s="44">
        <f t="shared" si="12"/>
        <v>2337185.2124264711</v>
      </c>
      <c r="J24" s="44">
        <f t="shared" si="12"/>
        <v>1868970.603103813</v>
      </c>
      <c r="K24" s="44">
        <f t="shared" si="12"/>
        <v>1104187.3554951693</v>
      </c>
      <c r="L24" s="44">
        <f t="shared" si="12"/>
        <v>1067538.8439942703</v>
      </c>
      <c r="M24" s="44">
        <f t="shared" si="12"/>
        <v>318178.12293758168</v>
      </c>
      <c r="N24" s="44">
        <f t="shared" si="12"/>
        <v>1429.4507773193764</v>
      </c>
      <c r="O24" s="108">
        <f>O26*O30*O$14</f>
        <v>0</v>
      </c>
      <c r="P24" s="108">
        <f t="shared" ref="P24:Z24" si="13">P26*P30*P$14</f>
        <v>0</v>
      </c>
      <c r="Q24" s="108">
        <f t="shared" si="13"/>
        <v>4005.4161181686936</v>
      </c>
      <c r="R24" s="108">
        <f t="shared" si="13"/>
        <v>177705.8107944412</v>
      </c>
      <c r="S24" s="108">
        <f t="shared" si="13"/>
        <v>708300.8930654712</v>
      </c>
      <c r="T24" s="108">
        <f t="shared" si="13"/>
        <v>1360270.7302972118</v>
      </c>
      <c r="U24" s="108">
        <f t="shared" si="13"/>
        <v>1820755.9892629073</v>
      </c>
      <c r="V24" s="108">
        <f t="shared" si="13"/>
        <v>1850719.8344418397</v>
      </c>
      <c r="W24" s="108">
        <f t="shared" si="13"/>
        <v>1253785.2046656827</v>
      </c>
      <c r="X24" s="108">
        <f t="shared" si="13"/>
        <v>763963.90869004698</v>
      </c>
      <c r="Y24" s="108">
        <f t="shared" si="13"/>
        <v>250826.62823693463</v>
      </c>
      <c r="Z24" s="108">
        <f t="shared" si="13"/>
        <v>45217.752578277257</v>
      </c>
      <c r="AA24" s="108">
        <f>AA26*AA30*AA$14</f>
        <v>0</v>
      </c>
      <c r="AB24" s="108">
        <f t="shared" ref="AB24:AL24" si="14">AB26*AB30*AB$14</f>
        <v>0</v>
      </c>
      <c r="AC24" s="108">
        <f t="shared" si="14"/>
        <v>4014.0103791553915</v>
      </c>
      <c r="AD24" s="108">
        <f t="shared" si="14"/>
        <v>178083.99216636954</v>
      </c>
      <c r="AE24" s="108">
        <f t="shared" si="14"/>
        <v>709788.05500957707</v>
      </c>
      <c r="AF24" s="108">
        <f t="shared" si="14"/>
        <v>1363099.2233418296</v>
      </c>
      <c r="AG24" s="108">
        <f t="shared" si="14"/>
        <v>1824492.05237342</v>
      </c>
      <c r="AH24" s="108">
        <f t="shared" si="14"/>
        <v>1854528.8545020763</v>
      </c>
      <c r="AI24" s="108">
        <f t="shared" si="14"/>
        <v>1256356.1857180225</v>
      </c>
      <c r="AJ24" s="108">
        <f t="shared" si="14"/>
        <v>765528.87192869093</v>
      </c>
      <c r="AK24" s="108">
        <f t="shared" si="14"/>
        <v>251342.52640741417</v>
      </c>
      <c r="AL24" s="108">
        <f t="shared" si="14"/>
        <v>45312.316194477462</v>
      </c>
      <c r="AM24" s="108">
        <f>AM26*AM30*AM$14</f>
        <v>0</v>
      </c>
      <c r="AN24" s="108">
        <f t="shared" ref="AN24:AX24" si="15">AN26*AN30*AN$14</f>
        <v>0</v>
      </c>
      <c r="AO24" s="108">
        <f t="shared" si="15"/>
        <v>4022.6206961565331</v>
      </c>
      <c r="AP24" s="108">
        <f t="shared" si="15"/>
        <v>178462.88571740876</v>
      </c>
      <c r="AQ24" s="108">
        <f t="shared" si="15"/>
        <v>711278.05447147926</v>
      </c>
      <c r="AR24" s="108">
        <f t="shared" si="15"/>
        <v>1365933.1642673928</v>
      </c>
      <c r="AS24" s="108">
        <f t="shared" si="15"/>
        <v>1828235.4049115907</v>
      </c>
      <c r="AT24" s="108">
        <f t="shared" si="15"/>
        <v>1858345.2845699717</v>
      </c>
      <c r="AU24" s="108">
        <f t="shared" si="15"/>
        <v>1258932.1862291731</v>
      </c>
      <c r="AV24" s="108">
        <f t="shared" si="15"/>
        <v>767096.89356755337</v>
      </c>
      <c r="AW24" s="108">
        <f t="shared" si="15"/>
        <v>251859.42883240167</v>
      </c>
      <c r="AX24" s="108">
        <f t="shared" si="15"/>
        <v>45407.060936790149</v>
      </c>
      <c r="AY24" s="108">
        <f>AY26*AY30*AY$14</f>
        <v>0</v>
      </c>
      <c r="AZ24" s="108">
        <f t="shared" ref="AZ24:BJ24" si="16">AZ26*AZ30*AZ$14</f>
        <v>0</v>
      </c>
      <c r="BA24" s="108">
        <f t="shared" si="16"/>
        <v>4031.2159600864484</v>
      </c>
      <c r="BB24" s="108">
        <f t="shared" si="16"/>
        <v>178841.11128602346</v>
      </c>
      <c r="BC24" s="108">
        <f t="shared" si="16"/>
        <v>712765.39062814857</v>
      </c>
      <c r="BD24" s="108">
        <f t="shared" si="16"/>
        <v>1368761.9892255426</v>
      </c>
      <c r="BE24" s="108">
        <f t="shared" si="16"/>
        <v>1831971.9074819076</v>
      </c>
      <c r="BF24" s="108">
        <f t="shared" si="16"/>
        <v>1862154.75242814</v>
      </c>
      <c r="BG24" s="108">
        <f t="shared" si="16"/>
        <v>1261503.4697329029</v>
      </c>
      <c r="BH24" s="108">
        <f t="shared" si="16"/>
        <v>768662.04094322526</v>
      </c>
      <c r="BI24" s="108">
        <f t="shared" si="16"/>
        <v>252375.38766025883</v>
      </c>
      <c r="BJ24" s="108">
        <f t="shared" si="16"/>
        <v>45501.635638389052</v>
      </c>
      <c r="BK24" s="108">
        <f>BK26*BK30*BK$14</f>
        <v>0</v>
      </c>
      <c r="BL24" s="108">
        <f t="shared" ref="BL24:BV24" si="17">BL26*BL30*BL$14</f>
        <v>0</v>
      </c>
      <c r="BM24" s="108">
        <f t="shared" si="17"/>
        <v>4039.8113604729842</v>
      </c>
      <c r="BN24" s="108">
        <f t="shared" si="17"/>
        <v>179219.34276537376</v>
      </c>
      <c r="BO24" s="108">
        <f t="shared" si="17"/>
        <v>714252.7494144321</v>
      </c>
      <c r="BP24" s="108">
        <f t="shared" si="17"/>
        <v>1371590.8563749769</v>
      </c>
      <c r="BQ24" s="108">
        <f t="shared" si="17"/>
        <v>1835708.4642277772</v>
      </c>
      <c r="BR24" s="108">
        <f t="shared" si="17"/>
        <v>1865964.2758814327</v>
      </c>
      <c r="BS24" s="108">
        <f t="shared" si="17"/>
        <v>1264074.7904641537</v>
      </c>
      <c r="BT24" s="108">
        <f t="shared" si="17"/>
        <v>770227.21092885151</v>
      </c>
      <c r="BU24" s="108">
        <f t="shared" si="17"/>
        <v>252891.3540074458</v>
      </c>
      <c r="BV24" s="108">
        <f t="shared" si="17"/>
        <v>45596.211767332999</v>
      </c>
      <c r="BW24" s="108">
        <f>BW26*BW30*BW$14</f>
        <v>0</v>
      </c>
      <c r="BX24" s="108">
        <f t="shared" ref="BX24:CH24" si="18">BX26*BX30*BX$14</f>
        <v>0</v>
      </c>
      <c r="BY24" s="108">
        <f t="shared" si="18"/>
        <v>4048.4073964553568</v>
      </c>
      <c r="BZ24" s="108">
        <f t="shared" si="18"/>
        <v>179597.60229912729</v>
      </c>
      <c r="CA24" s="108">
        <f t="shared" si="18"/>
        <v>715740.21908205689</v>
      </c>
      <c r="CB24" s="108">
        <f t="shared" si="18"/>
        <v>1374419.9351887172</v>
      </c>
      <c r="CC24" s="108">
        <f t="shared" si="18"/>
        <v>1839445.3019716667</v>
      </c>
      <c r="CD24" s="108">
        <f t="shared" si="18"/>
        <v>1869774.0854899988</v>
      </c>
      <c r="CE24" s="108">
        <f t="shared" si="18"/>
        <v>1266646.3046137234</v>
      </c>
      <c r="CF24" s="108">
        <f t="shared" si="18"/>
        <v>771792.49869485933</v>
      </c>
      <c r="CG24" s="108">
        <f t="shared" si="18"/>
        <v>253407.35912145802</v>
      </c>
      <c r="CH24" s="108">
        <f t="shared" si="18"/>
        <v>45690.794957429236</v>
      </c>
    </row>
    <row r="25" spans="1:86" x14ac:dyDescent="0.2">
      <c r="A25" s="99">
        <v>13</v>
      </c>
      <c r="B25" s="89" t="s">
        <v>165</v>
      </c>
      <c r="C25" s="109">
        <f t="shared" ref="C25:N25" si="19">C24/C30</f>
        <v>1.2551568817169836E-3</v>
      </c>
      <c r="D25" s="109">
        <f t="shared" si="19"/>
        <v>-1.2526917512010328E-3</v>
      </c>
      <c r="E25" s="109">
        <f t="shared" si="19"/>
        <v>0.18789738200104605</v>
      </c>
      <c r="F25" s="109">
        <f t="shared" si="19"/>
        <v>0.14967406211489589</v>
      </c>
      <c r="G25" s="109">
        <f t="shared" si="19"/>
        <v>3.5489816363064648</v>
      </c>
      <c r="H25" s="109">
        <f t="shared" si="19"/>
        <v>7.5051143452496074</v>
      </c>
      <c r="I25" s="109">
        <f t="shared" si="19"/>
        <v>14.619377192742002</v>
      </c>
      <c r="J25" s="109">
        <f t="shared" si="19"/>
        <v>11.726432906706652</v>
      </c>
      <c r="K25" s="109">
        <f t="shared" si="19"/>
        <v>6.9022063027902263</v>
      </c>
      <c r="L25" s="109">
        <f t="shared" si="19"/>
        <v>6.6662015211142007</v>
      </c>
      <c r="M25" s="109">
        <f t="shared" si="19"/>
        <v>1.9950222774261168</v>
      </c>
      <c r="N25" s="109">
        <f t="shared" si="19"/>
        <v>9.1152326062962398E-3</v>
      </c>
      <c r="O25" s="110">
        <f>O24/O30</f>
        <v>0</v>
      </c>
      <c r="P25" s="110">
        <f t="shared" ref="P25:Z25" si="20">P24/P30</f>
        <v>0</v>
      </c>
      <c r="Q25" s="110">
        <f t="shared" si="20"/>
        <v>2.6158673707998261E-2</v>
      </c>
      <c r="R25" s="110">
        <f t="shared" si="20"/>
        <v>1.1509816431519233</v>
      </c>
      <c r="S25" s="110">
        <f t="shared" si="20"/>
        <v>4.5254505514836989</v>
      </c>
      <c r="T25" s="110">
        <f t="shared" si="20"/>
        <v>8.6062036499314285</v>
      </c>
      <c r="U25" s="110">
        <f t="shared" si="20"/>
        <v>11.365943726125243</v>
      </c>
      <c r="V25" s="110">
        <f t="shared" si="20"/>
        <v>11.58829245264323</v>
      </c>
      <c r="W25" s="110">
        <f t="shared" si="20"/>
        <v>7.8214434386914791</v>
      </c>
      <c r="X25" s="110">
        <f t="shared" si="20"/>
        <v>4.7608786148556836</v>
      </c>
      <c r="Y25" s="110">
        <f t="shared" si="20"/>
        <v>1.5695204224798958</v>
      </c>
      <c r="Z25" s="110">
        <f t="shared" si="20"/>
        <v>0.28774541078798088</v>
      </c>
      <c r="AA25" s="110">
        <f>AA24/AA30</f>
        <v>0</v>
      </c>
      <c r="AB25" s="110">
        <f t="shared" ref="AB25:AL25" si="21">AB24/AB30</f>
        <v>0</v>
      </c>
      <c r="AC25" s="110">
        <f t="shared" si="21"/>
        <v>2.615927778132485E-2</v>
      </c>
      <c r="AD25" s="110">
        <f t="shared" si="21"/>
        <v>1.1510082223782934</v>
      </c>
      <c r="AE25" s="110">
        <f t="shared" si="21"/>
        <v>4.525555056169198</v>
      </c>
      <c r="AF25" s="110">
        <f t="shared" si="21"/>
        <v>8.6064023900558748</v>
      </c>
      <c r="AG25" s="110">
        <f t="shared" si="21"/>
        <v>11.366206195985647</v>
      </c>
      <c r="AH25" s="110">
        <f t="shared" si="21"/>
        <v>11.588560057126909</v>
      </c>
      <c r="AI25" s="110">
        <f t="shared" si="21"/>
        <v>7.8216240566161304</v>
      </c>
      <c r="AJ25" s="110">
        <f t="shared" si="21"/>
        <v>4.7609885562011227</v>
      </c>
      <c r="AK25" s="110">
        <f t="shared" si="21"/>
        <v>1.5695566668794909</v>
      </c>
      <c r="AL25" s="110">
        <f t="shared" si="21"/>
        <v>0.28775205559457334</v>
      </c>
      <c r="AM25" s="110">
        <f>AM24/AM30</f>
        <v>0</v>
      </c>
      <c r="AN25" s="110">
        <f t="shared" ref="AN25:AX25" si="22">AN24/AN30</f>
        <v>0</v>
      </c>
      <c r="AO25" s="110">
        <f t="shared" si="22"/>
        <v>2.6159983716957359E-2</v>
      </c>
      <c r="AP25" s="110">
        <f t="shared" si="22"/>
        <v>1.1510392835461238</v>
      </c>
      <c r="AQ25" s="110">
        <f t="shared" si="22"/>
        <v>4.525677183033622</v>
      </c>
      <c r="AR25" s="110">
        <f t="shared" si="22"/>
        <v>8.6066346428789711</v>
      </c>
      <c r="AS25" s="110">
        <f t="shared" si="22"/>
        <v>11.366512925017972</v>
      </c>
      <c r="AT25" s="110">
        <f t="shared" si="22"/>
        <v>11.588872786612111</v>
      </c>
      <c r="AU25" s="110">
        <f t="shared" si="22"/>
        <v>7.8218351313702499</v>
      </c>
      <c r="AV25" s="110">
        <f t="shared" si="22"/>
        <v>4.7611170364862394</v>
      </c>
      <c r="AW25" s="110">
        <f t="shared" si="22"/>
        <v>1.5695990230174415</v>
      </c>
      <c r="AX25" s="110">
        <f t="shared" si="22"/>
        <v>0.28775982088653096</v>
      </c>
      <c r="AY25" s="110">
        <f>AY24/AY30</f>
        <v>0</v>
      </c>
      <c r="AZ25" s="110">
        <f t="shared" ref="AZ25:BJ25" si="23">AZ24/AZ30</f>
        <v>0</v>
      </c>
      <c r="BA25" s="110">
        <f t="shared" si="23"/>
        <v>2.6160588987874028E-2</v>
      </c>
      <c r="BB25" s="110">
        <f t="shared" si="23"/>
        <v>1.1510659154664573</v>
      </c>
      <c r="BC25" s="110">
        <f t="shared" si="23"/>
        <v>4.5257818949022068</v>
      </c>
      <c r="BD25" s="110">
        <f t="shared" si="23"/>
        <v>8.6068337770105554</v>
      </c>
      <c r="BE25" s="110">
        <f t="shared" si="23"/>
        <v>11.366775915231264</v>
      </c>
      <c r="BF25" s="110">
        <f t="shared" si="23"/>
        <v>11.589140921628195</v>
      </c>
      <c r="BG25" s="110">
        <f t="shared" si="23"/>
        <v>7.8220161073743331</v>
      </c>
      <c r="BH25" s="110">
        <f t="shared" si="23"/>
        <v>4.7612271957930732</v>
      </c>
      <c r="BI25" s="110">
        <f t="shared" si="23"/>
        <v>1.5696353392724418</v>
      </c>
      <c r="BJ25" s="110">
        <f t="shared" si="23"/>
        <v>0.28776647886661427</v>
      </c>
      <c r="BK25" s="110">
        <f>BK24/BK30</f>
        <v>0</v>
      </c>
      <c r="BL25" s="110">
        <f t="shared" ref="BL25:BV25" si="24">BL24/BL30</f>
        <v>0</v>
      </c>
      <c r="BM25" s="110">
        <f t="shared" si="24"/>
        <v>2.6161192594696181E-2</v>
      </c>
      <c r="BN25" s="110">
        <f t="shared" si="24"/>
        <v>1.151092474166632</v>
      </c>
      <c r="BO25" s="110">
        <f t="shared" si="24"/>
        <v>4.5258863188824385</v>
      </c>
      <c r="BP25" s="110">
        <f t="shared" si="24"/>
        <v>8.6070323636550441</v>
      </c>
      <c r="BQ25" s="110">
        <f t="shared" si="24"/>
        <v>11.36703818239549</v>
      </c>
      <c r="BR25" s="110">
        <f t="shared" si="24"/>
        <v>11.58940831945041</v>
      </c>
      <c r="BS25" s="110">
        <f t="shared" si="24"/>
        <v>7.822196585814158</v>
      </c>
      <c r="BT25" s="110">
        <f t="shared" si="24"/>
        <v>4.7613370522347047</v>
      </c>
      <c r="BU25" s="110">
        <f t="shared" si="24"/>
        <v>1.5696715556817709</v>
      </c>
      <c r="BV25" s="110">
        <f t="shared" si="24"/>
        <v>0.28777311854165799</v>
      </c>
      <c r="BW25" s="110">
        <f>BW24/BW30</f>
        <v>0</v>
      </c>
      <c r="BX25" s="110">
        <f t="shared" ref="BX25:CH25" si="25">BX24/BX30</f>
        <v>0</v>
      </c>
      <c r="BY25" s="110">
        <f t="shared" si="25"/>
        <v>2.6161797773468332E-2</v>
      </c>
      <c r="BZ25" s="110">
        <f t="shared" si="25"/>
        <v>1.1511191020326066</v>
      </c>
      <c r="CA25" s="110">
        <f t="shared" si="25"/>
        <v>4.525991014810022</v>
      </c>
      <c r="CB25" s="110">
        <f t="shared" si="25"/>
        <v>8.607231467471081</v>
      </c>
      <c r="CC25" s="110">
        <f t="shared" si="25"/>
        <v>11.36730113257199</v>
      </c>
      <c r="CD25" s="110">
        <f t="shared" si="25"/>
        <v>11.589676413646471</v>
      </c>
      <c r="CE25" s="110">
        <f t="shared" si="25"/>
        <v>7.8223775342670319</v>
      </c>
      <c r="CF25" s="110">
        <f t="shared" si="25"/>
        <v>4.7614471947712369</v>
      </c>
      <c r="CG25" s="110">
        <f t="shared" si="25"/>
        <v>1.5697078664080999</v>
      </c>
      <c r="CH25" s="110">
        <f t="shared" si="25"/>
        <v>0.28777977550815165</v>
      </c>
    </row>
    <row r="26" spans="1:86" x14ac:dyDescent="0.2">
      <c r="A26" s="99">
        <v>14</v>
      </c>
      <c r="B26" s="89" t="s">
        <v>166</v>
      </c>
      <c r="C26" s="111">
        <f>SUM(C25:N25)/SUM(C$13:N$13)</f>
        <v>1.3079005231645738E-2</v>
      </c>
      <c r="D26" s="111">
        <f>C26</f>
        <v>1.3079005231645738E-2</v>
      </c>
      <c r="E26" s="111">
        <f t="shared" ref="E26:N26" si="26">D26</f>
        <v>1.3079005231645738E-2</v>
      </c>
      <c r="F26" s="111">
        <f t="shared" si="26"/>
        <v>1.3079005231645738E-2</v>
      </c>
      <c r="G26" s="111">
        <f t="shared" si="26"/>
        <v>1.3079005231645738E-2</v>
      </c>
      <c r="H26" s="111">
        <f t="shared" si="26"/>
        <v>1.3079005231645738E-2</v>
      </c>
      <c r="I26" s="111">
        <f t="shared" si="26"/>
        <v>1.3079005231645738E-2</v>
      </c>
      <c r="J26" s="111">
        <f t="shared" si="26"/>
        <v>1.3079005231645738E-2</v>
      </c>
      <c r="K26" s="111">
        <f t="shared" si="26"/>
        <v>1.3079005231645738E-2</v>
      </c>
      <c r="L26" s="111">
        <f t="shared" si="26"/>
        <v>1.3079005231645738E-2</v>
      </c>
      <c r="M26" s="111">
        <f t="shared" si="26"/>
        <v>1.3079005231645738E-2</v>
      </c>
      <c r="N26" s="111">
        <f t="shared" si="26"/>
        <v>1.3079005231645738E-2</v>
      </c>
      <c r="O26" s="112">
        <f>((SUM(C31:N31)/AVERAGE(C30:N30)+O21)*AVERAGE(O30:Z30)-SUM(O23:Z23))/(O30*O$14+P30*P$14+Q30*Q$14+R30*R$14+S30*S$14+T30*T$14+U30*U$14+V30*V$14+W30*W$14+X30*X$14+Y30*Y$14+Z30*Z$14)</f>
        <v>1.3079336853999131E-2</v>
      </c>
      <c r="P26" s="113">
        <f>O26</f>
        <v>1.3079336853999131E-2</v>
      </c>
      <c r="Q26" s="113">
        <f t="shared" ref="Q26:Z26" si="27">P26</f>
        <v>1.3079336853999131E-2</v>
      </c>
      <c r="R26" s="113">
        <f t="shared" si="27"/>
        <v>1.3079336853999131E-2</v>
      </c>
      <c r="S26" s="113">
        <f t="shared" si="27"/>
        <v>1.3079336853999131E-2</v>
      </c>
      <c r="T26" s="113">
        <f t="shared" si="27"/>
        <v>1.3079336853999131E-2</v>
      </c>
      <c r="U26" s="113">
        <f t="shared" si="27"/>
        <v>1.3079336853999131E-2</v>
      </c>
      <c r="V26" s="113">
        <f t="shared" si="27"/>
        <v>1.3079336853999131E-2</v>
      </c>
      <c r="W26" s="113">
        <f t="shared" si="27"/>
        <v>1.3079336853999131E-2</v>
      </c>
      <c r="X26" s="113">
        <f t="shared" si="27"/>
        <v>1.3079336853999131E-2</v>
      </c>
      <c r="Y26" s="113">
        <f t="shared" si="27"/>
        <v>1.3079336853999131E-2</v>
      </c>
      <c r="Z26" s="113">
        <f t="shared" si="27"/>
        <v>1.3079336853999131E-2</v>
      </c>
      <c r="AA26" s="112">
        <f>((SUM(O31:Z31)/AVERAGE(O30:Z30)+AA21)*AVERAGE(AA30:AL30)-SUM(AA23:AL23))/(AA30*AA$14+AB30*AB$14+AC30*AC$14+AD30*AD$14+AE30*AE$14+AF30*AF$14+AG30*AG$14+AH30*AH$14+AI30*AI$14+AJ30*AJ$14+AK30*AK$14+AL30*AL$14)</f>
        <v>1.3079638890662425E-2</v>
      </c>
      <c r="AB26" s="113">
        <f>AA26</f>
        <v>1.3079638890662425E-2</v>
      </c>
      <c r="AC26" s="113">
        <f t="shared" ref="AC26:AL26" si="28">AB26</f>
        <v>1.3079638890662425E-2</v>
      </c>
      <c r="AD26" s="113">
        <f t="shared" si="28"/>
        <v>1.3079638890662425E-2</v>
      </c>
      <c r="AE26" s="113">
        <f t="shared" si="28"/>
        <v>1.3079638890662425E-2</v>
      </c>
      <c r="AF26" s="113">
        <f t="shared" si="28"/>
        <v>1.3079638890662425E-2</v>
      </c>
      <c r="AG26" s="113">
        <f t="shared" si="28"/>
        <v>1.3079638890662425E-2</v>
      </c>
      <c r="AH26" s="113">
        <f t="shared" si="28"/>
        <v>1.3079638890662425E-2</v>
      </c>
      <c r="AI26" s="113">
        <f t="shared" si="28"/>
        <v>1.3079638890662425E-2</v>
      </c>
      <c r="AJ26" s="113">
        <f t="shared" si="28"/>
        <v>1.3079638890662425E-2</v>
      </c>
      <c r="AK26" s="113">
        <f t="shared" si="28"/>
        <v>1.3079638890662425E-2</v>
      </c>
      <c r="AL26" s="113">
        <f t="shared" si="28"/>
        <v>1.3079638890662425E-2</v>
      </c>
      <c r="AM26" s="112">
        <f>((SUM(AA31:AL31)/AVERAGE(AA30:AL30)+AM21)*AVERAGE(AM30:AX30)-SUM(AM23:AX23))/(AM30*AM$14+AN30*AN$14+AO30*AO$14+AP30*AP$14+AQ30*AQ$14+AR30*AR$14+AS30*AS$14+AT30*AT$14+AU30*AU$14+AV30*AV$14+AW30*AW$14+AX30*AX$14)</f>
        <v>1.307999185847868E-2</v>
      </c>
      <c r="AN26" s="113">
        <f>AM26</f>
        <v>1.307999185847868E-2</v>
      </c>
      <c r="AO26" s="113">
        <f t="shared" ref="AO26:AX26" si="29">AN26</f>
        <v>1.307999185847868E-2</v>
      </c>
      <c r="AP26" s="113">
        <f t="shared" si="29"/>
        <v>1.307999185847868E-2</v>
      </c>
      <c r="AQ26" s="113">
        <f t="shared" si="29"/>
        <v>1.307999185847868E-2</v>
      </c>
      <c r="AR26" s="113">
        <f t="shared" si="29"/>
        <v>1.307999185847868E-2</v>
      </c>
      <c r="AS26" s="113">
        <f t="shared" si="29"/>
        <v>1.307999185847868E-2</v>
      </c>
      <c r="AT26" s="113">
        <f t="shared" si="29"/>
        <v>1.307999185847868E-2</v>
      </c>
      <c r="AU26" s="113">
        <f t="shared" si="29"/>
        <v>1.307999185847868E-2</v>
      </c>
      <c r="AV26" s="113">
        <f t="shared" si="29"/>
        <v>1.307999185847868E-2</v>
      </c>
      <c r="AW26" s="113">
        <f t="shared" si="29"/>
        <v>1.307999185847868E-2</v>
      </c>
      <c r="AX26" s="113">
        <f t="shared" si="29"/>
        <v>1.307999185847868E-2</v>
      </c>
      <c r="AY26" s="112">
        <f>((SUM(AM31:AX31)/AVERAGE(AM30:AX30)+AY21)*AVERAGE(AY30:BJ30)-SUM(AY23:BJ23))/(AY30*AY$14+AZ30*AZ$14+BA30*BA$14+BB30*BB$14+BC30*BC$14+BD30*BD$14+BE30*BE$14+BF30*BF$14+BG30*BG$14+BH30*BH$14+BI30*BI$14+BJ30*BJ$14)</f>
        <v>1.3080294493937014E-2</v>
      </c>
      <c r="AZ26" s="113">
        <f>AY26</f>
        <v>1.3080294493937014E-2</v>
      </c>
      <c r="BA26" s="113">
        <f t="shared" ref="BA26:BJ26" si="30">AZ26</f>
        <v>1.3080294493937014E-2</v>
      </c>
      <c r="BB26" s="113">
        <f t="shared" si="30"/>
        <v>1.3080294493937014E-2</v>
      </c>
      <c r="BC26" s="113">
        <f t="shared" si="30"/>
        <v>1.3080294493937014E-2</v>
      </c>
      <c r="BD26" s="113">
        <f t="shared" si="30"/>
        <v>1.3080294493937014E-2</v>
      </c>
      <c r="BE26" s="113">
        <f t="shared" si="30"/>
        <v>1.3080294493937014E-2</v>
      </c>
      <c r="BF26" s="113">
        <f t="shared" si="30"/>
        <v>1.3080294493937014E-2</v>
      </c>
      <c r="BG26" s="113">
        <f t="shared" si="30"/>
        <v>1.3080294493937014E-2</v>
      </c>
      <c r="BH26" s="113">
        <f t="shared" si="30"/>
        <v>1.3080294493937014E-2</v>
      </c>
      <c r="BI26" s="113">
        <f t="shared" si="30"/>
        <v>1.3080294493937014E-2</v>
      </c>
      <c r="BJ26" s="113">
        <f t="shared" si="30"/>
        <v>1.3080294493937014E-2</v>
      </c>
      <c r="BK26" s="112">
        <f>((SUM(AY31:BJ31)/AVERAGE(AY30:BJ30)+BK21)*AVERAGE(BK30:BV30)-SUM(BK23:BV23))/(BK30*BK$14+BL30*BL$14+BM30*BM$14+BN30*BN$14+BO30*BO$14+BP30*BP$14+BQ30*BQ$14+BR30*BR$14+BS30*BS$14+BT30*BT$14+BU30*BU$14+BV30*BV$14)</f>
        <v>1.308059629734809E-2</v>
      </c>
      <c r="BL26" s="113">
        <f>BK26</f>
        <v>1.308059629734809E-2</v>
      </c>
      <c r="BM26" s="113">
        <f t="shared" ref="BM26:BV26" si="31">BL26</f>
        <v>1.308059629734809E-2</v>
      </c>
      <c r="BN26" s="113">
        <f t="shared" si="31"/>
        <v>1.308059629734809E-2</v>
      </c>
      <c r="BO26" s="113">
        <f t="shared" si="31"/>
        <v>1.308059629734809E-2</v>
      </c>
      <c r="BP26" s="113">
        <f t="shared" si="31"/>
        <v>1.308059629734809E-2</v>
      </c>
      <c r="BQ26" s="113">
        <f t="shared" si="31"/>
        <v>1.308059629734809E-2</v>
      </c>
      <c r="BR26" s="113">
        <f t="shared" si="31"/>
        <v>1.308059629734809E-2</v>
      </c>
      <c r="BS26" s="113">
        <f t="shared" si="31"/>
        <v>1.308059629734809E-2</v>
      </c>
      <c r="BT26" s="113">
        <f t="shared" si="31"/>
        <v>1.308059629734809E-2</v>
      </c>
      <c r="BU26" s="113">
        <f t="shared" si="31"/>
        <v>1.308059629734809E-2</v>
      </c>
      <c r="BV26" s="113">
        <f t="shared" si="31"/>
        <v>1.308059629734809E-2</v>
      </c>
      <c r="BW26" s="112">
        <f>((SUM(BK31:BV31)/AVERAGE(BK30:BV30)+BW21)*AVERAGE(BW30:CH30)-SUM(BW23:CH23))/(BW30*BW$14+BX30*BX$14+BY30*BY$14+BZ30*BZ$14+CA30*CA$14+CB30*CB$14+CC30*CC$14+CD30*CD$14+CE30*CE$14+CF30*CF$14+CG30*CG$14+CH30*CH$14)</f>
        <v>1.3080898886734166E-2</v>
      </c>
      <c r="BX26" s="113">
        <f>BW26</f>
        <v>1.3080898886734166E-2</v>
      </c>
      <c r="BY26" s="113">
        <f t="shared" ref="BY26:CH26" si="32">BX26</f>
        <v>1.3080898886734166E-2</v>
      </c>
      <c r="BZ26" s="113">
        <f t="shared" si="32"/>
        <v>1.3080898886734166E-2</v>
      </c>
      <c r="CA26" s="113">
        <f t="shared" si="32"/>
        <v>1.3080898886734166E-2</v>
      </c>
      <c r="CB26" s="113">
        <f t="shared" si="32"/>
        <v>1.3080898886734166E-2</v>
      </c>
      <c r="CC26" s="113">
        <f t="shared" si="32"/>
        <v>1.3080898886734166E-2</v>
      </c>
      <c r="CD26" s="113">
        <f t="shared" si="32"/>
        <v>1.3080898886734166E-2</v>
      </c>
      <c r="CE26" s="113">
        <f t="shared" si="32"/>
        <v>1.3080898886734166E-2</v>
      </c>
      <c r="CF26" s="113">
        <f t="shared" si="32"/>
        <v>1.3080898886734166E-2</v>
      </c>
      <c r="CG26" s="113">
        <f t="shared" si="32"/>
        <v>1.3080898886734166E-2</v>
      </c>
      <c r="CH26" s="113">
        <f t="shared" si="32"/>
        <v>1.3080898886734166E-2</v>
      </c>
    </row>
    <row r="27" spans="1:86" x14ac:dyDescent="0.2">
      <c r="A27" s="99">
        <v>15</v>
      </c>
      <c r="B27" s="89" t="s">
        <v>167</v>
      </c>
      <c r="C27" s="75">
        <f>ROUND(C26*C$14,4)</f>
        <v>0</v>
      </c>
      <c r="D27" s="75">
        <f t="shared" ref="D27:BO27" si="33">ROUND(D26*D$14,4)</f>
        <v>0</v>
      </c>
      <c r="E27" s="75">
        <f t="shared" si="33"/>
        <v>2.6200000000000001E-2</v>
      </c>
      <c r="F27" s="75">
        <f t="shared" si="33"/>
        <v>1.151</v>
      </c>
      <c r="G27" s="75">
        <f t="shared" si="33"/>
        <v>4.5252999999999997</v>
      </c>
      <c r="H27" s="75">
        <f t="shared" si="33"/>
        <v>8.6059999999999999</v>
      </c>
      <c r="I27" s="75">
        <f t="shared" si="33"/>
        <v>11.3657</v>
      </c>
      <c r="J27" s="75">
        <f t="shared" si="33"/>
        <v>11.587999999999999</v>
      </c>
      <c r="K27" s="75">
        <f t="shared" si="33"/>
        <v>7.8212000000000002</v>
      </c>
      <c r="L27" s="75">
        <f t="shared" si="33"/>
        <v>4.7607999999999997</v>
      </c>
      <c r="M27" s="75">
        <f t="shared" si="33"/>
        <v>1.5694999999999999</v>
      </c>
      <c r="N27" s="75">
        <f t="shared" si="33"/>
        <v>0.28770000000000001</v>
      </c>
      <c r="O27" s="75">
        <f t="shared" si="33"/>
        <v>0</v>
      </c>
      <c r="P27" s="75">
        <f t="shared" si="33"/>
        <v>0</v>
      </c>
      <c r="Q27" s="75">
        <f t="shared" si="33"/>
        <v>2.6200000000000001E-2</v>
      </c>
      <c r="R27" s="75">
        <f t="shared" si="33"/>
        <v>1.151</v>
      </c>
      <c r="S27" s="75">
        <f t="shared" si="33"/>
        <v>4.5255000000000001</v>
      </c>
      <c r="T27" s="75">
        <f t="shared" si="33"/>
        <v>8.6061999999999994</v>
      </c>
      <c r="U27" s="75">
        <f t="shared" si="33"/>
        <v>11.3659</v>
      </c>
      <c r="V27" s="75">
        <f t="shared" si="33"/>
        <v>11.5883</v>
      </c>
      <c r="W27" s="75">
        <f t="shared" si="33"/>
        <v>7.8213999999999997</v>
      </c>
      <c r="X27" s="75">
        <f t="shared" si="33"/>
        <v>4.7609000000000004</v>
      </c>
      <c r="Y27" s="75">
        <f t="shared" si="33"/>
        <v>1.5694999999999999</v>
      </c>
      <c r="Z27" s="75">
        <f t="shared" si="33"/>
        <v>0.28770000000000001</v>
      </c>
      <c r="AA27" s="75">
        <f t="shared" si="33"/>
        <v>0</v>
      </c>
      <c r="AB27" s="75">
        <f t="shared" si="33"/>
        <v>0</v>
      </c>
      <c r="AC27" s="75">
        <f t="shared" si="33"/>
        <v>2.6200000000000001E-2</v>
      </c>
      <c r="AD27" s="75">
        <f t="shared" si="33"/>
        <v>1.151</v>
      </c>
      <c r="AE27" s="75">
        <f t="shared" si="33"/>
        <v>4.5255999999999998</v>
      </c>
      <c r="AF27" s="75">
        <f t="shared" si="33"/>
        <v>8.6064000000000007</v>
      </c>
      <c r="AG27" s="75">
        <f t="shared" si="33"/>
        <v>11.366199999999999</v>
      </c>
      <c r="AH27" s="75">
        <f t="shared" si="33"/>
        <v>11.5886</v>
      </c>
      <c r="AI27" s="75">
        <f t="shared" si="33"/>
        <v>7.8216000000000001</v>
      </c>
      <c r="AJ27" s="75">
        <f t="shared" si="33"/>
        <v>4.7610000000000001</v>
      </c>
      <c r="AK27" s="75">
        <f t="shared" si="33"/>
        <v>1.5696000000000001</v>
      </c>
      <c r="AL27" s="75">
        <f t="shared" si="33"/>
        <v>0.2878</v>
      </c>
      <c r="AM27" s="75">
        <f t="shared" si="33"/>
        <v>0</v>
      </c>
      <c r="AN27" s="75">
        <f t="shared" si="33"/>
        <v>0</v>
      </c>
      <c r="AO27" s="75">
        <f t="shared" si="33"/>
        <v>2.6200000000000001E-2</v>
      </c>
      <c r="AP27" s="75">
        <f t="shared" si="33"/>
        <v>1.151</v>
      </c>
      <c r="AQ27" s="75">
        <f t="shared" si="33"/>
        <v>4.5256999999999996</v>
      </c>
      <c r="AR27" s="75">
        <f t="shared" si="33"/>
        <v>8.6066000000000003</v>
      </c>
      <c r="AS27" s="75">
        <f t="shared" si="33"/>
        <v>11.3665</v>
      </c>
      <c r="AT27" s="75">
        <f t="shared" si="33"/>
        <v>11.588900000000001</v>
      </c>
      <c r="AU27" s="75">
        <f t="shared" si="33"/>
        <v>7.8217999999999996</v>
      </c>
      <c r="AV27" s="75">
        <f t="shared" si="33"/>
        <v>4.7610999999999999</v>
      </c>
      <c r="AW27" s="75">
        <f t="shared" si="33"/>
        <v>1.5696000000000001</v>
      </c>
      <c r="AX27" s="75">
        <f t="shared" si="33"/>
        <v>0.2878</v>
      </c>
      <c r="AY27" s="75">
        <f t="shared" si="33"/>
        <v>0</v>
      </c>
      <c r="AZ27" s="75">
        <f t="shared" si="33"/>
        <v>0</v>
      </c>
      <c r="BA27" s="75">
        <f t="shared" si="33"/>
        <v>2.6200000000000001E-2</v>
      </c>
      <c r="BB27" s="75">
        <f t="shared" si="33"/>
        <v>1.1511</v>
      </c>
      <c r="BC27" s="75">
        <f t="shared" si="33"/>
        <v>4.5258000000000003</v>
      </c>
      <c r="BD27" s="75">
        <f t="shared" si="33"/>
        <v>8.6067999999999998</v>
      </c>
      <c r="BE27" s="75">
        <f t="shared" si="33"/>
        <v>11.3668</v>
      </c>
      <c r="BF27" s="75">
        <f t="shared" si="33"/>
        <v>11.5891</v>
      </c>
      <c r="BG27" s="75">
        <f t="shared" si="33"/>
        <v>7.8220000000000001</v>
      </c>
      <c r="BH27" s="75">
        <f t="shared" si="33"/>
        <v>4.7611999999999997</v>
      </c>
      <c r="BI27" s="75">
        <f t="shared" si="33"/>
        <v>1.5696000000000001</v>
      </c>
      <c r="BJ27" s="75">
        <f t="shared" si="33"/>
        <v>0.2878</v>
      </c>
      <c r="BK27" s="75">
        <f t="shared" si="33"/>
        <v>0</v>
      </c>
      <c r="BL27" s="75">
        <f t="shared" si="33"/>
        <v>0</v>
      </c>
      <c r="BM27" s="75">
        <f t="shared" si="33"/>
        <v>2.6200000000000001E-2</v>
      </c>
      <c r="BN27" s="75">
        <f t="shared" si="33"/>
        <v>1.1511</v>
      </c>
      <c r="BO27" s="75">
        <f t="shared" si="33"/>
        <v>4.5259</v>
      </c>
      <c r="BP27" s="75">
        <f t="shared" ref="BP27:CH27" si="34">ROUND(BP26*BP$14,4)</f>
        <v>8.6069999999999993</v>
      </c>
      <c r="BQ27" s="75">
        <f t="shared" si="34"/>
        <v>11.367000000000001</v>
      </c>
      <c r="BR27" s="75">
        <f t="shared" si="34"/>
        <v>11.589399999999999</v>
      </c>
      <c r="BS27" s="75">
        <f t="shared" si="34"/>
        <v>7.8221999999999996</v>
      </c>
      <c r="BT27" s="75">
        <f t="shared" si="34"/>
        <v>4.7613000000000003</v>
      </c>
      <c r="BU27" s="75">
        <f t="shared" si="34"/>
        <v>1.5697000000000001</v>
      </c>
      <c r="BV27" s="75">
        <f t="shared" si="34"/>
        <v>0.2878</v>
      </c>
      <c r="BW27" s="75">
        <f t="shared" si="34"/>
        <v>0</v>
      </c>
      <c r="BX27" s="75">
        <f t="shared" si="34"/>
        <v>0</v>
      </c>
      <c r="BY27" s="75">
        <f t="shared" si="34"/>
        <v>2.6200000000000001E-2</v>
      </c>
      <c r="BZ27" s="75">
        <f t="shared" si="34"/>
        <v>1.1511</v>
      </c>
      <c r="CA27" s="75">
        <f t="shared" si="34"/>
        <v>4.5259999999999998</v>
      </c>
      <c r="CB27" s="75">
        <f t="shared" si="34"/>
        <v>8.6072000000000006</v>
      </c>
      <c r="CC27" s="75">
        <f t="shared" si="34"/>
        <v>11.3673</v>
      </c>
      <c r="CD27" s="75">
        <f t="shared" si="34"/>
        <v>11.589700000000001</v>
      </c>
      <c r="CE27" s="75">
        <f t="shared" si="34"/>
        <v>7.8224</v>
      </c>
      <c r="CF27" s="75">
        <f t="shared" si="34"/>
        <v>4.7614000000000001</v>
      </c>
      <c r="CG27" s="75">
        <f t="shared" si="34"/>
        <v>1.5697000000000001</v>
      </c>
      <c r="CH27" s="75">
        <f t="shared" si="34"/>
        <v>0.2878</v>
      </c>
    </row>
    <row r="28" spans="1:86" x14ac:dyDescent="0.2">
      <c r="A28" s="99">
        <v>16</v>
      </c>
      <c r="B28" s="89" t="s">
        <v>168</v>
      </c>
      <c r="C28" s="132">
        <f>(C32+D32)/(C30+D30)</f>
        <v>0.96838253553552256</v>
      </c>
      <c r="D28" s="114">
        <f t="shared" ref="D28:N28" si="35">C28</f>
        <v>0.96838253553552256</v>
      </c>
      <c r="E28" s="114">
        <f t="shared" si="35"/>
        <v>0.96838253553552256</v>
      </c>
      <c r="F28" s="114">
        <f t="shared" si="35"/>
        <v>0.96838253553552256</v>
      </c>
      <c r="G28" s="114">
        <f t="shared" si="35"/>
        <v>0.96838253553552256</v>
      </c>
      <c r="H28" s="114">
        <f t="shared" si="35"/>
        <v>0.96838253553552256</v>
      </c>
      <c r="I28" s="114">
        <f t="shared" si="35"/>
        <v>0.96838253553552256</v>
      </c>
      <c r="J28" s="114">
        <f t="shared" si="35"/>
        <v>0.96838253553552256</v>
      </c>
      <c r="K28" s="114">
        <f t="shared" si="35"/>
        <v>0.96838253553552256</v>
      </c>
      <c r="L28" s="114">
        <f t="shared" si="35"/>
        <v>0.96838253553552256</v>
      </c>
      <c r="M28" s="114">
        <f t="shared" si="35"/>
        <v>0.96838253553552256</v>
      </c>
      <c r="N28" s="114">
        <f t="shared" si="35"/>
        <v>0.96838253553552256</v>
      </c>
      <c r="O28" s="115">
        <f>C28+O20</f>
        <v>0.96838253553552256</v>
      </c>
      <c r="P28" s="115">
        <f t="shared" ref="P28:Z28" si="36">D28+P20</f>
        <v>0.96838253553552256</v>
      </c>
      <c r="Q28" s="115">
        <f t="shared" si="36"/>
        <v>0.96838253553552256</v>
      </c>
      <c r="R28" s="115">
        <f t="shared" si="36"/>
        <v>0.96838253553552256</v>
      </c>
      <c r="S28" s="115">
        <f t="shared" si="36"/>
        <v>0.96838253553552256</v>
      </c>
      <c r="T28" s="115">
        <f t="shared" si="36"/>
        <v>0.96838253553552256</v>
      </c>
      <c r="U28" s="115">
        <f t="shared" si="36"/>
        <v>0.96838253553552256</v>
      </c>
      <c r="V28" s="115">
        <f t="shared" si="36"/>
        <v>0.96838253553552256</v>
      </c>
      <c r="W28" s="115">
        <f t="shared" si="36"/>
        <v>0.96838253553552256</v>
      </c>
      <c r="X28" s="115">
        <f t="shared" si="36"/>
        <v>0.96838253553552256</v>
      </c>
      <c r="Y28" s="115">
        <f t="shared" si="36"/>
        <v>0.96838253553552256</v>
      </c>
      <c r="Z28" s="115">
        <f t="shared" si="36"/>
        <v>0.96838253553552256</v>
      </c>
      <c r="AA28" s="115">
        <f>O28+AA20</f>
        <v>0.96838253553552256</v>
      </c>
      <c r="AB28" s="115">
        <f t="shared" ref="AB28:AL28" si="37">P28+AB20</f>
        <v>0.96838253553552256</v>
      </c>
      <c r="AC28" s="115">
        <f t="shared" si="37"/>
        <v>0.96838253553552256</v>
      </c>
      <c r="AD28" s="115">
        <f t="shared" si="37"/>
        <v>0.96838253553552256</v>
      </c>
      <c r="AE28" s="115">
        <f t="shared" si="37"/>
        <v>0.96838253553552256</v>
      </c>
      <c r="AF28" s="115">
        <f t="shared" si="37"/>
        <v>0.96838253553552256</v>
      </c>
      <c r="AG28" s="115">
        <f t="shared" si="37"/>
        <v>0.96838253553552256</v>
      </c>
      <c r="AH28" s="115">
        <f t="shared" si="37"/>
        <v>0.96838253553552256</v>
      </c>
      <c r="AI28" s="115">
        <f t="shared" si="37"/>
        <v>0.96838253553552256</v>
      </c>
      <c r="AJ28" s="115">
        <f t="shared" si="37"/>
        <v>0.96838253553552256</v>
      </c>
      <c r="AK28" s="115">
        <f t="shared" si="37"/>
        <v>0.96838253553552256</v>
      </c>
      <c r="AL28" s="115">
        <f t="shared" si="37"/>
        <v>0.96838253553552256</v>
      </c>
      <c r="AM28" s="115">
        <f>AA28+AM20</f>
        <v>0.96838253553552256</v>
      </c>
      <c r="AN28" s="115">
        <f t="shared" ref="AN28:AX28" si="38">AB28+AN20</f>
        <v>0.96838253553552256</v>
      </c>
      <c r="AO28" s="115">
        <f t="shared" si="38"/>
        <v>0.96838253553552256</v>
      </c>
      <c r="AP28" s="115">
        <f t="shared" si="38"/>
        <v>0.96838253553552256</v>
      </c>
      <c r="AQ28" s="115">
        <f t="shared" si="38"/>
        <v>0.96838253553552256</v>
      </c>
      <c r="AR28" s="115">
        <f t="shared" si="38"/>
        <v>0.96838253553552256</v>
      </c>
      <c r="AS28" s="115">
        <f t="shared" si="38"/>
        <v>0.96838253553552256</v>
      </c>
      <c r="AT28" s="115">
        <f t="shared" si="38"/>
        <v>0.96838253553552256</v>
      </c>
      <c r="AU28" s="115">
        <f t="shared" si="38"/>
        <v>0.96838253553552256</v>
      </c>
      <c r="AV28" s="115">
        <f t="shared" si="38"/>
        <v>0.96838253553552256</v>
      </c>
      <c r="AW28" s="115">
        <f t="shared" si="38"/>
        <v>0.96838253553552256</v>
      </c>
      <c r="AX28" s="115">
        <f t="shared" si="38"/>
        <v>0.96838253553552256</v>
      </c>
      <c r="AY28" s="115">
        <f>AM28+AY20</f>
        <v>0.96838253553552256</v>
      </c>
      <c r="AZ28" s="115">
        <f t="shared" ref="AZ28:BJ28" si="39">AN28+AZ20</f>
        <v>0.96838253553552256</v>
      </c>
      <c r="BA28" s="115">
        <f t="shared" si="39"/>
        <v>0.96838253553552256</v>
      </c>
      <c r="BB28" s="115">
        <f t="shared" si="39"/>
        <v>0.96838253553552256</v>
      </c>
      <c r="BC28" s="115">
        <f t="shared" si="39"/>
        <v>0.96838253553552256</v>
      </c>
      <c r="BD28" s="115">
        <f t="shared" si="39"/>
        <v>0.96838253553552256</v>
      </c>
      <c r="BE28" s="115">
        <f t="shared" si="39"/>
        <v>0.96838253553552256</v>
      </c>
      <c r="BF28" s="115">
        <f t="shared" si="39"/>
        <v>0.96838253553552256</v>
      </c>
      <c r="BG28" s="115">
        <f t="shared" si="39"/>
        <v>0.96838253553552256</v>
      </c>
      <c r="BH28" s="115">
        <f t="shared" si="39"/>
        <v>0.96838253553552256</v>
      </c>
      <c r="BI28" s="115">
        <f t="shared" si="39"/>
        <v>0.96838253553552256</v>
      </c>
      <c r="BJ28" s="115">
        <f t="shared" si="39"/>
        <v>0.96838253553552256</v>
      </c>
      <c r="BK28" s="115">
        <f>AY28+BK20</f>
        <v>0.96838253553552256</v>
      </c>
      <c r="BL28" s="115">
        <f t="shared" ref="BL28:BV28" si="40">AZ28+BL20</f>
        <v>0.96838253553552256</v>
      </c>
      <c r="BM28" s="115">
        <f t="shared" si="40"/>
        <v>0.96838253553552256</v>
      </c>
      <c r="BN28" s="115">
        <f t="shared" si="40"/>
        <v>0.96838253553552256</v>
      </c>
      <c r="BO28" s="115">
        <f t="shared" si="40"/>
        <v>0.96838253553552256</v>
      </c>
      <c r="BP28" s="115">
        <f t="shared" si="40"/>
        <v>0.96838253553552256</v>
      </c>
      <c r="BQ28" s="115">
        <f t="shared" si="40"/>
        <v>0.96838253553552256</v>
      </c>
      <c r="BR28" s="115">
        <f t="shared" si="40"/>
        <v>0.96838253553552256</v>
      </c>
      <c r="BS28" s="115">
        <f t="shared" si="40"/>
        <v>0.96838253553552256</v>
      </c>
      <c r="BT28" s="115">
        <f t="shared" si="40"/>
        <v>0.96838253553552256</v>
      </c>
      <c r="BU28" s="115">
        <f t="shared" si="40"/>
        <v>0.96838253553552256</v>
      </c>
      <c r="BV28" s="115">
        <f t="shared" si="40"/>
        <v>0.96838253553552256</v>
      </c>
      <c r="BW28" s="115">
        <f>BK28+BW20</f>
        <v>0.96838253553552256</v>
      </c>
      <c r="BX28" s="115">
        <f t="shared" ref="BX28:CH28" si="41">BL28+BX20</f>
        <v>0.96838253553552256</v>
      </c>
      <c r="BY28" s="115">
        <f t="shared" si="41"/>
        <v>0.96838253553552256</v>
      </c>
      <c r="BZ28" s="115">
        <f t="shared" si="41"/>
        <v>0.96838253553552256</v>
      </c>
      <c r="CA28" s="115">
        <f t="shared" si="41"/>
        <v>0.96838253553552256</v>
      </c>
      <c r="CB28" s="115">
        <f t="shared" si="41"/>
        <v>0.96838253553552256</v>
      </c>
      <c r="CC28" s="115">
        <f t="shared" si="41"/>
        <v>0.96838253553552256</v>
      </c>
      <c r="CD28" s="115">
        <f t="shared" si="41"/>
        <v>0.96838253553552256</v>
      </c>
      <c r="CE28" s="115">
        <f t="shared" si="41"/>
        <v>0.96838253553552256</v>
      </c>
      <c r="CF28" s="115">
        <f t="shared" si="41"/>
        <v>0.96838253553552256</v>
      </c>
      <c r="CG28" s="115">
        <f t="shared" si="41"/>
        <v>0.96838253553552256</v>
      </c>
      <c r="CH28" s="115">
        <f t="shared" si="41"/>
        <v>0.96838253553552256</v>
      </c>
    </row>
    <row r="29" spans="1:86" x14ac:dyDescent="0.2">
      <c r="A29" s="99">
        <v>17</v>
      </c>
      <c r="B29" s="89" t="s">
        <v>169</v>
      </c>
      <c r="C29" s="114">
        <f t="shared" ref="C29:BN29" si="42">C28+C27</f>
        <v>0.96838253553552256</v>
      </c>
      <c r="D29" s="114">
        <f t="shared" si="42"/>
        <v>0.96838253553552256</v>
      </c>
      <c r="E29" s="114">
        <f t="shared" si="42"/>
        <v>0.99458253553552256</v>
      </c>
      <c r="F29" s="114">
        <f t="shared" si="42"/>
        <v>2.1193825355355225</v>
      </c>
      <c r="G29" s="114">
        <f t="shared" si="42"/>
        <v>5.4936825355355223</v>
      </c>
      <c r="H29" s="114">
        <f t="shared" si="42"/>
        <v>9.5743825355355217</v>
      </c>
      <c r="I29" s="114">
        <f t="shared" si="42"/>
        <v>12.334082535535522</v>
      </c>
      <c r="J29" s="114">
        <f t="shared" si="42"/>
        <v>12.556382535535521</v>
      </c>
      <c r="K29" s="114">
        <f t="shared" si="42"/>
        <v>8.7895825355355228</v>
      </c>
      <c r="L29" s="114">
        <f t="shared" si="42"/>
        <v>5.7291825355355224</v>
      </c>
      <c r="M29" s="114">
        <f t="shared" si="42"/>
        <v>2.5378825355355223</v>
      </c>
      <c r="N29" s="114">
        <f t="shared" si="42"/>
        <v>1.2560825355355225</v>
      </c>
      <c r="O29" s="114">
        <f t="shared" si="42"/>
        <v>0.96838253553552256</v>
      </c>
      <c r="P29" s="114">
        <f t="shared" si="42"/>
        <v>0.96838253553552256</v>
      </c>
      <c r="Q29" s="114">
        <f t="shared" si="42"/>
        <v>0.99458253553552256</v>
      </c>
      <c r="R29" s="114">
        <f t="shared" si="42"/>
        <v>2.1193825355355225</v>
      </c>
      <c r="S29" s="114">
        <f t="shared" si="42"/>
        <v>5.4938825355355227</v>
      </c>
      <c r="T29" s="114">
        <f t="shared" si="42"/>
        <v>9.5745825355355212</v>
      </c>
      <c r="U29" s="114">
        <f t="shared" si="42"/>
        <v>12.334282535535522</v>
      </c>
      <c r="V29" s="114">
        <f t="shared" si="42"/>
        <v>12.556682535535522</v>
      </c>
      <c r="W29" s="114">
        <f t="shared" si="42"/>
        <v>8.7897825355355224</v>
      </c>
      <c r="X29" s="114">
        <f t="shared" si="42"/>
        <v>5.729282535535523</v>
      </c>
      <c r="Y29" s="114">
        <f t="shared" si="42"/>
        <v>2.5378825355355223</v>
      </c>
      <c r="Z29" s="114">
        <f t="shared" si="42"/>
        <v>1.2560825355355225</v>
      </c>
      <c r="AA29" s="114">
        <f t="shared" si="42"/>
        <v>0.96838253553552256</v>
      </c>
      <c r="AB29" s="114">
        <f t="shared" si="42"/>
        <v>0.96838253553552256</v>
      </c>
      <c r="AC29" s="114">
        <f t="shared" si="42"/>
        <v>0.99458253553552256</v>
      </c>
      <c r="AD29" s="114">
        <f t="shared" si="42"/>
        <v>2.1193825355355225</v>
      </c>
      <c r="AE29" s="114">
        <f t="shared" si="42"/>
        <v>5.4939825355355225</v>
      </c>
      <c r="AF29" s="114">
        <f t="shared" si="42"/>
        <v>9.5747825355355225</v>
      </c>
      <c r="AG29" s="114">
        <f t="shared" si="42"/>
        <v>12.334582535535521</v>
      </c>
      <c r="AH29" s="114">
        <f t="shared" si="42"/>
        <v>12.556982535535521</v>
      </c>
      <c r="AI29" s="114">
        <f t="shared" si="42"/>
        <v>8.7899825355355219</v>
      </c>
      <c r="AJ29" s="114">
        <f t="shared" si="42"/>
        <v>5.7293825355355228</v>
      </c>
      <c r="AK29" s="114">
        <f t="shared" si="42"/>
        <v>2.5379825355355226</v>
      </c>
      <c r="AL29" s="114">
        <f t="shared" si="42"/>
        <v>1.2561825355355225</v>
      </c>
      <c r="AM29" s="114">
        <f t="shared" si="42"/>
        <v>0.96838253553552256</v>
      </c>
      <c r="AN29" s="114">
        <f t="shared" si="42"/>
        <v>0.96838253553552256</v>
      </c>
      <c r="AO29" s="114">
        <f t="shared" si="42"/>
        <v>0.99458253553552256</v>
      </c>
      <c r="AP29" s="114">
        <f t="shared" si="42"/>
        <v>2.1193825355355225</v>
      </c>
      <c r="AQ29" s="114">
        <f t="shared" si="42"/>
        <v>5.4940825355355223</v>
      </c>
      <c r="AR29" s="114">
        <f t="shared" si="42"/>
        <v>9.574982535535522</v>
      </c>
      <c r="AS29" s="114">
        <f t="shared" si="42"/>
        <v>12.334882535535522</v>
      </c>
      <c r="AT29" s="114">
        <f t="shared" si="42"/>
        <v>12.557282535535522</v>
      </c>
      <c r="AU29" s="114">
        <f t="shared" si="42"/>
        <v>8.7901825355355214</v>
      </c>
      <c r="AV29" s="114">
        <f t="shared" si="42"/>
        <v>5.7294825355355226</v>
      </c>
      <c r="AW29" s="114">
        <f t="shared" si="42"/>
        <v>2.5379825355355226</v>
      </c>
      <c r="AX29" s="114">
        <f t="shared" si="42"/>
        <v>1.2561825355355225</v>
      </c>
      <c r="AY29" s="114">
        <f t="shared" si="42"/>
        <v>0.96838253553552256</v>
      </c>
      <c r="AZ29" s="114">
        <f t="shared" si="42"/>
        <v>0.96838253553552256</v>
      </c>
      <c r="BA29" s="114">
        <f t="shared" si="42"/>
        <v>0.99458253553552256</v>
      </c>
      <c r="BB29" s="114">
        <f t="shared" si="42"/>
        <v>2.1194825355355227</v>
      </c>
      <c r="BC29" s="114">
        <f t="shared" si="42"/>
        <v>5.4941825355355229</v>
      </c>
      <c r="BD29" s="114">
        <f t="shared" si="42"/>
        <v>9.5751825355355216</v>
      </c>
      <c r="BE29" s="114">
        <f t="shared" si="42"/>
        <v>12.335182535535521</v>
      </c>
      <c r="BF29" s="114">
        <f t="shared" si="42"/>
        <v>12.557482535535522</v>
      </c>
      <c r="BG29" s="114">
        <f t="shared" si="42"/>
        <v>8.7903825355355227</v>
      </c>
      <c r="BH29" s="114">
        <f t="shared" si="42"/>
        <v>5.7295825355355223</v>
      </c>
      <c r="BI29" s="114">
        <f t="shared" si="42"/>
        <v>2.5379825355355226</v>
      </c>
      <c r="BJ29" s="114">
        <f t="shared" si="42"/>
        <v>1.2561825355355225</v>
      </c>
      <c r="BK29" s="114">
        <f t="shared" si="42"/>
        <v>0.96838253553552256</v>
      </c>
      <c r="BL29" s="114">
        <f t="shared" si="42"/>
        <v>0.96838253553552256</v>
      </c>
      <c r="BM29" s="114">
        <f t="shared" si="42"/>
        <v>0.99458253553552256</v>
      </c>
      <c r="BN29" s="114">
        <f t="shared" si="42"/>
        <v>2.1194825355355227</v>
      </c>
      <c r="BO29" s="114">
        <f t="shared" ref="BO29:CH29" si="43">BO28+BO27</f>
        <v>5.4942825355355227</v>
      </c>
      <c r="BP29" s="114">
        <f t="shared" si="43"/>
        <v>9.5753825355355211</v>
      </c>
      <c r="BQ29" s="114">
        <f t="shared" si="43"/>
        <v>12.335382535535523</v>
      </c>
      <c r="BR29" s="114">
        <f t="shared" si="43"/>
        <v>12.557782535535521</v>
      </c>
      <c r="BS29" s="114">
        <f t="shared" si="43"/>
        <v>8.7905825355355223</v>
      </c>
      <c r="BT29" s="114">
        <f t="shared" si="43"/>
        <v>5.729682535535523</v>
      </c>
      <c r="BU29" s="114">
        <f t="shared" si="43"/>
        <v>2.5380825355355228</v>
      </c>
      <c r="BV29" s="114">
        <f t="shared" si="43"/>
        <v>1.2561825355355225</v>
      </c>
      <c r="BW29" s="114">
        <f t="shared" si="43"/>
        <v>0.96838253553552256</v>
      </c>
      <c r="BX29" s="114">
        <f t="shared" si="43"/>
        <v>0.96838253553552256</v>
      </c>
      <c r="BY29" s="114">
        <f t="shared" si="43"/>
        <v>0.99458253553552256</v>
      </c>
      <c r="BZ29" s="114">
        <f t="shared" si="43"/>
        <v>2.1194825355355227</v>
      </c>
      <c r="CA29" s="114">
        <f t="shared" si="43"/>
        <v>5.4943825355355225</v>
      </c>
      <c r="CB29" s="114">
        <f t="shared" si="43"/>
        <v>9.5755825355355224</v>
      </c>
      <c r="CC29" s="114">
        <f t="shared" si="43"/>
        <v>12.335682535535522</v>
      </c>
      <c r="CD29" s="114">
        <f t="shared" si="43"/>
        <v>12.558082535535522</v>
      </c>
      <c r="CE29" s="114">
        <f t="shared" si="43"/>
        <v>8.7907825355355218</v>
      </c>
      <c r="CF29" s="114">
        <f t="shared" si="43"/>
        <v>5.7297825355355227</v>
      </c>
      <c r="CG29" s="114">
        <f t="shared" si="43"/>
        <v>2.5380825355355228</v>
      </c>
      <c r="CH29" s="114">
        <f t="shared" si="43"/>
        <v>1.2561825355355225</v>
      </c>
    </row>
    <row r="30" spans="1:86" x14ac:dyDescent="0.2">
      <c r="A30" s="99">
        <v>18</v>
      </c>
      <c r="B30" s="89" t="s">
        <v>170</v>
      </c>
      <c r="C30" s="116">
        <v>154482</v>
      </c>
      <c r="D30" s="117">
        <v>154786</v>
      </c>
      <c r="E30" s="117">
        <v>152795</v>
      </c>
      <c r="F30" s="117">
        <v>154070</v>
      </c>
      <c r="G30" s="117">
        <v>156190</v>
      </c>
      <c r="H30" s="117">
        <v>157732</v>
      </c>
      <c r="I30" s="117">
        <v>159869</v>
      </c>
      <c r="J30" s="117">
        <v>159381</v>
      </c>
      <c r="K30" s="117">
        <v>159976</v>
      </c>
      <c r="L30" s="117">
        <v>160142</v>
      </c>
      <c r="M30" s="117">
        <v>159486</v>
      </c>
      <c r="N30" s="118">
        <v>156820</v>
      </c>
      <c r="O30" s="119">
        <f>C30+O19</f>
        <v>154807</v>
      </c>
      <c r="P30" s="119">
        <f t="shared" ref="P30:Z30" si="44">D30+P19</f>
        <v>155111</v>
      </c>
      <c r="Q30" s="119">
        <f t="shared" si="44"/>
        <v>153120</v>
      </c>
      <c r="R30" s="119">
        <f t="shared" si="44"/>
        <v>154395</v>
      </c>
      <c r="S30" s="119">
        <f t="shared" si="44"/>
        <v>156515</v>
      </c>
      <c r="T30" s="119">
        <f t="shared" si="44"/>
        <v>158057</v>
      </c>
      <c r="U30" s="119">
        <f t="shared" si="44"/>
        <v>160194</v>
      </c>
      <c r="V30" s="119">
        <f t="shared" si="44"/>
        <v>159706</v>
      </c>
      <c r="W30" s="119">
        <f t="shared" si="44"/>
        <v>160301</v>
      </c>
      <c r="X30" s="119">
        <f t="shared" si="44"/>
        <v>160467</v>
      </c>
      <c r="Y30" s="119">
        <f t="shared" si="44"/>
        <v>159811</v>
      </c>
      <c r="Z30" s="119">
        <f t="shared" si="44"/>
        <v>157145</v>
      </c>
      <c r="AA30" s="119">
        <f>O30+AA19</f>
        <v>155132</v>
      </c>
      <c r="AB30" s="119">
        <f t="shared" ref="AB30:AL30" si="45">P30+AB19</f>
        <v>155436</v>
      </c>
      <c r="AC30" s="119">
        <f t="shared" si="45"/>
        <v>153445</v>
      </c>
      <c r="AD30" s="119">
        <f t="shared" si="45"/>
        <v>154720</v>
      </c>
      <c r="AE30" s="119">
        <f t="shared" si="45"/>
        <v>156840</v>
      </c>
      <c r="AF30" s="119">
        <f t="shared" si="45"/>
        <v>158382</v>
      </c>
      <c r="AG30" s="119">
        <f t="shared" si="45"/>
        <v>160519</v>
      </c>
      <c r="AH30" s="119">
        <f t="shared" si="45"/>
        <v>160031</v>
      </c>
      <c r="AI30" s="119">
        <f t="shared" si="45"/>
        <v>160626</v>
      </c>
      <c r="AJ30" s="119">
        <f t="shared" si="45"/>
        <v>160792</v>
      </c>
      <c r="AK30" s="119">
        <f t="shared" si="45"/>
        <v>160136</v>
      </c>
      <c r="AL30" s="119">
        <f t="shared" si="45"/>
        <v>157470</v>
      </c>
      <c r="AM30" s="119">
        <f>AA30+AM19</f>
        <v>155457</v>
      </c>
      <c r="AN30" s="119">
        <f t="shared" ref="AN30:AX30" si="46">AB30+AN19</f>
        <v>155761</v>
      </c>
      <c r="AO30" s="119">
        <f t="shared" si="46"/>
        <v>153770</v>
      </c>
      <c r="AP30" s="119">
        <f t="shared" si="46"/>
        <v>155045</v>
      </c>
      <c r="AQ30" s="119">
        <f t="shared" si="46"/>
        <v>157165</v>
      </c>
      <c r="AR30" s="119">
        <f t="shared" si="46"/>
        <v>158707</v>
      </c>
      <c r="AS30" s="119">
        <f t="shared" si="46"/>
        <v>160844</v>
      </c>
      <c r="AT30" s="119">
        <f t="shared" si="46"/>
        <v>160356</v>
      </c>
      <c r="AU30" s="119">
        <f t="shared" si="46"/>
        <v>160951</v>
      </c>
      <c r="AV30" s="119">
        <f t="shared" si="46"/>
        <v>161117</v>
      </c>
      <c r="AW30" s="119">
        <f t="shared" si="46"/>
        <v>160461</v>
      </c>
      <c r="AX30" s="119">
        <f t="shared" si="46"/>
        <v>157795</v>
      </c>
      <c r="AY30" s="119">
        <f>AM30+AY19</f>
        <v>155782</v>
      </c>
      <c r="AZ30" s="119">
        <f t="shared" ref="AZ30:BJ30" si="47">AN30+AZ19</f>
        <v>156086</v>
      </c>
      <c r="BA30" s="119">
        <f t="shared" si="47"/>
        <v>154095</v>
      </c>
      <c r="BB30" s="119">
        <f t="shared" si="47"/>
        <v>155370</v>
      </c>
      <c r="BC30" s="119">
        <f t="shared" si="47"/>
        <v>157490</v>
      </c>
      <c r="BD30" s="119">
        <f t="shared" si="47"/>
        <v>159032</v>
      </c>
      <c r="BE30" s="119">
        <f t="shared" si="47"/>
        <v>161169</v>
      </c>
      <c r="BF30" s="119">
        <f t="shared" si="47"/>
        <v>160681</v>
      </c>
      <c r="BG30" s="119">
        <f t="shared" si="47"/>
        <v>161276</v>
      </c>
      <c r="BH30" s="119">
        <f t="shared" si="47"/>
        <v>161442</v>
      </c>
      <c r="BI30" s="119">
        <f t="shared" si="47"/>
        <v>160786</v>
      </c>
      <c r="BJ30" s="119">
        <f t="shared" si="47"/>
        <v>158120</v>
      </c>
      <c r="BK30" s="119">
        <f>AY30+BK19</f>
        <v>156107</v>
      </c>
      <c r="BL30" s="119">
        <f t="shared" ref="BL30:BV30" si="48">AZ30+BL19</f>
        <v>156411</v>
      </c>
      <c r="BM30" s="119">
        <f t="shared" si="48"/>
        <v>154420</v>
      </c>
      <c r="BN30" s="119">
        <f t="shared" si="48"/>
        <v>155695</v>
      </c>
      <c r="BO30" s="119">
        <f t="shared" si="48"/>
        <v>157815</v>
      </c>
      <c r="BP30" s="119">
        <f t="shared" si="48"/>
        <v>159357</v>
      </c>
      <c r="BQ30" s="119">
        <f t="shared" si="48"/>
        <v>161494</v>
      </c>
      <c r="BR30" s="119">
        <f t="shared" si="48"/>
        <v>161006</v>
      </c>
      <c r="BS30" s="119">
        <f t="shared" si="48"/>
        <v>161601</v>
      </c>
      <c r="BT30" s="119">
        <f t="shared" si="48"/>
        <v>161767</v>
      </c>
      <c r="BU30" s="119">
        <f t="shared" si="48"/>
        <v>161111</v>
      </c>
      <c r="BV30" s="119">
        <f t="shared" si="48"/>
        <v>158445</v>
      </c>
      <c r="BW30" s="119">
        <f>BK30+BW19</f>
        <v>156432</v>
      </c>
      <c r="BX30" s="119">
        <f t="shared" ref="BX30:CH30" si="49">BL30+BX19</f>
        <v>156736</v>
      </c>
      <c r="BY30" s="119">
        <f t="shared" si="49"/>
        <v>154745</v>
      </c>
      <c r="BZ30" s="119">
        <f t="shared" si="49"/>
        <v>156020</v>
      </c>
      <c r="CA30" s="119">
        <f t="shared" si="49"/>
        <v>158140</v>
      </c>
      <c r="CB30" s="119">
        <f t="shared" si="49"/>
        <v>159682</v>
      </c>
      <c r="CC30" s="119">
        <f t="shared" si="49"/>
        <v>161819</v>
      </c>
      <c r="CD30" s="119">
        <f t="shared" si="49"/>
        <v>161331</v>
      </c>
      <c r="CE30" s="119">
        <f t="shared" si="49"/>
        <v>161926</v>
      </c>
      <c r="CF30" s="119">
        <f t="shared" si="49"/>
        <v>162092</v>
      </c>
      <c r="CG30" s="119">
        <f t="shared" si="49"/>
        <v>161436</v>
      </c>
      <c r="CH30" s="119">
        <f t="shared" si="49"/>
        <v>158770</v>
      </c>
    </row>
    <row r="31" spans="1:86" x14ac:dyDescent="0.2">
      <c r="A31" s="99">
        <v>19</v>
      </c>
      <c r="B31" s="89" t="s">
        <v>171</v>
      </c>
      <c r="C31" s="44">
        <f t="shared" ref="C31:N31" si="50">C30*C29</f>
        <v>149597.6708545986</v>
      </c>
      <c r="D31" s="44">
        <f t="shared" si="50"/>
        <v>149892.05914540141</v>
      </c>
      <c r="E31" s="44">
        <f t="shared" si="50"/>
        <v>151967.23851715017</v>
      </c>
      <c r="F31" s="44">
        <f t="shared" si="50"/>
        <v>326533.26724995795</v>
      </c>
      <c r="G31" s="44">
        <f t="shared" si="50"/>
        <v>858058.27522529324</v>
      </c>
      <c r="H31" s="44">
        <f t="shared" si="50"/>
        <v>1510186.5060950888</v>
      </c>
      <c r="I31" s="44">
        <f t="shared" si="50"/>
        <v>1971837.4408735284</v>
      </c>
      <c r="J31" s="44">
        <f t="shared" si="50"/>
        <v>2001248.8048961868</v>
      </c>
      <c r="K31" s="44">
        <f t="shared" si="50"/>
        <v>1406122.2557048309</v>
      </c>
      <c r="L31" s="44">
        <f t="shared" si="50"/>
        <v>917482.74960572959</v>
      </c>
      <c r="M31" s="44">
        <f t="shared" si="50"/>
        <v>404756.73406241834</v>
      </c>
      <c r="N31" s="44">
        <f t="shared" si="50"/>
        <v>196978.86322268064</v>
      </c>
      <c r="O31" s="120">
        <f>O30*O29</f>
        <v>149912.39517864765</v>
      </c>
      <c r="P31" s="120">
        <f t="shared" ref="P31:Z31" si="51">P30*P29</f>
        <v>150206.78346945043</v>
      </c>
      <c r="Q31" s="120">
        <f t="shared" si="51"/>
        <v>152290.4778411992</v>
      </c>
      <c r="R31" s="120">
        <f t="shared" si="51"/>
        <v>327222.06657400698</v>
      </c>
      <c r="S31" s="120">
        <f t="shared" si="51"/>
        <v>859875.02504934231</v>
      </c>
      <c r="T31" s="120">
        <f t="shared" si="51"/>
        <v>1513329.791819138</v>
      </c>
      <c r="U31" s="120">
        <f t="shared" si="51"/>
        <v>1975878.0564975773</v>
      </c>
      <c r="V31" s="120">
        <f t="shared" si="51"/>
        <v>2005377.541020236</v>
      </c>
      <c r="W31" s="120">
        <f t="shared" si="51"/>
        <v>1409010.9302288797</v>
      </c>
      <c r="X31" s="120">
        <f t="shared" si="51"/>
        <v>919360.78062977875</v>
      </c>
      <c r="Y31" s="120">
        <f t="shared" si="51"/>
        <v>405581.54588646739</v>
      </c>
      <c r="Z31" s="120">
        <f t="shared" si="51"/>
        <v>197387.09004672969</v>
      </c>
      <c r="AA31" s="120">
        <f>AA30*AA29</f>
        <v>150227.11950269667</v>
      </c>
      <c r="AB31" s="120">
        <f t="shared" ref="AB31:AL31" si="52">AB30*AB29</f>
        <v>150521.50779349948</v>
      </c>
      <c r="AC31" s="120">
        <f t="shared" si="52"/>
        <v>152613.71716524826</v>
      </c>
      <c r="AD31" s="120">
        <f t="shared" si="52"/>
        <v>327910.86589805601</v>
      </c>
      <c r="AE31" s="120">
        <f t="shared" si="52"/>
        <v>861676.22087339137</v>
      </c>
      <c r="AF31" s="120">
        <f t="shared" si="52"/>
        <v>1516473.2075431871</v>
      </c>
      <c r="AG31" s="120">
        <f t="shared" si="52"/>
        <v>1979934.8540216263</v>
      </c>
      <c r="AH31" s="120">
        <f t="shared" si="52"/>
        <v>2009506.472144285</v>
      </c>
      <c r="AI31" s="120">
        <f t="shared" si="52"/>
        <v>1411899.7347529288</v>
      </c>
      <c r="AJ31" s="120">
        <f t="shared" si="52"/>
        <v>921238.87665382773</v>
      </c>
      <c r="AK31" s="120">
        <f t="shared" si="52"/>
        <v>406422.37131051644</v>
      </c>
      <c r="AL31" s="120">
        <f t="shared" si="52"/>
        <v>197811.06387077871</v>
      </c>
      <c r="AM31" s="120">
        <f>AM30*AM29</f>
        <v>150541.84382674572</v>
      </c>
      <c r="AN31" s="120">
        <f t="shared" ref="AN31:AX31" si="53">AN30*AN29</f>
        <v>150836.23211754853</v>
      </c>
      <c r="AO31" s="120">
        <f t="shared" si="53"/>
        <v>152936.9564892973</v>
      </c>
      <c r="AP31" s="120">
        <f t="shared" si="53"/>
        <v>328599.6652221051</v>
      </c>
      <c r="AQ31" s="120">
        <f t="shared" si="53"/>
        <v>863477.48169744038</v>
      </c>
      <c r="AR31" s="120">
        <f t="shared" si="53"/>
        <v>1519616.7532672361</v>
      </c>
      <c r="AS31" s="120">
        <f t="shared" si="53"/>
        <v>1983991.8465456755</v>
      </c>
      <c r="AT31" s="120">
        <f t="shared" si="53"/>
        <v>2013635.5982683343</v>
      </c>
      <c r="AU31" s="120">
        <f t="shared" si="53"/>
        <v>1414788.6692769777</v>
      </c>
      <c r="AV31" s="120">
        <f t="shared" si="53"/>
        <v>923117.03767787677</v>
      </c>
      <c r="AW31" s="120">
        <f t="shared" si="53"/>
        <v>407247.21563456551</v>
      </c>
      <c r="AX31" s="120">
        <f t="shared" si="53"/>
        <v>198219.32319482777</v>
      </c>
      <c r="AY31" s="120">
        <f>AY30*AY29</f>
        <v>150856.56815079477</v>
      </c>
      <c r="AZ31" s="120">
        <f t="shared" ref="AZ31:BJ31" si="54">AZ30*AZ29</f>
        <v>151150.95644159758</v>
      </c>
      <c r="BA31" s="120">
        <f t="shared" si="54"/>
        <v>153260.19581334636</v>
      </c>
      <c r="BB31" s="120">
        <f t="shared" si="54"/>
        <v>329304.00154615415</v>
      </c>
      <c r="BC31" s="120">
        <f t="shared" si="54"/>
        <v>865278.80752148957</v>
      </c>
      <c r="BD31" s="120">
        <f t="shared" si="54"/>
        <v>1522760.4289912852</v>
      </c>
      <c r="BE31" s="120">
        <f t="shared" si="54"/>
        <v>1988049.0340697244</v>
      </c>
      <c r="BF31" s="120">
        <f t="shared" si="54"/>
        <v>2017748.8512923832</v>
      </c>
      <c r="BG31" s="120">
        <f t="shared" si="54"/>
        <v>1417677.7338010271</v>
      </c>
      <c r="BH31" s="120">
        <f t="shared" si="54"/>
        <v>924995.26370192575</v>
      </c>
      <c r="BI31" s="120">
        <f t="shared" si="54"/>
        <v>408072.05995861453</v>
      </c>
      <c r="BJ31" s="120">
        <f t="shared" si="54"/>
        <v>198627.58251887682</v>
      </c>
      <c r="BK31" s="120">
        <f>BK30*BK29</f>
        <v>151171.29247484382</v>
      </c>
      <c r="BL31" s="120">
        <f t="shared" ref="BL31:BV31" si="55">BL30*BL29</f>
        <v>151465.68076564663</v>
      </c>
      <c r="BM31" s="120">
        <f t="shared" si="55"/>
        <v>153583.4351373954</v>
      </c>
      <c r="BN31" s="120">
        <f t="shared" si="55"/>
        <v>329992.83337020321</v>
      </c>
      <c r="BO31" s="120">
        <f t="shared" si="55"/>
        <v>867080.19834553846</v>
      </c>
      <c r="BP31" s="120">
        <f t="shared" si="55"/>
        <v>1525904.2347153341</v>
      </c>
      <c r="BQ31" s="120">
        <f t="shared" si="55"/>
        <v>1992090.2671937738</v>
      </c>
      <c r="BR31" s="120">
        <f t="shared" si="55"/>
        <v>2021878.3349164322</v>
      </c>
      <c r="BS31" s="120">
        <f t="shared" si="55"/>
        <v>1420566.9283250759</v>
      </c>
      <c r="BT31" s="120">
        <f t="shared" si="55"/>
        <v>926873.55472597491</v>
      </c>
      <c r="BU31" s="120">
        <f t="shared" si="55"/>
        <v>408913.01538266358</v>
      </c>
      <c r="BV31" s="120">
        <f t="shared" si="55"/>
        <v>199035.84184292587</v>
      </c>
      <c r="BW31" s="120">
        <f>BW30*BW29</f>
        <v>151486.01679889287</v>
      </c>
      <c r="BX31" s="120">
        <f t="shared" ref="BX31:CH31" si="56">BX30*BX29</f>
        <v>151780.40508969568</v>
      </c>
      <c r="BY31" s="120">
        <f t="shared" si="56"/>
        <v>153906.67446144443</v>
      </c>
      <c r="BZ31" s="120">
        <f t="shared" si="56"/>
        <v>330681.66519425227</v>
      </c>
      <c r="CA31" s="120">
        <f t="shared" si="56"/>
        <v>868881.65416958753</v>
      </c>
      <c r="CB31" s="120">
        <f t="shared" si="56"/>
        <v>1529048.1704393832</v>
      </c>
      <c r="CC31" s="120">
        <f t="shared" si="56"/>
        <v>1996147.8122178225</v>
      </c>
      <c r="CD31" s="120">
        <f t="shared" si="56"/>
        <v>2026008.0135404815</v>
      </c>
      <c r="CE31" s="120">
        <f t="shared" si="56"/>
        <v>1423456.2528491248</v>
      </c>
      <c r="CF31" s="120">
        <f t="shared" si="56"/>
        <v>928751.9107500239</v>
      </c>
      <c r="CG31" s="120">
        <f t="shared" si="56"/>
        <v>409737.89220671263</v>
      </c>
      <c r="CH31" s="120">
        <f t="shared" si="56"/>
        <v>199444.1011669749</v>
      </c>
    </row>
    <row r="32" spans="1:86" x14ac:dyDescent="0.2">
      <c r="A32" s="99">
        <v>20</v>
      </c>
      <c r="B32" s="89" t="s">
        <v>172</v>
      </c>
      <c r="C32" s="121">
        <v>149791.57</v>
      </c>
      <c r="D32" s="122">
        <v>149698.16</v>
      </c>
      <c r="E32" s="122">
        <v>176673.79</v>
      </c>
      <c r="F32" s="122">
        <v>172258.97999999998</v>
      </c>
      <c r="G32" s="122">
        <v>705567.11</v>
      </c>
      <c r="H32" s="122">
        <v>1336541.6100000001</v>
      </c>
      <c r="I32" s="122">
        <v>2491999.5599999996</v>
      </c>
      <c r="J32" s="122">
        <v>2023312.3800000001</v>
      </c>
      <c r="K32" s="122">
        <v>1259105.32</v>
      </c>
      <c r="L32" s="122">
        <v>1222617.56</v>
      </c>
      <c r="M32" s="122">
        <v>472621.58</v>
      </c>
      <c r="N32" s="123">
        <v>153291.20000000001</v>
      </c>
      <c r="O32" s="106" t="s">
        <v>173</v>
      </c>
      <c r="P32" s="106" t="s">
        <v>173</v>
      </c>
      <c r="Q32" s="106" t="s">
        <v>173</v>
      </c>
      <c r="R32" s="106" t="s">
        <v>173</v>
      </c>
      <c r="S32" s="106" t="s">
        <v>173</v>
      </c>
      <c r="T32" s="106" t="s">
        <v>173</v>
      </c>
      <c r="U32" s="106" t="s">
        <v>173</v>
      </c>
      <c r="V32" s="106" t="s">
        <v>173</v>
      </c>
      <c r="W32" s="106" t="s">
        <v>173</v>
      </c>
      <c r="X32" s="106" t="s">
        <v>173</v>
      </c>
      <c r="Y32" s="106" t="s">
        <v>173</v>
      </c>
      <c r="Z32" s="106" t="s">
        <v>173</v>
      </c>
      <c r="AA32" s="106" t="s">
        <v>173</v>
      </c>
      <c r="AB32" s="106" t="s">
        <v>173</v>
      </c>
      <c r="AC32" s="106" t="s">
        <v>173</v>
      </c>
      <c r="AD32" s="106" t="s">
        <v>173</v>
      </c>
      <c r="AE32" s="106" t="s">
        <v>173</v>
      </c>
      <c r="AF32" s="106" t="s">
        <v>173</v>
      </c>
      <c r="AG32" s="106" t="s">
        <v>173</v>
      </c>
      <c r="AH32" s="106" t="s">
        <v>173</v>
      </c>
      <c r="AI32" s="106" t="s">
        <v>173</v>
      </c>
      <c r="AJ32" s="106" t="s">
        <v>173</v>
      </c>
      <c r="AK32" s="106" t="s">
        <v>173</v>
      </c>
      <c r="AL32" s="106" t="s">
        <v>173</v>
      </c>
      <c r="AM32" s="106" t="s">
        <v>173</v>
      </c>
      <c r="AN32" s="106" t="s">
        <v>173</v>
      </c>
      <c r="AO32" s="106" t="s">
        <v>173</v>
      </c>
      <c r="AP32" s="106" t="s">
        <v>173</v>
      </c>
      <c r="AQ32" s="106" t="s">
        <v>173</v>
      </c>
      <c r="AR32" s="106" t="s">
        <v>173</v>
      </c>
      <c r="AS32" s="106" t="s">
        <v>173</v>
      </c>
      <c r="AT32" s="106" t="s">
        <v>173</v>
      </c>
      <c r="AU32" s="106" t="s">
        <v>173</v>
      </c>
      <c r="AV32" s="106" t="s">
        <v>173</v>
      </c>
      <c r="AW32" s="106" t="s">
        <v>173</v>
      </c>
      <c r="AX32" s="106" t="s">
        <v>173</v>
      </c>
      <c r="AY32" s="106" t="s">
        <v>173</v>
      </c>
      <c r="AZ32" s="106" t="s">
        <v>173</v>
      </c>
      <c r="BA32" s="106" t="s">
        <v>173</v>
      </c>
      <c r="BB32" s="106" t="s">
        <v>173</v>
      </c>
      <c r="BC32" s="106" t="s">
        <v>173</v>
      </c>
      <c r="BD32" s="106" t="s">
        <v>173</v>
      </c>
      <c r="BE32" s="106" t="s">
        <v>173</v>
      </c>
      <c r="BF32" s="106" t="s">
        <v>173</v>
      </c>
      <c r="BG32" s="106" t="s">
        <v>173</v>
      </c>
      <c r="BH32" s="106" t="s">
        <v>173</v>
      </c>
      <c r="BI32" s="106" t="s">
        <v>173</v>
      </c>
      <c r="BJ32" s="106" t="s">
        <v>173</v>
      </c>
      <c r="BK32" s="106" t="s">
        <v>173</v>
      </c>
      <c r="BL32" s="106" t="s">
        <v>173</v>
      </c>
      <c r="BM32" s="106" t="s">
        <v>173</v>
      </c>
      <c r="BN32" s="106" t="s">
        <v>173</v>
      </c>
      <c r="BO32" s="106" t="s">
        <v>173</v>
      </c>
      <c r="BP32" s="106" t="s">
        <v>173</v>
      </c>
      <c r="BQ32" s="106" t="s">
        <v>173</v>
      </c>
      <c r="BR32" s="106" t="s">
        <v>173</v>
      </c>
      <c r="BS32" s="106" t="s">
        <v>173</v>
      </c>
      <c r="BT32" s="106" t="s">
        <v>173</v>
      </c>
      <c r="BU32" s="106" t="s">
        <v>173</v>
      </c>
      <c r="BV32" s="106" t="s">
        <v>173</v>
      </c>
      <c r="BW32" s="106" t="s">
        <v>173</v>
      </c>
      <c r="BX32" s="106" t="s">
        <v>173</v>
      </c>
      <c r="BY32" s="106" t="s">
        <v>173</v>
      </c>
      <c r="BZ32" s="106" t="s">
        <v>173</v>
      </c>
      <c r="CA32" s="106" t="s">
        <v>173</v>
      </c>
      <c r="CB32" s="106" t="s">
        <v>173</v>
      </c>
      <c r="CC32" s="106" t="s">
        <v>173</v>
      </c>
      <c r="CD32" s="106" t="s">
        <v>173</v>
      </c>
      <c r="CE32" s="106" t="s">
        <v>173</v>
      </c>
      <c r="CF32" s="106" t="s">
        <v>173</v>
      </c>
      <c r="CG32" s="106" t="s">
        <v>173</v>
      </c>
      <c r="CH32" s="106" t="s">
        <v>173</v>
      </c>
    </row>
    <row r="33" spans="1:86" x14ac:dyDescent="0.2">
      <c r="A33" s="99">
        <v>21</v>
      </c>
      <c r="B33" s="89" t="s">
        <v>174</v>
      </c>
      <c r="C33" s="108">
        <f>C30*(C26*C$15+C28)</f>
        <v>149597.6708545986</v>
      </c>
      <c r="D33" s="108">
        <f t="shared" ref="D33:BO33" si="57">D30*(D26*D$15+D28)</f>
        <v>149892.05914540141</v>
      </c>
      <c r="E33" s="108">
        <f t="shared" si="57"/>
        <v>193927.36141764431</v>
      </c>
      <c r="F33" s="108">
        <f t="shared" si="57"/>
        <v>572365.98781828629</v>
      </c>
      <c r="G33" s="108">
        <f t="shared" si="57"/>
        <v>1152228.4835193597</v>
      </c>
      <c r="H33" s="108">
        <f t="shared" si="57"/>
        <v>1811378.9472662373</v>
      </c>
      <c r="I33" s="108">
        <f t="shared" si="57"/>
        <v>2051285.5786253493</v>
      </c>
      <c r="J33" s="108">
        <f t="shared" si="57"/>
        <v>1663552.3082614359</v>
      </c>
      <c r="K33" s="108">
        <f t="shared" si="57"/>
        <v>1236650.9929696519</v>
      </c>
      <c r="L33" s="108">
        <f t="shared" si="57"/>
        <v>611679.29217148386</v>
      </c>
      <c r="M33" s="108">
        <f t="shared" si="57"/>
        <v>275426.71430812503</v>
      </c>
      <c r="N33" s="108">
        <f t="shared" si="57"/>
        <v>155963.84842353401</v>
      </c>
      <c r="O33" s="108">
        <f t="shared" si="57"/>
        <v>149912.39517864765</v>
      </c>
      <c r="P33" s="108">
        <f t="shared" si="57"/>
        <v>150206.78346945043</v>
      </c>
      <c r="Q33" s="108">
        <f t="shared" si="57"/>
        <v>194341.01920013918</v>
      </c>
      <c r="R33" s="108">
        <f t="shared" si="57"/>
        <v>573584.10642437811</v>
      </c>
      <c r="S33" s="108">
        <f t="shared" si="57"/>
        <v>1154651.4723241427</v>
      </c>
      <c r="T33" s="108">
        <f t="shared" si="57"/>
        <v>1815153.3575057006</v>
      </c>
      <c r="U33" s="108">
        <f t="shared" si="57"/>
        <v>2055503.850104087</v>
      </c>
      <c r="V33" s="108">
        <f t="shared" si="57"/>
        <v>1666982.8670621004</v>
      </c>
      <c r="W33" s="108">
        <f t="shared" si="57"/>
        <v>1239190.8005548967</v>
      </c>
      <c r="X33" s="108">
        <f t="shared" si="57"/>
        <v>612932.26476502663</v>
      </c>
      <c r="Y33" s="108">
        <f t="shared" si="57"/>
        <v>275991.05170098582</v>
      </c>
      <c r="Z33" s="108">
        <f t="shared" si="57"/>
        <v>156287.17832657308</v>
      </c>
      <c r="AA33" s="108">
        <f t="shared" si="57"/>
        <v>150227.11950269667</v>
      </c>
      <c r="AB33" s="108">
        <f t="shared" si="57"/>
        <v>150521.50779349948</v>
      </c>
      <c r="AC33" s="108">
        <f t="shared" si="57"/>
        <v>194754.57752553525</v>
      </c>
      <c r="AD33" s="108">
        <f t="shared" si="57"/>
        <v>574801.30902234709</v>
      </c>
      <c r="AE33" s="108">
        <f t="shared" si="57"/>
        <v>1157072.2930430237</v>
      </c>
      <c r="AF33" s="108">
        <f t="shared" si="57"/>
        <v>1818924.1736350276</v>
      </c>
      <c r="AG33" s="108">
        <f t="shared" si="57"/>
        <v>2059718.0096884759</v>
      </c>
      <c r="AH33" s="108">
        <f t="shared" si="57"/>
        <v>1670410.1540538825</v>
      </c>
      <c r="AI33" s="108">
        <f t="shared" si="57"/>
        <v>1241728.2626783764</v>
      </c>
      <c r="AJ33" s="108">
        <f t="shared" si="57"/>
        <v>614184.24729243934</v>
      </c>
      <c r="AK33" s="108">
        <f t="shared" si="57"/>
        <v>276555.12680743326</v>
      </c>
      <c r="AL33" s="108">
        <f t="shared" si="57"/>
        <v>156610.49934300396</v>
      </c>
      <c r="AM33" s="108">
        <f t="shared" si="57"/>
        <v>150541.84382674572</v>
      </c>
      <c r="AN33" s="108">
        <f t="shared" si="57"/>
        <v>150836.23211754853</v>
      </c>
      <c r="AO33" s="108">
        <f t="shared" si="57"/>
        <v>195168.32049509743</v>
      </c>
      <c r="AP33" s="108">
        <f t="shared" si="57"/>
        <v>576020.2111386488</v>
      </c>
      <c r="AQ33" s="108">
        <f t="shared" si="57"/>
        <v>1159497.1322119634</v>
      </c>
      <c r="AR33" s="108">
        <f t="shared" si="57"/>
        <v>1822701.646445631</v>
      </c>
      <c r="AS33" s="108">
        <f t="shared" si="57"/>
        <v>2063939.777455702</v>
      </c>
      <c r="AT33" s="108">
        <f t="shared" si="57"/>
        <v>1673843.4961760761</v>
      </c>
      <c r="AU33" s="108">
        <f t="shared" si="57"/>
        <v>1244270.064367417</v>
      </c>
      <c r="AV33" s="108">
        <f t="shared" si="57"/>
        <v>615438.0614991039</v>
      </c>
      <c r="AW33" s="108">
        <f t="shared" si="57"/>
        <v>277119.68730355962</v>
      </c>
      <c r="AX33" s="108">
        <f t="shared" si="57"/>
        <v>156933.83682544506</v>
      </c>
      <c r="AY33" s="108">
        <f t="shared" si="57"/>
        <v>150856.56815079477</v>
      </c>
      <c r="AZ33" s="108">
        <f t="shared" si="57"/>
        <v>151150.95644159758</v>
      </c>
      <c r="BA33" s="108">
        <f t="shared" si="57"/>
        <v>195581.89035434049</v>
      </c>
      <c r="BB33" s="108">
        <f t="shared" si="57"/>
        <v>577237.51920598291</v>
      </c>
      <c r="BC33" s="108">
        <f t="shared" si="57"/>
        <v>1161918.1996480583</v>
      </c>
      <c r="BD33" s="108">
        <f t="shared" si="57"/>
        <v>1826472.8681349573</v>
      </c>
      <c r="BE33" s="108">
        <f t="shared" si="57"/>
        <v>2068154.3957167789</v>
      </c>
      <c r="BF33" s="108">
        <f t="shared" si="57"/>
        <v>1677271.1490885154</v>
      </c>
      <c r="BG33" s="108">
        <f t="shared" si="57"/>
        <v>1246807.7879747911</v>
      </c>
      <c r="BH33" s="108">
        <f t="shared" si="57"/>
        <v>616690.15430638497</v>
      </c>
      <c r="BI33" s="108">
        <f t="shared" si="57"/>
        <v>277683.79172773962</v>
      </c>
      <c r="BJ33" s="108">
        <f t="shared" si="57"/>
        <v>157257.15884963947</v>
      </c>
      <c r="BK33" s="108">
        <f t="shared" si="57"/>
        <v>151171.29247484382</v>
      </c>
      <c r="BL33" s="108">
        <f t="shared" si="57"/>
        <v>151465.68076564663</v>
      </c>
      <c r="BM33" s="108">
        <f t="shared" si="57"/>
        <v>195995.46178283473</v>
      </c>
      <c r="BN33" s="108">
        <f t="shared" si="57"/>
        <v>578454.84137848148</v>
      </c>
      <c r="BO33" s="108">
        <f t="shared" si="57"/>
        <v>1164339.2991318731</v>
      </c>
      <c r="BP33" s="108">
        <f t="shared" ref="BP33:CH33" si="58">BP30*(BP26*BP$15+BP28)</f>
        <v>1830244.1413771599</v>
      </c>
      <c r="BQ33" s="108">
        <f t="shared" si="58"/>
        <v>2072369.0705224203</v>
      </c>
      <c r="BR33" s="108">
        <f t="shared" si="58"/>
        <v>1680698.8474308308</v>
      </c>
      <c r="BS33" s="108">
        <f t="shared" si="58"/>
        <v>1249345.5437671621</v>
      </c>
      <c r="BT33" s="108">
        <f t="shared" si="58"/>
        <v>617942.26065479254</v>
      </c>
      <c r="BU33" s="108">
        <f t="shared" si="58"/>
        <v>278247.89978626237</v>
      </c>
      <c r="BV33" s="108">
        <f t="shared" si="58"/>
        <v>157580.48100359252</v>
      </c>
      <c r="BW33" s="108">
        <f t="shared" si="58"/>
        <v>151486.01679889287</v>
      </c>
      <c r="BX33" s="108">
        <f t="shared" si="58"/>
        <v>151780.40508969568</v>
      </c>
      <c r="BY33" s="108">
        <f t="shared" si="58"/>
        <v>196409.04052068107</v>
      </c>
      <c r="BZ33" s="108">
        <f t="shared" si="58"/>
        <v>579672.23049898783</v>
      </c>
      <c r="CA33" s="108">
        <f t="shared" si="58"/>
        <v>1166760.5556441767</v>
      </c>
      <c r="CB33" s="108">
        <f t="shared" si="58"/>
        <v>1834015.6732486971</v>
      </c>
      <c r="CC33" s="108">
        <f t="shared" si="58"/>
        <v>2076584.0386136821</v>
      </c>
      <c r="CD33" s="108">
        <f t="shared" si="58"/>
        <v>1684126.7796065751</v>
      </c>
      <c r="CE33" s="108">
        <f t="shared" si="58"/>
        <v>1251883.4667790497</v>
      </c>
      <c r="CF33" s="108">
        <f t="shared" si="58"/>
        <v>619194.43754200009</v>
      </c>
      <c r="CG33" s="108">
        <f t="shared" si="58"/>
        <v>278812.02658208396</v>
      </c>
      <c r="CH33" s="108">
        <f t="shared" si="58"/>
        <v>157903.8037994685</v>
      </c>
    </row>
    <row r="34" spans="1:86" x14ac:dyDescent="0.2">
      <c r="A34" s="99">
        <v>22</v>
      </c>
      <c r="B34" s="89" t="s">
        <v>175</v>
      </c>
      <c r="C34" s="108">
        <f>C33/SUM(C33:N33)*SUM(C31:N31)</f>
        <v>149906.78652688747</v>
      </c>
      <c r="D34" s="108">
        <f>D33/SUM(C33:N33)*SUM(C31:N31)</f>
        <v>150201.78311616112</v>
      </c>
      <c r="E34" s="108">
        <f>E33/SUM(C33:N33)*SUM(C31:N31)</f>
        <v>194328.07612367798</v>
      </c>
      <c r="F34" s="108">
        <f>F33/SUM(C33:N33)*SUM(C31:N31)</f>
        <v>573548.67533012386</v>
      </c>
      <c r="G34" s="108">
        <f>G33/SUM(C33:N33)*SUM(C31:N31)</f>
        <v>1154609.348677746</v>
      </c>
      <c r="H34" s="108">
        <f>H33/SUM(C33:N33)*SUM(C31:N31)</f>
        <v>1815121.8238622125</v>
      </c>
      <c r="I34" s="108">
        <f>I33/SUM(C33:N33)*SUM(C31:N31)</f>
        <v>2055524.1775090813</v>
      </c>
      <c r="J34" s="108">
        <f>J33/SUM(C33:N33)*SUM(C31:N31)</f>
        <v>1666989.72869197</v>
      </c>
      <c r="K34" s="108">
        <f>K33/SUM(C33:N33)*SUM(C31:N31)</f>
        <v>1239206.3014907988</v>
      </c>
      <c r="L34" s="108">
        <f>L33/SUM(C33:N33)*SUM(C31:N31)</f>
        <v>612943.21329100814</v>
      </c>
      <c r="M34" s="108">
        <f>M33/SUM(C33:N33)*SUM(C31:N31)</f>
        <v>275995.83221934183</v>
      </c>
      <c r="N34" s="108">
        <f>N33/SUM(C33:N33)*SUM(C31:N31)</f>
        <v>156286.11861385708</v>
      </c>
      <c r="O34" s="108">
        <f>O33/SUM(O33:Z33)*SUM(O31:Z31)</f>
        <v>150221.26215915283</v>
      </c>
      <c r="P34" s="108">
        <f>P33/SUM(O33:Z33)*SUM(O31:Z31)</f>
        <v>150516.2569830069</v>
      </c>
      <c r="Q34" s="108">
        <f>Q33/SUM(O33:Z33)*SUM(O31:Z31)</f>
        <v>194741.42320754041</v>
      </c>
      <c r="R34" s="108">
        <f>R33/SUM(O33:Z33)*SUM(O31:Z31)</f>
        <v>574765.87121978367</v>
      </c>
      <c r="S34" s="108">
        <f>S33/SUM(O33:Z33)*SUM(O31:Z31)</f>
        <v>1157030.4197978831</v>
      </c>
      <c r="T34" s="108">
        <f>T33/SUM(O33:Z33)*SUM(O31:Z31)</f>
        <v>1818893.1479080785</v>
      </c>
      <c r="U34" s="108">
        <f>U33/SUM(O33:Z33)*SUM(O31:Z31)</f>
        <v>2059738.8385908084</v>
      </c>
      <c r="V34" s="108">
        <f>V33/SUM(O33:Z33)*SUM(O31:Z31)</f>
        <v>1670417.3793590309</v>
      </c>
      <c r="W34" s="108">
        <f>W33/SUM(O33:Z33)*SUM(O31:Z31)</f>
        <v>1241743.9258010185</v>
      </c>
      <c r="X34" s="108">
        <f>X33/SUM(O33:Z33)*SUM(O31:Z31)</f>
        <v>614195.0992200867</v>
      </c>
      <c r="Y34" s="108">
        <f>Y33/SUM(O33:Z33)*SUM(O31:Z31)</f>
        <v>276559.68061711878</v>
      </c>
      <c r="Z34" s="108">
        <f>Z33/SUM(O33:Z33)*SUM(O31:Z31)</f>
        <v>156609.1793779463</v>
      </c>
      <c r="AA34" s="108">
        <f>AA33/SUM(AA33:AL33)*SUM(AA31:AL31)</f>
        <v>150536.49462746785</v>
      </c>
      <c r="AB34" s="108">
        <f>AB33/SUM(AA33:AL33)*SUM(AA31:AL31)</f>
        <v>150831.48917641165</v>
      </c>
      <c r="AC34" s="108">
        <f>AC33/SUM(AA33:AL33)*SUM(AA31:AL31)</f>
        <v>195155.65172519491</v>
      </c>
      <c r="AD34" s="108">
        <f>AD33/SUM(AA33:AL33)*SUM(AA31:AL31)</f>
        <v>575985.04487034911</v>
      </c>
      <c r="AE34" s="108">
        <f>AE33/SUM(AA33:AL33)*SUM(AA31:AL31)</f>
        <v>1159455.1476581856</v>
      </c>
      <c r="AF34" s="108">
        <f>AF33/SUM(AA33:AL33)*SUM(AA31:AL31)</f>
        <v>1822670.0345357123</v>
      </c>
      <c r="AG34" s="108">
        <f>AG33/SUM(AA33:AL33)*SUM(AA31:AL31)</f>
        <v>2063959.7572394523</v>
      </c>
      <c r="AH34" s="108">
        <f>AH33/SUM(AA33:AL33)*SUM(AA31:AL31)</f>
        <v>1673850.1677580671</v>
      </c>
      <c r="AI34" s="108">
        <f>AI33/SUM(AA33:AL33)*SUM(AA31:AL31)</f>
        <v>1244285.4563293613</v>
      </c>
      <c r="AJ34" s="108">
        <f>AJ33/SUM(AA33:AL33)*SUM(AA31:AL31)</f>
        <v>615449.08768056368</v>
      </c>
      <c r="AK34" s="108">
        <f>AK33/SUM(AA33:AL33)*SUM(AA31:AL31)</f>
        <v>277124.65963975666</v>
      </c>
      <c r="AL34" s="108">
        <f>AL33/SUM(AA33:AL33)*SUM(AA31:AL31)</f>
        <v>156933.02028952222</v>
      </c>
      <c r="AM34" s="108">
        <f>AM33/SUM(AM33:AX33)*SUM(AM31:AX31)</f>
        <v>150850.77366936841</v>
      </c>
      <c r="AN34" s="108">
        <f>AN33/SUM(AM33:AX33)*SUM(AM31:AX31)</f>
        <v>151145.7660801025</v>
      </c>
      <c r="AO34" s="108">
        <f>AO33/SUM(AM33:AX33)*SUM(AM31:AX31)</f>
        <v>195568.82919754749</v>
      </c>
      <c r="AP34" s="108">
        <f>AP33/SUM(AM33:AX33)*SUM(AM31:AX31)</f>
        <v>577202.27340553154</v>
      </c>
      <c r="AQ34" s="108">
        <f>AQ33/SUM(AM33:AX33)*SUM(AM31:AX31)</f>
        <v>1161876.5588050638</v>
      </c>
      <c r="AR34" s="108">
        <f>AR33/SUM(AM33:AX33)*SUM(AM31:AX31)</f>
        <v>1826442.0479079157</v>
      </c>
      <c r="AS34" s="108">
        <f>AS33/SUM(AM33:AX33)*SUM(AM31:AX31)</f>
        <v>2068175.2283736933</v>
      </c>
      <c r="AT34" s="108">
        <f>AT33/SUM(AM33:AX33)*SUM(AM31:AX31)</f>
        <v>1677278.4229359992</v>
      </c>
      <c r="AU34" s="108">
        <f>AU33/SUM(AM33:AX33)*SUM(AM31:AX31)</f>
        <v>1246823.4551416626</v>
      </c>
      <c r="AV34" s="108">
        <f>AV33/SUM(AM33:AX33)*SUM(AM31:AX31)</f>
        <v>616701.01390256826</v>
      </c>
      <c r="AW34" s="108">
        <f>AW33/SUM(AM33:AX33)*SUM(AM31:AX31)</f>
        <v>277688.36999808584</v>
      </c>
      <c r="AX34" s="108">
        <f>AX33/SUM(AM33:AX33)*SUM(AM31:AX31)</f>
        <v>157255.88380109161</v>
      </c>
      <c r="AY34" s="108">
        <f>AY33/SUM(AY33:BJ33)*SUM(AY31:BJ31)</f>
        <v>151165.51851226916</v>
      </c>
      <c r="AZ34" s="108">
        <f>AZ33/SUM(AY33:BJ33)*SUM(AY31:BJ31)</f>
        <v>151460.50970270022</v>
      </c>
      <c r="BA34" s="108">
        <f>BA33/SUM(AY33:BJ33)*SUM(AY31:BJ31)</f>
        <v>195982.43702236764</v>
      </c>
      <c r="BB34" s="108">
        <f>BB33/SUM(AY33:BJ33)*SUM(AY31:BJ31)</f>
        <v>578419.68676024536</v>
      </c>
      <c r="BC34" s="108">
        <f>BC33/SUM(AY33:BJ33)*SUM(AY31:BJ31)</f>
        <v>1164297.77815886</v>
      </c>
      <c r="BD34" s="108">
        <f>BD33/SUM(AY33:BJ33)*SUM(AY31:BJ31)</f>
        <v>1830213.4374701246</v>
      </c>
      <c r="BE34" s="108">
        <f>BE33/SUM(AY33:BJ33)*SUM(AY31:BJ31)</f>
        <v>2072389.9225882562</v>
      </c>
      <c r="BF34" s="108">
        <f>BF33/SUM(AY33:BJ33)*SUM(AY31:BJ31)</f>
        <v>1680706.1571505009</v>
      </c>
      <c r="BG34" s="108">
        <f>BG33/SUM(AY33:BJ33)*SUM(AY31:BJ31)</f>
        <v>1249361.2181734606</v>
      </c>
      <c r="BH34" s="108">
        <f>BH33/SUM(AY33:BJ33)*SUM(AY31:BJ31)</f>
        <v>617953.1198399784</v>
      </c>
      <c r="BI34" s="108">
        <f>BI33/SUM(AY33:BJ33)*SUM(AY31:BJ31)</f>
        <v>278252.48097263952</v>
      </c>
      <c r="BJ34" s="108">
        <f>BJ33/SUM(AY33:BJ33)*SUM(AY31:BJ31)</f>
        <v>157579.21745581474</v>
      </c>
      <c r="BK34" s="108">
        <f>BK33/SUM(BK33:BV33)*SUM(BK31:BV31)</f>
        <v>151480.27856434355</v>
      </c>
      <c r="BL34" s="108">
        <f>BL33/SUM(BK33:BV33)*SUM(BK31:BV31)</f>
        <v>151775.26856917073</v>
      </c>
      <c r="BM34" s="108">
        <f>BM33/SUM(BK33:BV33)*SUM(BK31:BV31)</f>
        <v>196396.06609271746</v>
      </c>
      <c r="BN34" s="108">
        <f>BN33/SUM(BK33:BV33)*SUM(BK31:BV31)</f>
        <v>579637.17233870307</v>
      </c>
      <c r="BO34" s="108">
        <f>BO33/SUM(BK33:BV33)*SUM(BK31:BV31)</f>
        <v>1166719.1467934221</v>
      </c>
      <c r="BP34" s="108">
        <f>BP33/SUM(BK33:BV33)*SUM(BK31:BV31)</f>
        <v>1833985.0631541433</v>
      </c>
      <c r="BQ34" s="108">
        <f>BQ33/SUM(BK33:BV33)*SUM(BK31:BV31)</f>
        <v>2076604.8827895373</v>
      </c>
      <c r="BR34" s="108">
        <f>BR33/SUM(BK33:BV33)*SUM(BK31:BV31)</f>
        <v>1684134.1065729114</v>
      </c>
      <c r="BS34" s="108">
        <f>BS33/SUM(BK33:BV33)*SUM(BK31:BV31)</f>
        <v>1251899.1396760333</v>
      </c>
      <c r="BT34" s="108">
        <f>BT33/SUM(BK33:BV33)*SUM(BK31:BV31)</f>
        <v>619205.30180189456</v>
      </c>
      <c r="BU34" s="108">
        <f>BU33/SUM(BK33:BV33)*SUM(BK31:BV31)</f>
        <v>278816.62370903214</v>
      </c>
      <c r="BV34" s="108">
        <f>BV33/SUM(BK33:BV33)*SUM(BK31:BV31)</f>
        <v>157902.56713389987</v>
      </c>
      <c r="BW34" s="108">
        <f>BW33/SUM(BW33:CH33)*SUM(BW31:CH31)</f>
        <v>151795.03173540035</v>
      </c>
      <c r="BX34" s="108">
        <f>BX33/SUM(BW33:CH33)*SUM(BW31:CH31)</f>
        <v>152090.02054617798</v>
      </c>
      <c r="BY34" s="108">
        <f>BY33/SUM(BW33:CH33)*SUM(BW31:CH31)</f>
        <v>196809.69352132449</v>
      </c>
      <c r="BZ34" s="108">
        <f>BZ33/SUM(BW33:CH33)*SUM(BW31:CH31)</f>
        <v>580854.698566259</v>
      </c>
      <c r="CA34" s="108">
        <f>CA33/SUM(BW33:CH33)*SUM(BW31:CH31)</f>
        <v>1169140.6198021804</v>
      </c>
      <c r="CB34" s="108">
        <f>CB33/SUM(BW33:CH33)*SUM(BW31:CH31)</f>
        <v>1837756.8650022242</v>
      </c>
      <c r="CC34" s="108">
        <f>CC33/SUM(BW33:CH33)*SUM(BW31:CH31)</f>
        <v>2080820.0433513112</v>
      </c>
      <c r="CD34" s="108">
        <f>CD33/SUM(BW33:CH33)*SUM(BW31:CH31)</f>
        <v>1687562.2143804762</v>
      </c>
      <c r="CE34" s="108">
        <f>CE33/SUM(BW33:CH33)*SUM(BW31:CH31)</f>
        <v>1254437.1723828816</v>
      </c>
      <c r="CF34" s="108">
        <f>CF33/SUM(BW33:CH33)*SUM(BW31:CH31)</f>
        <v>620457.52659699088</v>
      </c>
      <c r="CG34" s="108">
        <f>CG33/SUM(BW33:CH33)*SUM(BW31:CH31)</f>
        <v>279380.77267834026</v>
      </c>
      <c r="CH34" s="108">
        <f>CH33/SUM(BW33:CH33)*SUM(BW31:CH31)</f>
        <v>158225.91032082593</v>
      </c>
    </row>
    <row r="35" spans="1:86" x14ac:dyDescent="0.2">
      <c r="A35" s="99">
        <v>23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</row>
    <row r="36" spans="1:86" x14ac:dyDescent="0.2">
      <c r="A36" s="99">
        <v>24</v>
      </c>
      <c r="B36" s="75" t="s">
        <v>176</v>
      </c>
      <c r="C36" s="125">
        <f>ROUND(C31-C32,0)</f>
        <v>-194</v>
      </c>
      <c r="D36" s="125">
        <f t="shared" ref="D36:N36" si="59">ROUND(D31-D32,0)</f>
        <v>194</v>
      </c>
      <c r="E36" s="125">
        <f t="shared" si="59"/>
        <v>-24707</v>
      </c>
      <c r="F36" s="125">
        <f t="shared" si="59"/>
        <v>154274</v>
      </c>
      <c r="G36" s="125">
        <f t="shared" si="59"/>
        <v>152491</v>
      </c>
      <c r="H36" s="125">
        <f t="shared" si="59"/>
        <v>173645</v>
      </c>
      <c r="I36" s="125">
        <f t="shared" si="59"/>
        <v>-520162</v>
      </c>
      <c r="J36" s="125">
        <f t="shared" si="59"/>
        <v>-22064</v>
      </c>
      <c r="K36" s="125">
        <f t="shared" si="59"/>
        <v>147017</v>
      </c>
      <c r="L36" s="125">
        <f t="shared" si="59"/>
        <v>-305135</v>
      </c>
      <c r="M36" s="125">
        <f t="shared" si="59"/>
        <v>-67865</v>
      </c>
      <c r="N36" s="125">
        <f t="shared" si="59"/>
        <v>43688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</row>
    <row r="37" spans="1:86" x14ac:dyDescent="0.2">
      <c r="A37" s="99">
        <v>25</v>
      </c>
      <c r="B37" s="75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</row>
    <row r="38" spans="1:86" x14ac:dyDescent="0.2">
      <c r="A38" s="99">
        <v>26</v>
      </c>
      <c r="B38" s="75" t="s">
        <v>177</v>
      </c>
      <c r="C38" s="126">
        <f>C36</f>
        <v>-194</v>
      </c>
      <c r="D38" s="126">
        <f t="shared" ref="D38:Z38" si="60">D36</f>
        <v>194</v>
      </c>
      <c r="E38" s="126">
        <f t="shared" si="60"/>
        <v>-24707</v>
      </c>
      <c r="F38" s="126">
        <f t="shared" si="60"/>
        <v>154274</v>
      </c>
      <c r="G38" s="126">
        <f t="shared" si="60"/>
        <v>152491</v>
      </c>
      <c r="H38" s="126">
        <f t="shared" si="60"/>
        <v>173645</v>
      </c>
      <c r="I38" s="126">
        <f t="shared" si="60"/>
        <v>-520162</v>
      </c>
      <c r="J38" s="126">
        <f t="shared" si="60"/>
        <v>-22064</v>
      </c>
      <c r="K38" s="126">
        <f t="shared" si="60"/>
        <v>147017</v>
      </c>
      <c r="L38" s="126">
        <f t="shared" si="60"/>
        <v>-305135</v>
      </c>
      <c r="M38" s="126">
        <f t="shared" si="60"/>
        <v>-67865</v>
      </c>
      <c r="N38" s="126">
        <f t="shared" si="60"/>
        <v>43688</v>
      </c>
      <c r="O38" s="126">
        <f>O36</f>
        <v>0</v>
      </c>
      <c r="P38" s="126">
        <f t="shared" si="60"/>
        <v>0</v>
      </c>
      <c r="Q38" s="126">
        <f t="shared" si="60"/>
        <v>0</v>
      </c>
      <c r="R38" s="126">
        <f t="shared" si="60"/>
        <v>0</v>
      </c>
      <c r="S38" s="126">
        <f t="shared" si="60"/>
        <v>0</v>
      </c>
      <c r="T38" s="126">
        <f t="shared" si="60"/>
        <v>0</v>
      </c>
      <c r="U38" s="126">
        <f t="shared" si="60"/>
        <v>0</v>
      </c>
      <c r="V38" s="126">
        <f t="shared" si="60"/>
        <v>0</v>
      </c>
      <c r="W38" s="126">
        <f t="shared" si="60"/>
        <v>0</v>
      </c>
      <c r="X38" s="126">
        <f t="shared" si="60"/>
        <v>0</v>
      </c>
      <c r="Y38" s="126">
        <f t="shared" si="60"/>
        <v>0</v>
      </c>
      <c r="Z38" s="126">
        <f t="shared" si="60"/>
        <v>0</v>
      </c>
      <c r="AA38" s="126">
        <f>AA36</f>
        <v>0</v>
      </c>
      <c r="AB38" s="126">
        <f t="shared" ref="AB38:AL38" si="61">AB36</f>
        <v>0</v>
      </c>
      <c r="AC38" s="126">
        <f t="shared" si="61"/>
        <v>0</v>
      </c>
      <c r="AD38" s="126">
        <f t="shared" si="61"/>
        <v>0</v>
      </c>
      <c r="AE38" s="126">
        <f t="shared" si="61"/>
        <v>0</v>
      </c>
      <c r="AF38" s="126">
        <f t="shared" si="61"/>
        <v>0</v>
      </c>
      <c r="AG38" s="126">
        <f t="shared" si="61"/>
        <v>0</v>
      </c>
      <c r="AH38" s="126">
        <f t="shared" si="61"/>
        <v>0</v>
      </c>
      <c r="AI38" s="126">
        <f t="shared" si="61"/>
        <v>0</v>
      </c>
      <c r="AJ38" s="126">
        <f t="shared" si="61"/>
        <v>0</v>
      </c>
      <c r="AK38" s="126">
        <f t="shared" si="61"/>
        <v>0</v>
      </c>
      <c r="AL38" s="126">
        <f t="shared" si="61"/>
        <v>0</v>
      </c>
      <c r="AM38" s="126">
        <f>AM36</f>
        <v>0</v>
      </c>
      <c r="AN38" s="126">
        <f t="shared" ref="AN38:AX38" si="62">AN36</f>
        <v>0</v>
      </c>
      <c r="AO38" s="126">
        <f t="shared" si="62"/>
        <v>0</v>
      </c>
      <c r="AP38" s="126">
        <f t="shared" si="62"/>
        <v>0</v>
      </c>
      <c r="AQ38" s="126">
        <f t="shared" si="62"/>
        <v>0</v>
      </c>
      <c r="AR38" s="126">
        <f t="shared" si="62"/>
        <v>0</v>
      </c>
      <c r="AS38" s="126">
        <f t="shared" si="62"/>
        <v>0</v>
      </c>
      <c r="AT38" s="126">
        <f t="shared" si="62"/>
        <v>0</v>
      </c>
      <c r="AU38" s="126">
        <f t="shared" si="62"/>
        <v>0</v>
      </c>
      <c r="AV38" s="126">
        <f t="shared" si="62"/>
        <v>0</v>
      </c>
      <c r="AW38" s="126">
        <f t="shared" si="62"/>
        <v>0</v>
      </c>
      <c r="AX38" s="126">
        <f t="shared" si="62"/>
        <v>0</v>
      </c>
      <c r="AY38" s="126">
        <f>AY36</f>
        <v>0</v>
      </c>
      <c r="AZ38" s="126">
        <f t="shared" ref="AZ38:BJ38" si="63">AZ36</f>
        <v>0</v>
      </c>
      <c r="BA38" s="126">
        <f t="shared" si="63"/>
        <v>0</v>
      </c>
      <c r="BB38" s="126">
        <f t="shared" si="63"/>
        <v>0</v>
      </c>
      <c r="BC38" s="126">
        <f t="shared" si="63"/>
        <v>0</v>
      </c>
      <c r="BD38" s="126">
        <f t="shared" si="63"/>
        <v>0</v>
      </c>
      <c r="BE38" s="126">
        <f t="shared" si="63"/>
        <v>0</v>
      </c>
      <c r="BF38" s="126">
        <f t="shared" si="63"/>
        <v>0</v>
      </c>
      <c r="BG38" s="126">
        <f t="shared" si="63"/>
        <v>0</v>
      </c>
      <c r="BH38" s="126">
        <f t="shared" si="63"/>
        <v>0</v>
      </c>
      <c r="BI38" s="126">
        <f t="shared" si="63"/>
        <v>0</v>
      </c>
      <c r="BJ38" s="126">
        <f t="shared" si="63"/>
        <v>0</v>
      </c>
      <c r="BK38" s="126">
        <f>BK36</f>
        <v>0</v>
      </c>
      <c r="BL38" s="126">
        <f t="shared" ref="BL38:BV38" si="64">BL36</f>
        <v>0</v>
      </c>
      <c r="BM38" s="126">
        <f t="shared" si="64"/>
        <v>0</v>
      </c>
      <c r="BN38" s="126">
        <f t="shared" si="64"/>
        <v>0</v>
      </c>
      <c r="BO38" s="126">
        <f t="shared" si="64"/>
        <v>0</v>
      </c>
      <c r="BP38" s="126">
        <f t="shared" si="64"/>
        <v>0</v>
      </c>
      <c r="BQ38" s="126">
        <f t="shared" si="64"/>
        <v>0</v>
      </c>
      <c r="BR38" s="126">
        <f t="shared" si="64"/>
        <v>0</v>
      </c>
      <c r="BS38" s="126">
        <f t="shared" si="64"/>
        <v>0</v>
      </c>
      <c r="BT38" s="126">
        <f t="shared" si="64"/>
        <v>0</v>
      </c>
      <c r="BU38" s="126">
        <f t="shared" si="64"/>
        <v>0</v>
      </c>
      <c r="BV38" s="126">
        <f t="shared" si="64"/>
        <v>0</v>
      </c>
      <c r="BW38" s="126">
        <f>BW36</f>
        <v>0</v>
      </c>
      <c r="BX38" s="126">
        <f t="shared" ref="BX38:CH38" si="65">BX36</f>
        <v>0</v>
      </c>
      <c r="BY38" s="126">
        <f t="shared" si="65"/>
        <v>0</v>
      </c>
      <c r="BZ38" s="126">
        <f t="shared" si="65"/>
        <v>0</v>
      </c>
      <c r="CA38" s="126">
        <f t="shared" si="65"/>
        <v>0</v>
      </c>
      <c r="CB38" s="126">
        <f t="shared" si="65"/>
        <v>0</v>
      </c>
      <c r="CC38" s="126">
        <f t="shared" si="65"/>
        <v>0</v>
      </c>
      <c r="CD38" s="126">
        <f t="shared" si="65"/>
        <v>0</v>
      </c>
      <c r="CE38" s="126">
        <f t="shared" si="65"/>
        <v>0</v>
      </c>
      <c r="CF38" s="126">
        <f t="shared" si="65"/>
        <v>0</v>
      </c>
      <c r="CG38" s="126">
        <f t="shared" si="65"/>
        <v>0</v>
      </c>
      <c r="CH38" s="126">
        <f t="shared" si="65"/>
        <v>0</v>
      </c>
    </row>
    <row r="39" spans="1:86" x14ac:dyDescent="0.2">
      <c r="A39" s="99">
        <v>27</v>
      </c>
      <c r="B39" s="75" t="s">
        <v>178</v>
      </c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</row>
    <row r="40" spans="1:86" x14ac:dyDescent="0.2">
      <c r="A40" s="99">
        <v>28</v>
      </c>
      <c r="B40" s="75" t="s">
        <v>179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</row>
    <row r="41" spans="1:86" ht="13.5" thickBot="1" x14ac:dyDescent="0.25">
      <c r="A41" s="99">
        <v>29</v>
      </c>
      <c r="B41" s="75" t="s">
        <v>4</v>
      </c>
      <c r="C41" s="127">
        <f>SUM(C38:C40)</f>
        <v>-194</v>
      </c>
      <c r="D41" s="127">
        <f t="shared" ref="D41:Z41" si="66">SUM(D38:D40)</f>
        <v>194</v>
      </c>
      <c r="E41" s="127">
        <f t="shared" si="66"/>
        <v>-24707</v>
      </c>
      <c r="F41" s="127">
        <f t="shared" si="66"/>
        <v>154274</v>
      </c>
      <c r="G41" s="127">
        <f t="shared" si="66"/>
        <v>152491</v>
      </c>
      <c r="H41" s="127">
        <f t="shared" si="66"/>
        <v>173645</v>
      </c>
      <c r="I41" s="127">
        <f t="shared" si="66"/>
        <v>-520162</v>
      </c>
      <c r="J41" s="127">
        <f t="shared" si="66"/>
        <v>-22064</v>
      </c>
      <c r="K41" s="127">
        <f t="shared" si="66"/>
        <v>147017</v>
      </c>
      <c r="L41" s="127">
        <f t="shared" si="66"/>
        <v>-305135</v>
      </c>
      <c r="M41" s="127">
        <f t="shared" si="66"/>
        <v>-67865</v>
      </c>
      <c r="N41" s="127">
        <f t="shared" si="66"/>
        <v>43688</v>
      </c>
      <c r="O41" s="127">
        <f>SUM(O38:O40)</f>
        <v>0</v>
      </c>
      <c r="P41" s="127">
        <f t="shared" si="66"/>
        <v>0</v>
      </c>
      <c r="Q41" s="127">
        <f t="shared" si="66"/>
        <v>0</v>
      </c>
      <c r="R41" s="127">
        <f t="shared" si="66"/>
        <v>0</v>
      </c>
      <c r="S41" s="127">
        <f t="shared" si="66"/>
        <v>0</v>
      </c>
      <c r="T41" s="127">
        <f t="shared" si="66"/>
        <v>0</v>
      </c>
      <c r="U41" s="127">
        <f t="shared" si="66"/>
        <v>0</v>
      </c>
      <c r="V41" s="127">
        <f t="shared" si="66"/>
        <v>0</v>
      </c>
      <c r="W41" s="127">
        <f t="shared" si="66"/>
        <v>0</v>
      </c>
      <c r="X41" s="127">
        <f t="shared" si="66"/>
        <v>0</v>
      </c>
      <c r="Y41" s="127">
        <f t="shared" si="66"/>
        <v>0</v>
      </c>
      <c r="Z41" s="127">
        <f t="shared" si="66"/>
        <v>0</v>
      </c>
      <c r="AA41" s="127">
        <f>SUM(AA38:AA40)</f>
        <v>0</v>
      </c>
      <c r="AB41" s="127">
        <f t="shared" ref="AB41:AL41" si="67">SUM(AB38:AB40)</f>
        <v>0</v>
      </c>
      <c r="AC41" s="127">
        <f t="shared" si="67"/>
        <v>0</v>
      </c>
      <c r="AD41" s="127">
        <f t="shared" si="67"/>
        <v>0</v>
      </c>
      <c r="AE41" s="127">
        <f t="shared" si="67"/>
        <v>0</v>
      </c>
      <c r="AF41" s="127">
        <f t="shared" si="67"/>
        <v>0</v>
      </c>
      <c r="AG41" s="127">
        <f t="shared" si="67"/>
        <v>0</v>
      </c>
      <c r="AH41" s="127">
        <f t="shared" si="67"/>
        <v>0</v>
      </c>
      <c r="AI41" s="127">
        <f t="shared" si="67"/>
        <v>0</v>
      </c>
      <c r="AJ41" s="127">
        <f t="shared" si="67"/>
        <v>0</v>
      </c>
      <c r="AK41" s="127">
        <f t="shared" si="67"/>
        <v>0</v>
      </c>
      <c r="AL41" s="127">
        <f t="shared" si="67"/>
        <v>0</v>
      </c>
      <c r="AM41" s="127">
        <f>SUM(AM38:AM40)</f>
        <v>0</v>
      </c>
      <c r="AN41" s="127">
        <f t="shared" ref="AN41:AX41" si="68">SUM(AN38:AN40)</f>
        <v>0</v>
      </c>
      <c r="AO41" s="127">
        <f t="shared" si="68"/>
        <v>0</v>
      </c>
      <c r="AP41" s="127">
        <f t="shared" si="68"/>
        <v>0</v>
      </c>
      <c r="AQ41" s="127">
        <f t="shared" si="68"/>
        <v>0</v>
      </c>
      <c r="AR41" s="127">
        <f t="shared" si="68"/>
        <v>0</v>
      </c>
      <c r="AS41" s="127">
        <f t="shared" si="68"/>
        <v>0</v>
      </c>
      <c r="AT41" s="127">
        <f t="shared" si="68"/>
        <v>0</v>
      </c>
      <c r="AU41" s="127">
        <f t="shared" si="68"/>
        <v>0</v>
      </c>
      <c r="AV41" s="127">
        <f t="shared" si="68"/>
        <v>0</v>
      </c>
      <c r="AW41" s="127">
        <f t="shared" si="68"/>
        <v>0</v>
      </c>
      <c r="AX41" s="127">
        <f t="shared" si="68"/>
        <v>0</v>
      </c>
      <c r="AY41" s="127">
        <f>SUM(AY38:AY40)</f>
        <v>0</v>
      </c>
      <c r="AZ41" s="127">
        <f t="shared" ref="AZ41:BJ41" si="69">SUM(AZ38:AZ40)</f>
        <v>0</v>
      </c>
      <c r="BA41" s="127">
        <f t="shared" si="69"/>
        <v>0</v>
      </c>
      <c r="BB41" s="127">
        <f t="shared" si="69"/>
        <v>0</v>
      </c>
      <c r="BC41" s="127">
        <f t="shared" si="69"/>
        <v>0</v>
      </c>
      <c r="BD41" s="127">
        <f t="shared" si="69"/>
        <v>0</v>
      </c>
      <c r="BE41" s="127">
        <f t="shared" si="69"/>
        <v>0</v>
      </c>
      <c r="BF41" s="127">
        <f t="shared" si="69"/>
        <v>0</v>
      </c>
      <c r="BG41" s="127">
        <f t="shared" si="69"/>
        <v>0</v>
      </c>
      <c r="BH41" s="127">
        <f t="shared" si="69"/>
        <v>0</v>
      </c>
      <c r="BI41" s="127">
        <f t="shared" si="69"/>
        <v>0</v>
      </c>
      <c r="BJ41" s="127">
        <f t="shared" si="69"/>
        <v>0</v>
      </c>
      <c r="BK41" s="127">
        <f>SUM(BK38:BK40)</f>
        <v>0</v>
      </c>
      <c r="BL41" s="127">
        <f t="shared" ref="BL41:BV41" si="70">SUM(BL38:BL40)</f>
        <v>0</v>
      </c>
      <c r="BM41" s="127">
        <f t="shared" si="70"/>
        <v>0</v>
      </c>
      <c r="BN41" s="127">
        <f t="shared" si="70"/>
        <v>0</v>
      </c>
      <c r="BO41" s="127">
        <f t="shared" si="70"/>
        <v>0</v>
      </c>
      <c r="BP41" s="127">
        <f t="shared" si="70"/>
        <v>0</v>
      </c>
      <c r="BQ41" s="127">
        <f t="shared" si="70"/>
        <v>0</v>
      </c>
      <c r="BR41" s="127">
        <f t="shared" si="70"/>
        <v>0</v>
      </c>
      <c r="BS41" s="127">
        <f t="shared" si="70"/>
        <v>0</v>
      </c>
      <c r="BT41" s="127">
        <f t="shared" si="70"/>
        <v>0</v>
      </c>
      <c r="BU41" s="127">
        <f t="shared" si="70"/>
        <v>0</v>
      </c>
      <c r="BV41" s="127">
        <f t="shared" si="70"/>
        <v>0</v>
      </c>
      <c r="BW41" s="127">
        <f>SUM(BW38:BW40)</f>
        <v>0</v>
      </c>
      <c r="BX41" s="127">
        <f t="shared" ref="BX41:CH41" si="71">SUM(BX38:BX40)</f>
        <v>0</v>
      </c>
      <c r="BY41" s="127">
        <f t="shared" si="71"/>
        <v>0</v>
      </c>
      <c r="BZ41" s="127">
        <f t="shared" si="71"/>
        <v>0</v>
      </c>
      <c r="CA41" s="127">
        <f t="shared" si="71"/>
        <v>0</v>
      </c>
      <c r="CB41" s="127">
        <f t="shared" si="71"/>
        <v>0</v>
      </c>
      <c r="CC41" s="127">
        <f t="shared" si="71"/>
        <v>0</v>
      </c>
      <c r="CD41" s="127">
        <f t="shared" si="71"/>
        <v>0</v>
      </c>
      <c r="CE41" s="127">
        <f t="shared" si="71"/>
        <v>0</v>
      </c>
      <c r="CF41" s="127">
        <f t="shared" si="71"/>
        <v>0</v>
      </c>
      <c r="CG41" s="127">
        <f t="shared" si="71"/>
        <v>0</v>
      </c>
      <c r="CH41" s="127">
        <f t="shared" si="71"/>
        <v>0</v>
      </c>
    </row>
    <row r="42" spans="1:86" ht="13.5" thickTop="1" x14ac:dyDescent="0.2">
      <c r="A42" s="99">
        <v>30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</row>
    <row r="43" spans="1:86" x14ac:dyDescent="0.2">
      <c r="A43" s="99">
        <v>31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05"/>
      <c r="Z43" s="128"/>
      <c r="AA43" s="129"/>
    </row>
    <row r="44" spans="1:86" x14ac:dyDescent="0.2">
      <c r="A44" s="99">
        <v>32</v>
      </c>
      <c r="B44" s="27" t="s">
        <v>33</v>
      </c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28"/>
      <c r="AA44" s="120"/>
    </row>
    <row r="45" spans="1:86" x14ac:dyDescent="0.2">
      <c r="A45" s="99">
        <v>33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8"/>
    </row>
    <row r="46" spans="1:86" x14ac:dyDescent="0.2">
      <c r="A46" s="99">
        <v>34</v>
      </c>
      <c r="B46" s="89" t="s">
        <v>160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30">
        <v>0</v>
      </c>
      <c r="P46" s="107">
        <f>O46</f>
        <v>0</v>
      </c>
      <c r="Q46" s="107">
        <f t="shared" ref="Q46:AF48" si="72">P46</f>
        <v>0</v>
      </c>
      <c r="R46" s="107">
        <f t="shared" si="72"/>
        <v>0</v>
      </c>
      <c r="S46" s="107">
        <f t="shared" si="72"/>
        <v>0</v>
      </c>
      <c r="T46" s="107">
        <f t="shared" si="72"/>
        <v>0</v>
      </c>
      <c r="U46" s="107">
        <f t="shared" si="72"/>
        <v>0</v>
      </c>
      <c r="V46" s="107">
        <f t="shared" si="72"/>
        <v>0</v>
      </c>
      <c r="W46" s="107">
        <f t="shared" si="72"/>
        <v>0</v>
      </c>
      <c r="X46" s="107">
        <f t="shared" si="72"/>
        <v>0</v>
      </c>
      <c r="Y46" s="107">
        <f t="shared" si="72"/>
        <v>0</v>
      </c>
      <c r="Z46" s="107">
        <f t="shared" si="72"/>
        <v>0</v>
      </c>
      <c r="AA46" s="107">
        <f t="shared" si="72"/>
        <v>0</v>
      </c>
      <c r="AB46" s="107">
        <f t="shared" si="72"/>
        <v>0</v>
      </c>
      <c r="AC46" s="107">
        <f t="shared" si="72"/>
        <v>0</v>
      </c>
      <c r="AD46" s="107">
        <f t="shared" si="72"/>
        <v>0</v>
      </c>
      <c r="AE46" s="107">
        <f t="shared" si="72"/>
        <v>0</v>
      </c>
      <c r="AF46" s="107">
        <f t="shared" si="72"/>
        <v>0</v>
      </c>
      <c r="AG46" s="107">
        <f t="shared" ref="AG46:AV48" si="73">AF46</f>
        <v>0</v>
      </c>
      <c r="AH46" s="107">
        <f t="shared" si="73"/>
        <v>0</v>
      </c>
      <c r="AI46" s="107">
        <f t="shared" si="73"/>
        <v>0</v>
      </c>
      <c r="AJ46" s="107">
        <f t="shared" si="73"/>
        <v>0</v>
      </c>
      <c r="AK46" s="107">
        <f t="shared" si="73"/>
        <v>0</v>
      </c>
      <c r="AL46" s="107">
        <f t="shared" si="73"/>
        <v>0</v>
      </c>
      <c r="AM46" s="107">
        <f t="shared" si="73"/>
        <v>0</v>
      </c>
      <c r="AN46" s="107">
        <f t="shared" si="73"/>
        <v>0</v>
      </c>
      <c r="AO46" s="107">
        <f t="shared" si="73"/>
        <v>0</v>
      </c>
      <c r="AP46" s="107">
        <f t="shared" si="73"/>
        <v>0</v>
      </c>
      <c r="AQ46" s="107">
        <f t="shared" si="73"/>
        <v>0</v>
      </c>
      <c r="AR46" s="107">
        <f t="shared" si="73"/>
        <v>0</v>
      </c>
      <c r="AS46" s="107">
        <f t="shared" si="73"/>
        <v>0</v>
      </c>
      <c r="AT46" s="107">
        <f t="shared" si="73"/>
        <v>0</v>
      </c>
      <c r="AU46" s="107">
        <f t="shared" si="73"/>
        <v>0</v>
      </c>
      <c r="AV46" s="107">
        <f t="shared" si="73"/>
        <v>0</v>
      </c>
      <c r="AW46" s="107">
        <f t="shared" ref="AW46:BL48" si="74">AV46</f>
        <v>0</v>
      </c>
      <c r="AX46" s="107">
        <f t="shared" si="74"/>
        <v>0</v>
      </c>
      <c r="AY46" s="107">
        <f t="shared" si="74"/>
        <v>0</v>
      </c>
      <c r="AZ46" s="107">
        <f t="shared" si="74"/>
        <v>0</v>
      </c>
      <c r="BA46" s="107">
        <f t="shared" si="74"/>
        <v>0</v>
      </c>
      <c r="BB46" s="107">
        <f t="shared" si="74"/>
        <v>0</v>
      </c>
      <c r="BC46" s="107">
        <f t="shared" si="74"/>
        <v>0</v>
      </c>
      <c r="BD46" s="107">
        <f t="shared" si="74"/>
        <v>0</v>
      </c>
      <c r="BE46" s="107">
        <f t="shared" si="74"/>
        <v>0</v>
      </c>
      <c r="BF46" s="107">
        <f t="shared" si="74"/>
        <v>0</v>
      </c>
      <c r="BG46" s="107">
        <f t="shared" si="74"/>
        <v>0</v>
      </c>
      <c r="BH46" s="107">
        <f t="shared" si="74"/>
        <v>0</v>
      </c>
      <c r="BI46" s="107">
        <f t="shared" si="74"/>
        <v>0</v>
      </c>
      <c r="BJ46" s="107">
        <f t="shared" si="74"/>
        <v>0</v>
      </c>
      <c r="BK46" s="107">
        <f t="shared" si="74"/>
        <v>0</v>
      </c>
      <c r="BL46" s="107">
        <f t="shared" si="74"/>
        <v>0</v>
      </c>
      <c r="BM46" s="107">
        <f t="shared" ref="BM46:CB48" si="75">BL46</f>
        <v>0</v>
      </c>
      <c r="BN46" s="107">
        <f t="shared" si="75"/>
        <v>0</v>
      </c>
      <c r="BO46" s="107">
        <f t="shared" si="75"/>
        <v>0</v>
      </c>
      <c r="BP46" s="107">
        <f t="shared" si="75"/>
        <v>0</v>
      </c>
      <c r="BQ46" s="107">
        <f t="shared" si="75"/>
        <v>0</v>
      </c>
      <c r="BR46" s="107">
        <f t="shared" si="75"/>
        <v>0</v>
      </c>
      <c r="BS46" s="107">
        <f t="shared" si="75"/>
        <v>0</v>
      </c>
      <c r="BT46" s="107">
        <f t="shared" si="75"/>
        <v>0</v>
      </c>
      <c r="BU46" s="107">
        <f t="shared" si="75"/>
        <v>0</v>
      </c>
      <c r="BV46" s="107">
        <f t="shared" si="75"/>
        <v>0</v>
      </c>
      <c r="BW46" s="107">
        <f t="shared" si="75"/>
        <v>0</v>
      </c>
      <c r="BX46" s="107">
        <f t="shared" si="75"/>
        <v>0</v>
      </c>
      <c r="BY46" s="107">
        <f t="shared" si="75"/>
        <v>0</v>
      </c>
      <c r="BZ46" s="107">
        <f t="shared" si="75"/>
        <v>0</v>
      </c>
      <c r="CA46" s="107">
        <f t="shared" si="75"/>
        <v>0</v>
      </c>
      <c r="CB46" s="107">
        <f t="shared" si="75"/>
        <v>0</v>
      </c>
      <c r="CC46" s="107">
        <f t="shared" ref="CC46:CH48" si="76">CB46</f>
        <v>0</v>
      </c>
      <c r="CD46" s="107">
        <f t="shared" si="76"/>
        <v>0</v>
      </c>
      <c r="CE46" s="107">
        <f t="shared" si="76"/>
        <v>0</v>
      </c>
      <c r="CF46" s="107">
        <f t="shared" si="76"/>
        <v>0</v>
      </c>
      <c r="CG46" s="107">
        <f t="shared" si="76"/>
        <v>0</v>
      </c>
      <c r="CH46" s="107">
        <f t="shared" si="76"/>
        <v>0</v>
      </c>
    </row>
    <row r="47" spans="1:86" x14ac:dyDescent="0.2">
      <c r="A47" s="99">
        <v>35</v>
      </c>
      <c r="B47" s="89" t="s">
        <v>161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30">
        <v>0</v>
      </c>
      <c r="P47" s="107">
        <f t="shared" ref="P47:P48" si="77">O47</f>
        <v>0</v>
      </c>
      <c r="Q47" s="107">
        <f t="shared" si="72"/>
        <v>0</v>
      </c>
      <c r="R47" s="107">
        <f t="shared" si="72"/>
        <v>0</v>
      </c>
      <c r="S47" s="107">
        <f t="shared" si="72"/>
        <v>0</v>
      </c>
      <c r="T47" s="107">
        <f t="shared" si="72"/>
        <v>0</v>
      </c>
      <c r="U47" s="107">
        <f t="shared" si="72"/>
        <v>0</v>
      </c>
      <c r="V47" s="107">
        <f t="shared" si="72"/>
        <v>0</v>
      </c>
      <c r="W47" s="107">
        <f t="shared" si="72"/>
        <v>0</v>
      </c>
      <c r="X47" s="107">
        <f t="shared" si="72"/>
        <v>0</v>
      </c>
      <c r="Y47" s="107">
        <f t="shared" si="72"/>
        <v>0</v>
      </c>
      <c r="Z47" s="107">
        <f t="shared" si="72"/>
        <v>0</v>
      </c>
      <c r="AA47" s="107">
        <f t="shared" si="72"/>
        <v>0</v>
      </c>
      <c r="AB47" s="107">
        <f t="shared" si="72"/>
        <v>0</v>
      </c>
      <c r="AC47" s="107">
        <f t="shared" si="72"/>
        <v>0</v>
      </c>
      <c r="AD47" s="107">
        <f t="shared" si="72"/>
        <v>0</v>
      </c>
      <c r="AE47" s="107">
        <f t="shared" si="72"/>
        <v>0</v>
      </c>
      <c r="AF47" s="107">
        <f t="shared" si="72"/>
        <v>0</v>
      </c>
      <c r="AG47" s="107">
        <f t="shared" si="73"/>
        <v>0</v>
      </c>
      <c r="AH47" s="107">
        <f t="shared" si="73"/>
        <v>0</v>
      </c>
      <c r="AI47" s="107">
        <f t="shared" si="73"/>
        <v>0</v>
      </c>
      <c r="AJ47" s="107">
        <f t="shared" si="73"/>
        <v>0</v>
      </c>
      <c r="AK47" s="107">
        <f t="shared" si="73"/>
        <v>0</v>
      </c>
      <c r="AL47" s="107">
        <f t="shared" si="73"/>
        <v>0</v>
      </c>
      <c r="AM47" s="107">
        <f t="shared" si="73"/>
        <v>0</v>
      </c>
      <c r="AN47" s="107">
        <f t="shared" si="73"/>
        <v>0</v>
      </c>
      <c r="AO47" s="107">
        <f t="shared" si="73"/>
        <v>0</v>
      </c>
      <c r="AP47" s="107">
        <f t="shared" si="73"/>
        <v>0</v>
      </c>
      <c r="AQ47" s="107">
        <f t="shared" si="73"/>
        <v>0</v>
      </c>
      <c r="AR47" s="107">
        <f t="shared" si="73"/>
        <v>0</v>
      </c>
      <c r="AS47" s="107">
        <f t="shared" si="73"/>
        <v>0</v>
      </c>
      <c r="AT47" s="107">
        <f t="shared" si="73"/>
        <v>0</v>
      </c>
      <c r="AU47" s="107">
        <f t="shared" si="73"/>
        <v>0</v>
      </c>
      <c r="AV47" s="107">
        <f t="shared" si="73"/>
        <v>0</v>
      </c>
      <c r="AW47" s="107">
        <f t="shared" si="74"/>
        <v>0</v>
      </c>
      <c r="AX47" s="107">
        <f t="shared" si="74"/>
        <v>0</v>
      </c>
      <c r="AY47" s="107">
        <f t="shared" si="74"/>
        <v>0</v>
      </c>
      <c r="AZ47" s="107">
        <f t="shared" si="74"/>
        <v>0</v>
      </c>
      <c r="BA47" s="107">
        <f t="shared" si="74"/>
        <v>0</v>
      </c>
      <c r="BB47" s="107">
        <f t="shared" si="74"/>
        <v>0</v>
      </c>
      <c r="BC47" s="107">
        <f t="shared" si="74"/>
        <v>0</v>
      </c>
      <c r="BD47" s="107">
        <f t="shared" si="74"/>
        <v>0</v>
      </c>
      <c r="BE47" s="107">
        <f t="shared" si="74"/>
        <v>0</v>
      </c>
      <c r="BF47" s="107">
        <f t="shared" si="74"/>
        <v>0</v>
      </c>
      <c r="BG47" s="107">
        <f t="shared" si="74"/>
        <v>0</v>
      </c>
      <c r="BH47" s="107">
        <f t="shared" si="74"/>
        <v>0</v>
      </c>
      <c r="BI47" s="107">
        <f t="shared" si="74"/>
        <v>0</v>
      </c>
      <c r="BJ47" s="107">
        <f t="shared" si="74"/>
        <v>0</v>
      </c>
      <c r="BK47" s="107">
        <f t="shared" si="74"/>
        <v>0</v>
      </c>
      <c r="BL47" s="107">
        <f t="shared" si="74"/>
        <v>0</v>
      </c>
      <c r="BM47" s="107">
        <f t="shared" si="75"/>
        <v>0</v>
      </c>
      <c r="BN47" s="107">
        <f t="shared" si="75"/>
        <v>0</v>
      </c>
      <c r="BO47" s="107">
        <f t="shared" si="75"/>
        <v>0</v>
      </c>
      <c r="BP47" s="107">
        <f t="shared" si="75"/>
        <v>0</v>
      </c>
      <c r="BQ47" s="107">
        <f t="shared" si="75"/>
        <v>0</v>
      </c>
      <c r="BR47" s="107">
        <f t="shared" si="75"/>
        <v>0</v>
      </c>
      <c r="BS47" s="107">
        <f t="shared" si="75"/>
        <v>0</v>
      </c>
      <c r="BT47" s="107">
        <f t="shared" si="75"/>
        <v>0</v>
      </c>
      <c r="BU47" s="107">
        <f t="shared" si="75"/>
        <v>0</v>
      </c>
      <c r="BV47" s="107">
        <f t="shared" si="75"/>
        <v>0</v>
      </c>
      <c r="BW47" s="107">
        <f t="shared" si="75"/>
        <v>0</v>
      </c>
      <c r="BX47" s="107">
        <f t="shared" si="75"/>
        <v>0</v>
      </c>
      <c r="BY47" s="107">
        <f t="shared" si="75"/>
        <v>0</v>
      </c>
      <c r="BZ47" s="107">
        <f t="shared" si="75"/>
        <v>0</v>
      </c>
      <c r="CA47" s="107">
        <f t="shared" si="75"/>
        <v>0</v>
      </c>
      <c r="CB47" s="107">
        <f t="shared" si="75"/>
        <v>0</v>
      </c>
      <c r="CC47" s="107">
        <f t="shared" si="76"/>
        <v>0</v>
      </c>
      <c r="CD47" s="107">
        <f t="shared" si="76"/>
        <v>0</v>
      </c>
      <c r="CE47" s="107">
        <f t="shared" si="76"/>
        <v>0</v>
      </c>
      <c r="CF47" s="107">
        <f t="shared" si="76"/>
        <v>0</v>
      </c>
      <c r="CG47" s="107">
        <f t="shared" si="76"/>
        <v>0</v>
      </c>
      <c r="CH47" s="107">
        <f t="shared" si="76"/>
        <v>0</v>
      </c>
    </row>
    <row r="48" spans="1:86" x14ac:dyDescent="0.2">
      <c r="A48" s="99">
        <v>36</v>
      </c>
      <c r="B48" s="89" t="s">
        <v>162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30">
        <v>0</v>
      </c>
      <c r="P48" s="107">
        <f t="shared" si="77"/>
        <v>0</v>
      </c>
      <c r="Q48" s="107">
        <f t="shared" si="72"/>
        <v>0</v>
      </c>
      <c r="R48" s="107">
        <f t="shared" si="72"/>
        <v>0</v>
      </c>
      <c r="S48" s="107">
        <f t="shared" si="72"/>
        <v>0</v>
      </c>
      <c r="T48" s="107">
        <f t="shared" si="72"/>
        <v>0</v>
      </c>
      <c r="U48" s="107">
        <f t="shared" si="72"/>
        <v>0</v>
      </c>
      <c r="V48" s="107">
        <f t="shared" si="72"/>
        <v>0</v>
      </c>
      <c r="W48" s="107">
        <f t="shared" si="72"/>
        <v>0</v>
      </c>
      <c r="X48" s="107">
        <f t="shared" si="72"/>
        <v>0</v>
      </c>
      <c r="Y48" s="107">
        <f t="shared" si="72"/>
        <v>0</v>
      </c>
      <c r="Z48" s="107">
        <f t="shared" si="72"/>
        <v>0</v>
      </c>
      <c r="AA48" s="107">
        <f t="shared" si="72"/>
        <v>0</v>
      </c>
      <c r="AB48" s="107">
        <f t="shared" si="72"/>
        <v>0</v>
      </c>
      <c r="AC48" s="107">
        <f t="shared" si="72"/>
        <v>0</v>
      </c>
      <c r="AD48" s="107">
        <f t="shared" si="72"/>
        <v>0</v>
      </c>
      <c r="AE48" s="107">
        <f t="shared" si="72"/>
        <v>0</v>
      </c>
      <c r="AF48" s="107">
        <f t="shared" si="72"/>
        <v>0</v>
      </c>
      <c r="AG48" s="107">
        <f t="shared" si="73"/>
        <v>0</v>
      </c>
      <c r="AH48" s="107">
        <f t="shared" si="73"/>
        <v>0</v>
      </c>
      <c r="AI48" s="107">
        <f t="shared" si="73"/>
        <v>0</v>
      </c>
      <c r="AJ48" s="107">
        <f t="shared" si="73"/>
        <v>0</v>
      </c>
      <c r="AK48" s="107">
        <f t="shared" si="73"/>
        <v>0</v>
      </c>
      <c r="AL48" s="107">
        <f t="shared" si="73"/>
        <v>0</v>
      </c>
      <c r="AM48" s="107">
        <f t="shared" si="73"/>
        <v>0</v>
      </c>
      <c r="AN48" s="107">
        <f t="shared" si="73"/>
        <v>0</v>
      </c>
      <c r="AO48" s="107">
        <f t="shared" si="73"/>
        <v>0</v>
      </c>
      <c r="AP48" s="107">
        <f t="shared" si="73"/>
        <v>0</v>
      </c>
      <c r="AQ48" s="107">
        <f t="shared" si="73"/>
        <v>0</v>
      </c>
      <c r="AR48" s="107">
        <f t="shared" si="73"/>
        <v>0</v>
      </c>
      <c r="AS48" s="107">
        <f t="shared" si="73"/>
        <v>0</v>
      </c>
      <c r="AT48" s="107">
        <f t="shared" si="73"/>
        <v>0</v>
      </c>
      <c r="AU48" s="107">
        <f t="shared" si="73"/>
        <v>0</v>
      </c>
      <c r="AV48" s="107">
        <f t="shared" si="73"/>
        <v>0</v>
      </c>
      <c r="AW48" s="107">
        <f t="shared" si="74"/>
        <v>0</v>
      </c>
      <c r="AX48" s="107">
        <f t="shared" si="74"/>
        <v>0</v>
      </c>
      <c r="AY48" s="107">
        <f t="shared" si="74"/>
        <v>0</v>
      </c>
      <c r="AZ48" s="107">
        <f t="shared" si="74"/>
        <v>0</v>
      </c>
      <c r="BA48" s="107">
        <f t="shared" si="74"/>
        <v>0</v>
      </c>
      <c r="BB48" s="107">
        <f t="shared" si="74"/>
        <v>0</v>
      </c>
      <c r="BC48" s="107">
        <f t="shared" si="74"/>
        <v>0</v>
      </c>
      <c r="BD48" s="107">
        <f t="shared" si="74"/>
        <v>0</v>
      </c>
      <c r="BE48" s="107">
        <f t="shared" si="74"/>
        <v>0</v>
      </c>
      <c r="BF48" s="107">
        <f t="shared" si="74"/>
        <v>0</v>
      </c>
      <c r="BG48" s="107">
        <f t="shared" si="74"/>
        <v>0</v>
      </c>
      <c r="BH48" s="107">
        <f t="shared" si="74"/>
        <v>0</v>
      </c>
      <c r="BI48" s="107">
        <f t="shared" si="74"/>
        <v>0</v>
      </c>
      <c r="BJ48" s="107">
        <f t="shared" si="74"/>
        <v>0</v>
      </c>
      <c r="BK48" s="107">
        <f t="shared" si="74"/>
        <v>0</v>
      </c>
      <c r="BL48" s="107">
        <f t="shared" si="74"/>
        <v>0</v>
      </c>
      <c r="BM48" s="107">
        <f t="shared" si="75"/>
        <v>0</v>
      </c>
      <c r="BN48" s="107">
        <f t="shared" si="75"/>
        <v>0</v>
      </c>
      <c r="BO48" s="107">
        <f t="shared" si="75"/>
        <v>0</v>
      </c>
      <c r="BP48" s="107">
        <f t="shared" si="75"/>
        <v>0</v>
      </c>
      <c r="BQ48" s="107">
        <f t="shared" si="75"/>
        <v>0</v>
      </c>
      <c r="BR48" s="107">
        <f t="shared" si="75"/>
        <v>0</v>
      </c>
      <c r="BS48" s="107">
        <f t="shared" si="75"/>
        <v>0</v>
      </c>
      <c r="BT48" s="107">
        <f t="shared" si="75"/>
        <v>0</v>
      </c>
      <c r="BU48" s="107">
        <f t="shared" si="75"/>
        <v>0</v>
      </c>
      <c r="BV48" s="107">
        <f t="shared" si="75"/>
        <v>0</v>
      </c>
      <c r="BW48" s="107">
        <f t="shared" si="75"/>
        <v>0</v>
      </c>
      <c r="BX48" s="107">
        <f t="shared" si="75"/>
        <v>0</v>
      </c>
      <c r="BY48" s="107">
        <f t="shared" si="75"/>
        <v>0</v>
      </c>
      <c r="BZ48" s="107">
        <f t="shared" si="75"/>
        <v>0</v>
      </c>
      <c r="CA48" s="107">
        <f t="shared" si="75"/>
        <v>0</v>
      </c>
      <c r="CB48" s="107">
        <f t="shared" si="75"/>
        <v>0</v>
      </c>
      <c r="CC48" s="107">
        <f t="shared" si="76"/>
        <v>0</v>
      </c>
      <c r="CD48" s="107">
        <f t="shared" si="76"/>
        <v>0</v>
      </c>
      <c r="CE48" s="107">
        <f t="shared" si="76"/>
        <v>0</v>
      </c>
      <c r="CF48" s="107">
        <f t="shared" si="76"/>
        <v>0</v>
      </c>
      <c r="CG48" s="107">
        <f t="shared" si="76"/>
        <v>0</v>
      </c>
      <c r="CH48" s="107">
        <f t="shared" si="76"/>
        <v>0</v>
      </c>
    </row>
    <row r="49" spans="1:86" x14ac:dyDescent="0.2">
      <c r="A49" s="99">
        <v>37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</row>
    <row r="50" spans="1:86" x14ac:dyDescent="0.2">
      <c r="A50" s="99">
        <v>38</v>
      </c>
      <c r="B50" s="89" t="s">
        <v>163</v>
      </c>
      <c r="C50" s="44">
        <f t="shared" ref="C50:BN50" si="78">C55*C57</f>
        <v>145041.98069826321</v>
      </c>
      <c r="D50" s="44">
        <f t="shared" si="78"/>
        <v>145606.67930173685</v>
      </c>
      <c r="E50" s="44">
        <f t="shared" si="78"/>
        <v>143484.78151898738</v>
      </c>
      <c r="F50" s="44">
        <f t="shared" si="78"/>
        <v>144314.7173453047</v>
      </c>
      <c r="G50" s="44">
        <f t="shared" si="78"/>
        <v>148549.95687135711</v>
      </c>
      <c r="H50" s="44">
        <f t="shared" si="78"/>
        <v>150663.29861466002</v>
      </c>
      <c r="I50" s="44">
        <f t="shared" si="78"/>
        <v>154282.50330055936</v>
      </c>
      <c r="J50" s="44">
        <f t="shared" si="78"/>
        <v>152614.0756084781</v>
      </c>
      <c r="K50" s="44">
        <f t="shared" si="78"/>
        <v>153615.13222372686</v>
      </c>
      <c r="L50" s="44">
        <f t="shared" si="78"/>
        <v>153521.01578981458</v>
      </c>
      <c r="M50" s="44">
        <f t="shared" si="78"/>
        <v>152117.82532057702</v>
      </c>
      <c r="N50" s="44">
        <f t="shared" si="78"/>
        <v>147103.98620488669</v>
      </c>
      <c r="O50" s="44">
        <f t="shared" si="78"/>
        <v>145041.98069826321</v>
      </c>
      <c r="P50" s="44">
        <f t="shared" si="78"/>
        <v>145606.67930173685</v>
      </c>
      <c r="Q50" s="44">
        <f>Q55*Q57</f>
        <v>143484.78151898738</v>
      </c>
      <c r="R50" s="44">
        <f t="shared" si="78"/>
        <v>144314.7173453047</v>
      </c>
      <c r="S50" s="44">
        <f t="shared" si="78"/>
        <v>148549.95687135711</v>
      </c>
      <c r="T50" s="44">
        <f t="shared" si="78"/>
        <v>150663.29861466002</v>
      </c>
      <c r="U50" s="44">
        <f t="shared" si="78"/>
        <v>154282.50330055936</v>
      </c>
      <c r="V50" s="44">
        <f t="shared" si="78"/>
        <v>152614.0756084781</v>
      </c>
      <c r="W50" s="44">
        <f t="shared" si="78"/>
        <v>153615.13222372686</v>
      </c>
      <c r="X50" s="44">
        <f t="shared" si="78"/>
        <v>153521.01578981458</v>
      </c>
      <c r="Y50" s="44">
        <f t="shared" si="78"/>
        <v>152117.82532057702</v>
      </c>
      <c r="Z50" s="44">
        <f t="shared" si="78"/>
        <v>147103.98620488669</v>
      </c>
      <c r="AA50" s="44">
        <f t="shared" si="78"/>
        <v>145041.98069826321</v>
      </c>
      <c r="AB50" s="44">
        <f t="shared" si="78"/>
        <v>145606.67930173685</v>
      </c>
      <c r="AC50" s="44">
        <f t="shared" si="78"/>
        <v>143484.78151898738</v>
      </c>
      <c r="AD50" s="44">
        <f t="shared" si="78"/>
        <v>144314.7173453047</v>
      </c>
      <c r="AE50" s="44">
        <f t="shared" si="78"/>
        <v>148549.95687135711</v>
      </c>
      <c r="AF50" s="44">
        <f t="shared" si="78"/>
        <v>150663.29861466002</v>
      </c>
      <c r="AG50" s="44">
        <f t="shared" si="78"/>
        <v>154282.50330055936</v>
      </c>
      <c r="AH50" s="44">
        <f t="shared" si="78"/>
        <v>152614.0756084781</v>
      </c>
      <c r="AI50" s="44">
        <f t="shared" si="78"/>
        <v>153615.13222372686</v>
      </c>
      <c r="AJ50" s="44">
        <f t="shared" si="78"/>
        <v>153521.01578981458</v>
      </c>
      <c r="AK50" s="44">
        <f t="shared" si="78"/>
        <v>152117.82532057702</v>
      </c>
      <c r="AL50" s="44">
        <f t="shared" si="78"/>
        <v>147103.98620488669</v>
      </c>
      <c r="AM50" s="44">
        <f t="shared" si="78"/>
        <v>145041.98069826321</v>
      </c>
      <c r="AN50" s="44">
        <f t="shared" si="78"/>
        <v>145606.67930173685</v>
      </c>
      <c r="AO50" s="44">
        <f t="shared" si="78"/>
        <v>143484.78151898738</v>
      </c>
      <c r="AP50" s="44">
        <f t="shared" si="78"/>
        <v>144314.7173453047</v>
      </c>
      <c r="AQ50" s="44">
        <f t="shared" si="78"/>
        <v>148549.95687135711</v>
      </c>
      <c r="AR50" s="44">
        <f t="shared" si="78"/>
        <v>150663.29861466002</v>
      </c>
      <c r="AS50" s="44">
        <f t="shared" si="78"/>
        <v>154282.50330055936</v>
      </c>
      <c r="AT50" s="44">
        <f t="shared" si="78"/>
        <v>152614.0756084781</v>
      </c>
      <c r="AU50" s="44">
        <f t="shared" si="78"/>
        <v>153615.13222372686</v>
      </c>
      <c r="AV50" s="44">
        <f t="shared" si="78"/>
        <v>153521.01578981458</v>
      </c>
      <c r="AW50" s="44">
        <f t="shared" si="78"/>
        <v>152117.82532057702</v>
      </c>
      <c r="AX50" s="44">
        <f t="shared" si="78"/>
        <v>147103.98620488669</v>
      </c>
      <c r="AY50" s="44">
        <f t="shared" si="78"/>
        <v>145041.98069826321</v>
      </c>
      <c r="AZ50" s="44">
        <f t="shared" si="78"/>
        <v>145606.67930173685</v>
      </c>
      <c r="BA50" s="44">
        <f t="shared" si="78"/>
        <v>143484.78151898738</v>
      </c>
      <c r="BB50" s="44">
        <f t="shared" si="78"/>
        <v>144314.7173453047</v>
      </c>
      <c r="BC50" s="44">
        <f t="shared" si="78"/>
        <v>148549.95687135711</v>
      </c>
      <c r="BD50" s="44">
        <f t="shared" si="78"/>
        <v>150663.29861466002</v>
      </c>
      <c r="BE50" s="44">
        <f t="shared" si="78"/>
        <v>154282.50330055936</v>
      </c>
      <c r="BF50" s="44">
        <f t="shared" si="78"/>
        <v>152614.0756084781</v>
      </c>
      <c r="BG50" s="44">
        <f t="shared" si="78"/>
        <v>153615.13222372686</v>
      </c>
      <c r="BH50" s="44">
        <f t="shared" si="78"/>
        <v>153521.01578981458</v>
      </c>
      <c r="BI50" s="44">
        <f t="shared" si="78"/>
        <v>152117.82532057702</v>
      </c>
      <c r="BJ50" s="44">
        <f t="shared" si="78"/>
        <v>147103.98620488669</v>
      </c>
      <c r="BK50" s="44">
        <f t="shared" si="78"/>
        <v>145041.98069826321</v>
      </c>
      <c r="BL50" s="44">
        <f t="shared" si="78"/>
        <v>145606.67930173685</v>
      </c>
      <c r="BM50" s="44">
        <f t="shared" si="78"/>
        <v>143484.78151898738</v>
      </c>
      <c r="BN50" s="44">
        <f t="shared" si="78"/>
        <v>144314.7173453047</v>
      </c>
      <c r="BO50" s="44">
        <f t="shared" ref="BO50:CH50" si="79">BO55*BO57</f>
        <v>148549.95687135711</v>
      </c>
      <c r="BP50" s="44">
        <f t="shared" si="79"/>
        <v>150663.29861466002</v>
      </c>
      <c r="BQ50" s="44">
        <f t="shared" si="79"/>
        <v>154282.50330055936</v>
      </c>
      <c r="BR50" s="44">
        <f t="shared" si="79"/>
        <v>152614.0756084781</v>
      </c>
      <c r="BS50" s="44">
        <f t="shared" si="79"/>
        <v>153615.13222372686</v>
      </c>
      <c r="BT50" s="44">
        <f t="shared" si="79"/>
        <v>153521.01578981458</v>
      </c>
      <c r="BU50" s="44">
        <f t="shared" si="79"/>
        <v>152117.82532057702</v>
      </c>
      <c r="BV50" s="44">
        <f t="shared" si="79"/>
        <v>147103.98620488669</v>
      </c>
      <c r="BW50" s="44">
        <f t="shared" si="79"/>
        <v>145041.98069826321</v>
      </c>
      <c r="BX50" s="44">
        <f t="shared" si="79"/>
        <v>145606.67930173685</v>
      </c>
      <c r="BY50" s="44">
        <f t="shared" si="79"/>
        <v>143484.78151898738</v>
      </c>
      <c r="BZ50" s="44">
        <f t="shared" si="79"/>
        <v>144314.7173453047</v>
      </c>
      <c r="CA50" s="44">
        <f t="shared" si="79"/>
        <v>148549.95687135711</v>
      </c>
      <c r="CB50" s="44">
        <f t="shared" si="79"/>
        <v>150663.29861466002</v>
      </c>
      <c r="CC50" s="44">
        <f t="shared" si="79"/>
        <v>154282.50330055936</v>
      </c>
      <c r="CD50" s="44">
        <f t="shared" si="79"/>
        <v>152614.0756084781</v>
      </c>
      <c r="CE50" s="44">
        <f t="shared" si="79"/>
        <v>153615.13222372686</v>
      </c>
      <c r="CF50" s="44">
        <f t="shared" si="79"/>
        <v>153521.01578981458</v>
      </c>
      <c r="CG50" s="44">
        <f t="shared" si="79"/>
        <v>152117.82532057702</v>
      </c>
      <c r="CH50" s="44">
        <f t="shared" si="79"/>
        <v>147103.98620488669</v>
      </c>
    </row>
    <row r="51" spans="1:86" x14ac:dyDescent="0.2">
      <c r="A51" s="99">
        <v>39</v>
      </c>
      <c r="B51" s="89" t="s">
        <v>164</v>
      </c>
      <c r="C51" s="44">
        <f t="shared" ref="C51:N51" si="80">C59-C50</f>
        <v>-10352.220698263205</v>
      </c>
      <c r="D51" s="44">
        <f t="shared" si="80"/>
        <v>10352.220698263147</v>
      </c>
      <c r="E51" s="44">
        <f t="shared" si="80"/>
        <v>59205.088481012615</v>
      </c>
      <c r="F51" s="44">
        <f t="shared" si="80"/>
        <v>48013.272654695291</v>
      </c>
      <c r="G51" s="44">
        <f t="shared" si="80"/>
        <v>220659.40312864288</v>
      </c>
      <c r="H51" s="44">
        <f t="shared" si="80"/>
        <v>472149.91138533992</v>
      </c>
      <c r="I51" s="44">
        <f t="shared" si="80"/>
        <v>996147.48669944063</v>
      </c>
      <c r="J51" s="44">
        <f t="shared" si="80"/>
        <v>792971.40439152182</v>
      </c>
      <c r="K51" s="44">
        <f t="shared" si="80"/>
        <v>432860.95777627314</v>
      </c>
      <c r="L51" s="44">
        <f t="shared" si="80"/>
        <v>403663.13421018544</v>
      </c>
      <c r="M51" s="44">
        <f t="shared" si="80"/>
        <v>109395.86467942299</v>
      </c>
      <c r="N51" s="44">
        <f t="shared" si="80"/>
        <v>-11377.436204886704</v>
      </c>
      <c r="O51" s="108">
        <f>O53*O57*O$14</f>
        <v>0</v>
      </c>
      <c r="P51" s="108">
        <f t="shared" ref="P51:Z51" si="81">P53*P57*P$14</f>
        <v>0</v>
      </c>
      <c r="Q51" s="108">
        <f t="shared" si="81"/>
        <v>1626.7612871221313</v>
      </c>
      <c r="R51" s="108">
        <f t="shared" si="81"/>
        <v>71991.510776095136</v>
      </c>
      <c r="S51" s="108">
        <f t="shared" si="81"/>
        <v>291364.49002942746</v>
      </c>
      <c r="T51" s="108">
        <f t="shared" si="81"/>
        <v>561980.64383560873</v>
      </c>
      <c r="U51" s="108">
        <f t="shared" si="81"/>
        <v>760018.99317342485</v>
      </c>
      <c r="V51" s="108">
        <f t="shared" si="81"/>
        <v>766507.31650149508</v>
      </c>
      <c r="W51" s="108">
        <f t="shared" si="81"/>
        <v>520742.6817261916</v>
      </c>
      <c r="X51" s="108">
        <f t="shared" si="81"/>
        <v>316779.60375787108</v>
      </c>
      <c r="Y51" s="108">
        <f t="shared" si="81"/>
        <v>103478.31457511403</v>
      </c>
      <c r="Z51" s="108">
        <f t="shared" si="81"/>
        <v>18345.734937650497</v>
      </c>
      <c r="AA51" s="108">
        <f>AA53*AA57*AA$14</f>
        <v>0</v>
      </c>
      <c r="AB51" s="108">
        <f t="shared" ref="AB51:AL51" si="82">AB53*AB57*AB$14</f>
        <v>0</v>
      </c>
      <c r="AC51" s="108">
        <f t="shared" si="82"/>
        <v>1626.7612871221313</v>
      </c>
      <c r="AD51" s="108">
        <f t="shared" si="82"/>
        <v>71991.510776095136</v>
      </c>
      <c r="AE51" s="108">
        <f t="shared" si="82"/>
        <v>291364.49002942746</v>
      </c>
      <c r="AF51" s="108">
        <f t="shared" si="82"/>
        <v>561980.64383560873</v>
      </c>
      <c r="AG51" s="108">
        <f t="shared" si="82"/>
        <v>760018.99317342485</v>
      </c>
      <c r="AH51" s="108">
        <f t="shared" si="82"/>
        <v>766507.31650149508</v>
      </c>
      <c r="AI51" s="108">
        <f t="shared" si="82"/>
        <v>520742.6817261916</v>
      </c>
      <c r="AJ51" s="108">
        <f t="shared" si="82"/>
        <v>316779.60375787108</v>
      </c>
      <c r="AK51" s="108">
        <f t="shared" si="82"/>
        <v>103478.31457511403</v>
      </c>
      <c r="AL51" s="108">
        <f t="shared" si="82"/>
        <v>18345.734937650497</v>
      </c>
      <c r="AM51" s="108">
        <f>AM53*AM57*AM$14</f>
        <v>0</v>
      </c>
      <c r="AN51" s="108">
        <f t="shared" ref="AN51:AX51" si="83">AN53*AN57*AN$14</f>
        <v>0</v>
      </c>
      <c r="AO51" s="108">
        <f t="shared" si="83"/>
        <v>1626.7612871221313</v>
      </c>
      <c r="AP51" s="108">
        <f t="shared" si="83"/>
        <v>71991.510776095136</v>
      </c>
      <c r="AQ51" s="108">
        <f t="shared" si="83"/>
        <v>291364.49002942746</v>
      </c>
      <c r="AR51" s="108">
        <f t="shared" si="83"/>
        <v>561980.64383560873</v>
      </c>
      <c r="AS51" s="108">
        <f t="shared" si="83"/>
        <v>760018.99317342485</v>
      </c>
      <c r="AT51" s="108">
        <f t="shared" si="83"/>
        <v>766507.31650149508</v>
      </c>
      <c r="AU51" s="108">
        <f t="shared" si="83"/>
        <v>520742.6817261916</v>
      </c>
      <c r="AV51" s="108">
        <f t="shared" si="83"/>
        <v>316779.60375787108</v>
      </c>
      <c r="AW51" s="108">
        <f t="shared" si="83"/>
        <v>103478.31457511403</v>
      </c>
      <c r="AX51" s="108">
        <f t="shared" si="83"/>
        <v>18345.734937650497</v>
      </c>
      <c r="AY51" s="108">
        <f>AY53*AY57*AY$14</f>
        <v>0</v>
      </c>
      <c r="AZ51" s="108">
        <f t="shared" ref="AZ51:BJ51" si="84">AZ53*AZ57*AZ$14</f>
        <v>0</v>
      </c>
      <c r="BA51" s="108">
        <f t="shared" si="84"/>
        <v>1626.7612871221313</v>
      </c>
      <c r="BB51" s="108">
        <f t="shared" si="84"/>
        <v>71991.510776095136</v>
      </c>
      <c r="BC51" s="108">
        <f t="shared" si="84"/>
        <v>291364.49002942746</v>
      </c>
      <c r="BD51" s="108">
        <f t="shared" si="84"/>
        <v>561980.64383560873</v>
      </c>
      <c r="BE51" s="108">
        <f t="shared" si="84"/>
        <v>760018.99317342485</v>
      </c>
      <c r="BF51" s="108">
        <f t="shared" si="84"/>
        <v>766507.31650149508</v>
      </c>
      <c r="BG51" s="108">
        <f t="shared" si="84"/>
        <v>520742.6817261916</v>
      </c>
      <c r="BH51" s="108">
        <f t="shared" si="84"/>
        <v>316779.60375787108</v>
      </c>
      <c r="BI51" s="108">
        <f t="shared" si="84"/>
        <v>103478.31457511403</v>
      </c>
      <c r="BJ51" s="108">
        <f t="shared" si="84"/>
        <v>18345.734937650497</v>
      </c>
      <c r="BK51" s="108">
        <f>BK53*BK57*BK$14</f>
        <v>0</v>
      </c>
      <c r="BL51" s="108">
        <f t="shared" ref="BL51:BV51" si="85">BL53*BL57*BL$14</f>
        <v>0</v>
      </c>
      <c r="BM51" s="108">
        <f t="shared" si="85"/>
        <v>1626.7612871221313</v>
      </c>
      <c r="BN51" s="108">
        <f t="shared" si="85"/>
        <v>71991.510776095136</v>
      </c>
      <c r="BO51" s="108">
        <f t="shared" si="85"/>
        <v>291364.49002942746</v>
      </c>
      <c r="BP51" s="108">
        <f t="shared" si="85"/>
        <v>561980.64383560873</v>
      </c>
      <c r="BQ51" s="108">
        <f t="shared" si="85"/>
        <v>760018.99317342485</v>
      </c>
      <c r="BR51" s="108">
        <f t="shared" si="85"/>
        <v>766507.31650149508</v>
      </c>
      <c r="BS51" s="108">
        <f t="shared" si="85"/>
        <v>520742.6817261916</v>
      </c>
      <c r="BT51" s="108">
        <f t="shared" si="85"/>
        <v>316779.60375787108</v>
      </c>
      <c r="BU51" s="108">
        <f t="shared" si="85"/>
        <v>103478.31457511403</v>
      </c>
      <c r="BV51" s="108">
        <f t="shared" si="85"/>
        <v>18345.734937650497</v>
      </c>
      <c r="BW51" s="108">
        <f>BW53*BW57*BW$14</f>
        <v>0</v>
      </c>
      <c r="BX51" s="108">
        <f t="shared" ref="BX51:CH51" si="86">BX53*BX57*BX$14</f>
        <v>0</v>
      </c>
      <c r="BY51" s="108">
        <f t="shared" si="86"/>
        <v>1626.7612871221313</v>
      </c>
      <c r="BZ51" s="108">
        <f t="shared" si="86"/>
        <v>71991.510776095136</v>
      </c>
      <c r="CA51" s="108">
        <f t="shared" si="86"/>
        <v>291364.49002942746</v>
      </c>
      <c r="CB51" s="108">
        <f t="shared" si="86"/>
        <v>561980.64383560873</v>
      </c>
      <c r="CC51" s="108">
        <f t="shared" si="86"/>
        <v>760018.99317342485</v>
      </c>
      <c r="CD51" s="108">
        <f t="shared" si="86"/>
        <v>766507.31650149508</v>
      </c>
      <c r="CE51" s="108">
        <f t="shared" si="86"/>
        <v>520742.6817261916</v>
      </c>
      <c r="CF51" s="108">
        <f t="shared" si="86"/>
        <v>316779.60375787108</v>
      </c>
      <c r="CG51" s="108">
        <f t="shared" si="86"/>
        <v>103478.31457511403</v>
      </c>
      <c r="CH51" s="108">
        <f t="shared" si="86"/>
        <v>18345.734937650497</v>
      </c>
    </row>
    <row r="52" spans="1:86" x14ac:dyDescent="0.2">
      <c r="A52" s="99">
        <v>40</v>
      </c>
      <c r="B52" s="89" t="s">
        <v>165</v>
      </c>
      <c r="C52" s="109">
        <f t="shared" ref="C52:N52" si="87">C51/C57</f>
        <v>-0.6106784272217558</v>
      </c>
      <c r="D52" s="109">
        <f t="shared" si="87"/>
        <v>0.60831006571060919</v>
      </c>
      <c r="E52" s="109">
        <f t="shared" si="87"/>
        <v>3.5304167251647356</v>
      </c>
      <c r="F52" s="109">
        <f t="shared" si="87"/>
        <v>2.8465804621269517</v>
      </c>
      <c r="G52" s="109">
        <f t="shared" si="87"/>
        <v>12.709330902467624</v>
      </c>
      <c r="H52" s="109">
        <f t="shared" si="87"/>
        <v>26.812988323319889</v>
      </c>
      <c r="I52" s="109">
        <f t="shared" si="87"/>
        <v>55.243316698061257</v>
      </c>
      <c r="J52" s="109">
        <f t="shared" si="87"/>
        <v>44.45654562939518</v>
      </c>
      <c r="K52" s="109">
        <f t="shared" si="87"/>
        <v>24.109444011154793</v>
      </c>
      <c r="L52" s="109">
        <f t="shared" si="87"/>
        <v>22.496970083608396</v>
      </c>
      <c r="M52" s="109">
        <f t="shared" si="87"/>
        <v>6.1530943629800881</v>
      </c>
      <c r="N52" s="109">
        <f t="shared" si="87"/>
        <v>-0.66174816523507851</v>
      </c>
      <c r="O52" s="110">
        <f>O51/O57</f>
        <v>0</v>
      </c>
      <c r="P52" s="110">
        <f t="shared" ref="P52:Z52" si="88">P51/P57</f>
        <v>0</v>
      </c>
      <c r="Q52" s="110">
        <f t="shared" si="88"/>
        <v>9.7004250871921965E-2</v>
      </c>
      <c r="R52" s="110">
        <f t="shared" si="88"/>
        <v>4.2681870383645659</v>
      </c>
      <c r="S52" s="110">
        <f t="shared" si="88"/>
        <v>16.7817354008425</v>
      </c>
      <c r="T52" s="110">
        <f t="shared" si="88"/>
        <v>31.914398536862329</v>
      </c>
      <c r="U52" s="110">
        <f t="shared" si="88"/>
        <v>42.148347003850091</v>
      </c>
      <c r="V52" s="110">
        <f t="shared" si="88"/>
        <v>42.97288313626143</v>
      </c>
      <c r="W52" s="110">
        <f t="shared" si="88"/>
        <v>29.004271010704667</v>
      </c>
      <c r="X52" s="110">
        <f t="shared" si="88"/>
        <v>17.654773658689798</v>
      </c>
      <c r="Y52" s="110">
        <f t="shared" si="88"/>
        <v>5.8202550523153169</v>
      </c>
      <c r="Z52" s="110">
        <f t="shared" si="88"/>
        <v>1.0670467595911415</v>
      </c>
      <c r="AA52" s="110">
        <f>AA51/AA57</f>
        <v>0</v>
      </c>
      <c r="AB52" s="110">
        <f t="shared" ref="AB52:AL52" si="89">AB51/AB57</f>
        <v>0</v>
      </c>
      <c r="AC52" s="110">
        <f t="shared" si="89"/>
        <v>9.7004250871921965E-2</v>
      </c>
      <c r="AD52" s="110">
        <f t="shared" si="89"/>
        <v>4.2681870383645659</v>
      </c>
      <c r="AE52" s="110">
        <f t="shared" si="89"/>
        <v>16.7817354008425</v>
      </c>
      <c r="AF52" s="110">
        <f t="shared" si="89"/>
        <v>31.914398536862329</v>
      </c>
      <c r="AG52" s="110">
        <f t="shared" si="89"/>
        <v>42.148347003850091</v>
      </c>
      <c r="AH52" s="110">
        <f t="shared" si="89"/>
        <v>42.97288313626143</v>
      </c>
      <c r="AI52" s="110">
        <f t="shared" si="89"/>
        <v>29.004271010704667</v>
      </c>
      <c r="AJ52" s="110">
        <f t="shared" si="89"/>
        <v>17.654773658689798</v>
      </c>
      <c r="AK52" s="110">
        <f t="shared" si="89"/>
        <v>5.8202550523153169</v>
      </c>
      <c r="AL52" s="110">
        <f t="shared" si="89"/>
        <v>1.0670467595911415</v>
      </c>
      <c r="AM52" s="110">
        <f>AM51/AM57</f>
        <v>0</v>
      </c>
      <c r="AN52" s="110">
        <f t="shared" ref="AN52:AX52" si="90">AN51/AN57</f>
        <v>0</v>
      </c>
      <c r="AO52" s="110">
        <f t="shared" si="90"/>
        <v>9.7004250871921965E-2</v>
      </c>
      <c r="AP52" s="110">
        <f t="shared" si="90"/>
        <v>4.2681870383645659</v>
      </c>
      <c r="AQ52" s="110">
        <f t="shared" si="90"/>
        <v>16.7817354008425</v>
      </c>
      <c r="AR52" s="110">
        <f t="shared" si="90"/>
        <v>31.914398536862329</v>
      </c>
      <c r="AS52" s="110">
        <f t="shared" si="90"/>
        <v>42.148347003850091</v>
      </c>
      <c r="AT52" s="110">
        <f t="shared" si="90"/>
        <v>42.97288313626143</v>
      </c>
      <c r="AU52" s="110">
        <f t="shared" si="90"/>
        <v>29.004271010704667</v>
      </c>
      <c r="AV52" s="110">
        <f t="shared" si="90"/>
        <v>17.654773658689798</v>
      </c>
      <c r="AW52" s="110">
        <f t="shared" si="90"/>
        <v>5.8202550523153169</v>
      </c>
      <c r="AX52" s="110">
        <f t="shared" si="90"/>
        <v>1.0670467595911415</v>
      </c>
      <c r="AY52" s="110">
        <f>AY51/AY57</f>
        <v>0</v>
      </c>
      <c r="AZ52" s="110">
        <f t="shared" ref="AZ52:BJ52" si="91">AZ51/AZ57</f>
        <v>0</v>
      </c>
      <c r="BA52" s="110">
        <f t="shared" si="91"/>
        <v>9.7004250871921965E-2</v>
      </c>
      <c r="BB52" s="110">
        <f t="shared" si="91"/>
        <v>4.2681870383645659</v>
      </c>
      <c r="BC52" s="110">
        <f t="shared" si="91"/>
        <v>16.7817354008425</v>
      </c>
      <c r="BD52" s="110">
        <f t="shared" si="91"/>
        <v>31.914398536862329</v>
      </c>
      <c r="BE52" s="110">
        <f t="shared" si="91"/>
        <v>42.148347003850091</v>
      </c>
      <c r="BF52" s="110">
        <f t="shared" si="91"/>
        <v>42.97288313626143</v>
      </c>
      <c r="BG52" s="110">
        <f t="shared" si="91"/>
        <v>29.004271010704667</v>
      </c>
      <c r="BH52" s="110">
        <f t="shared" si="91"/>
        <v>17.654773658689798</v>
      </c>
      <c r="BI52" s="110">
        <f t="shared" si="91"/>
        <v>5.8202550523153169</v>
      </c>
      <c r="BJ52" s="110">
        <f t="shared" si="91"/>
        <v>1.0670467595911415</v>
      </c>
      <c r="BK52" s="110">
        <f>BK51/BK57</f>
        <v>0</v>
      </c>
      <c r="BL52" s="110">
        <f t="shared" ref="BL52:BV52" si="92">BL51/BL57</f>
        <v>0</v>
      </c>
      <c r="BM52" s="110">
        <f t="shared" si="92"/>
        <v>9.7004250871921965E-2</v>
      </c>
      <c r="BN52" s="110">
        <f t="shared" si="92"/>
        <v>4.2681870383645659</v>
      </c>
      <c r="BO52" s="110">
        <f t="shared" si="92"/>
        <v>16.7817354008425</v>
      </c>
      <c r="BP52" s="110">
        <f t="shared" si="92"/>
        <v>31.914398536862329</v>
      </c>
      <c r="BQ52" s="110">
        <f t="shared" si="92"/>
        <v>42.148347003850091</v>
      </c>
      <c r="BR52" s="110">
        <f t="shared" si="92"/>
        <v>42.97288313626143</v>
      </c>
      <c r="BS52" s="110">
        <f t="shared" si="92"/>
        <v>29.004271010704667</v>
      </c>
      <c r="BT52" s="110">
        <f t="shared" si="92"/>
        <v>17.654773658689798</v>
      </c>
      <c r="BU52" s="110">
        <f t="shared" si="92"/>
        <v>5.8202550523153169</v>
      </c>
      <c r="BV52" s="110">
        <f t="shared" si="92"/>
        <v>1.0670467595911415</v>
      </c>
      <c r="BW52" s="110">
        <f>BW51/BW57</f>
        <v>0</v>
      </c>
      <c r="BX52" s="110">
        <f t="shared" ref="BX52:CH52" si="93">BX51/BX57</f>
        <v>0</v>
      </c>
      <c r="BY52" s="110">
        <f t="shared" si="93"/>
        <v>9.7004250871921965E-2</v>
      </c>
      <c r="BZ52" s="110">
        <f t="shared" si="93"/>
        <v>4.2681870383645659</v>
      </c>
      <c r="CA52" s="110">
        <f t="shared" si="93"/>
        <v>16.7817354008425</v>
      </c>
      <c r="CB52" s="110">
        <f t="shared" si="93"/>
        <v>31.914398536862329</v>
      </c>
      <c r="CC52" s="110">
        <f t="shared" si="93"/>
        <v>42.148347003850091</v>
      </c>
      <c r="CD52" s="110">
        <f t="shared" si="93"/>
        <v>42.97288313626143</v>
      </c>
      <c r="CE52" s="110">
        <f t="shared" si="93"/>
        <v>29.004271010704667</v>
      </c>
      <c r="CF52" s="110">
        <f t="shared" si="93"/>
        <v>17.654773658689798</v>
      </c>
      <c r="CG52" s="110">
        <f t="shared" si="93"/>
        <v>5.8202550523153169</v>
      </c>
      <c r="CH52" s="110">
        <f t="shared" si="93"/>
        <v>1.0670467595911415</v>
      </c>
    </row>
    <row r="53" spans="1:86" x14ac:dyDescent="0.2">
      <c r="A53" s="99">
        <v>41</v>
      </c>
      <c r="B53" s="89" t="s">
        <v>166</v>
      </c>
      <c r="C53" s="111">
        <f>SUM(C52:N52)/SUM(C$13:N$13)</f>
        <v>4.8502102716273962E-2</v>
      </c>
      <c r="D53" s="111">
        <f>C53</f>
        <v>4.8502102716273962E-2</v>
      </c>
      <c r="E53" s="111">
        <f t="shared" ref="E53:N53" si="94">D53</f>
        <v>4.8502102716273962E-2</v>
      </c>
      <c r="F53" s="111">
        <f t="shared" si="94"/>
        <v>4.8502102716273962E-2</v>
      </c>
      <c r="G53" s="111">
        <f t="shared" si="94"/>
        <v>4.8502102716273962E-2</v>
      </c>
      <c r="H53" s="111">
        <f t="shared" si="94"/>
        <v>4.8502102716273962E-2</v>
      </c>
      <c r="I53" s="111">
        <f t="shared" si="94"/>
        <v>4.8502102716273962E-2</v>
      </c>
      <c r="J53" s="111">
        <f t="shared" si="94"/>
        <v>4.8502102716273962E-2</v>
      </c>
      <c r="K53" s="111">
        <f t="shared" si="94"/>
        <v>4.8502102716273962E-2</v>
      </c>
      <c r="L53" s="111">
        <f t="shared" si="94"/>
        <v>4.8502102716273962E-2</v>
      </c>
      <c r="M53" s="111">
        <f t="shared" si="94"/>
        <v>4.8502102716273962E-2</v>
      </c>
      <c r="N53" s="111">
        <f t="shared" si="94"/>
        <v>4.8502102716273962E-2</v>
      </c>
      <c r="O53" s="112">
        <f>((SUM(C58:N58)/AVERAGE(C57:N57)+O48)*AVERAGE(O57:Z57)-SUM(O50:Z50))/(O57*O$14+P57*P$14+Q57*Q$14+R57*R$14+S57*S$14+T57*T$14+U57*U$14+V57*V$14+W57*W$14+X57*X$14+Y57*Y$14+Z57*Z$14)</f>
        <v>4.8502125435960983E-2</v>
      </c>
      <c r="P53" s="113">
        <f>O53</f>
        <v>4.8502125435960983E-2</v>
      </c>
      <c r="Q53" s="113">
        <f t="shared" ref="Q53:Z53" si="95">P53</f>
        <v>4.8502125435960983E-2</v>
      </c>
      <c r="R53" s="113">
        <f t="shared" si="95"/>
        <v>4.8502125435960983E-2</v>
      </c>
      <c r="S53" s="113">
        <f t="shared" si="95"/>
        <v>4.8502125435960983E-2</v>
      </c>
      <c r="T53" s="113">
        <f t="shared" si="95"/>
        <v>4.8502125435960983E-2</v>
      </c>
      <c r="U53" s="113">
        <f t="shared" si="95"/>
        <v>4.8502125435960983E-2</v>
      </c>
      <c r="V53" s="113">
        <f t="shared" si="95"/>
        <v>4.8502125435960983E-2</v>
      </c>
      <c r="W53" s="113">
        <f t="shared" si="95"/>
        <v>4.8502125435960983E-2</v>
      </c>
      <c r="X53" s="113">
        <f t="shared" si="95"/>
        <v>4.8502125435960983E-2</v>
      </c>
      <c r="Y53" s="113">
        <f t="shared" si="95"/>
        <v>4.8502125435960983E-2</v>
      </c>
      <c r="Z53" s="113">
        <f t="shared" si="95"/>
        <v>4.8502125435960983E-2</v>
      </c>
      <c r="AA53" s="112">
        <f>((SUM(O58:Z58)/AVERAGE(O57:Z57)+AA48)*AVERAGE(AA57:AL57)-SUM(AA50:AL50))/(AA57*AA$14+AB57*AB$14+AC57*AC$14+AD57*AD$14+AE57*AE$14+AF57*AF$14+AG57*AG$14+AH57*AH$14+AI57*AI$14+AJ57*AJ$14+AK57*AK$14+AL57*AL$14)</f>
        <v>4.8502125435960983E-2</v>
      </c>
      <c r="AB53" s="113">
        <f>AA53</f>
        <v>4.8502125435960983E-2</v>
      </c>
      <c r="AC53" s="113">
        <f t="shared" ref="AC53:AL53" si="96">AB53</f>
        <v>4.8502125435960983E-2</v>
      </c>
      <c r="AD53" s="113">
        <f t="shared" si="96"/>
        <v>4.8502125435960983E-2</v>
      </c>
      <c r="AE53" s="113">
        <f t="shared" si="96"/>
        <v>4.8502125435960983E-2</v>
      </c>
      <c r="AF53" s="113">
        <f t="shared" si="96"/>
        <v>4.8502125435960983E-2</v>
      </c>
      <c r="AG53" s="113">
        <f t="shared" si="96"/>
        <v>4.8502125435960983E-2</v>
      </c>
      <c r="AH53" s="113">
        <f t="shared" si="96"/>
        <v>4.8502125435960983E-2</v>
      </c>
      <c r="AI53" s="113">
        <f t="shared" si="96"/>
        <v>4.8502125435960983E-2</v>
      </c>
      <c r="AJ53" s="113">
        <f t="shared" si="96"/>
        <v>4.8502125435960983E-2</v>
      </c>
      <c r="AK53" s="113">
        <f t="shared" si="96"/>
        <v>4.8502125435960983E-2</v>
      </c>
      <c r="AL53" s="113">
        <f t="shared" si="96"/>
        <v>4.8502125435960983E-2</v>
      </c>
      <c r="AM53" s="112">
        <f>((SUM(AA58:AL58)/AVERAGE(AA57:AL57)+AM48)*AVERAGE(AM57:AX57)-SUM(AM50:AX50))/(AM57*AM$14+AN57*AN$14+AO57*AO$14+AP57*AP$14+AQ57*AQ$14+AR57*AR$14+AS57*AS$14+AT57*AT$14+AU57*AU$14+AV57*AV$14+AW57*AW$14+AX57*AX$14)</f>
        <v>4.8502125435960983E-2</v>
      </c>
      <c r="AN53" s="113">
        <f>AM53</f>
        <v>4.8502125435960983E-2</v>
      </c>
      <c r="AO53" s="113">
        <f t="shared" ref="AO53:AX53" si="97">AN53</f>
        <v>4.8502125435960983E-2</v>
      </c>
      <c r="AP53" s="113">
        <f t="shared" si="97"/>
        <v>4.8502125435960983E-2</v>
      </c>
      <c r="AQ53" s="113">
        <f t="shared" si="97"/>
        <v>4.8502125435960983E-2</v>
      </c>
      <c r="AR53" s="113">
        <f t="shared" si="97"/>
        <v>4.8502125435960983E-2</v>
      </c>
      <c r="AS53" s="113">
        <f t="shared" si="97"/>
        <v>4.8502125435960983E-2</v>
      </c>
      <c r="AT53" s="113">
        <f t="shared" si="97"/>
        <v>4.8502125435960983E-2</v>
      </c>
      <c r="AU53" s="113">
        <f t="shared" si="97"/>
        <v>4.8502125435960983E-2</v>
      </c>
      <c r="AV53" s="113">
        <f t="shared" si="97"/>
        <v>4.8502125435960983E-2</v>
      </c>
      <c r="AW53" s="113">
        <f t="shared" si="97"/>
        <v>4.8502125435960983E-2</v>
      </c>
      <c r="AX53" s="113">
        <f t="shared" si="97"/>
        <v>4.8502125435960983E-2</v>
      </c>
      <c r="AY53" s="112">
        <f>((SUM(AM58:AX58)/AVERAGE(AM57:AX57)+AY48)*AVERAGE(AY57:BJ57)-SUM(AY50:BJ50))/(AY57*AY$14+AZ57*AZ$14+BA57*BA$14+BB57*BB$14+BC57*BC$14+BD57*BD$14+BE57*BE$14+BF57*BF$14+BG57*BG$14+BH57*BH$14+BI57*BI$14+BJ57*BJ$14)</f>
        <v>4.8502125435960983E-2</v>
      </c>
      <c r="AZ53" s="113">
        <f>AY53</f>
        <v>4.8502125435960983E-2</v>
      </c>
      <c r="BA53" s="113">
        <f t="shared" ref="BA53:BJ53" si="98">AZ53</f>
        <v>4.8502125435960983E-2</v>
      </c>
      <c r="BB53" s="113">
        <f t="shared" si="98"/>
        <v>4.8502125435960983E-2</v>
      </c>
      <c r="BC53" s="113">
        <f t="shared" si="98"/>
        <v>4.8502125435960983E-2</v>
      </c>
      <c r="BD53" s="113">
        <f t="shared" si="98"/>
        <v>4.8502125435960983E-2</v>
      </c>
      <c r="BE53" s="113">
        <f t="shared" si="98"/>
        <v>4.8502125435960983E-2</v>
      </c>
      <c r="BF53" s="113">
        <f t="shared" si="98"/>
        <v>4.8502125435960983E-2</v>
      </c>
      <c r="BG53" s="113">
        <f t="shared" si="98"/>
        <v>4.8502125435960983E-2</v>
      </c>
      <c r="BH53" s="113">
        <f t="shared" si="98"/>
        <v>4.8502125435960983E-2</v>
      </c>
      <c r="BI53" s="113">
        <f t="shared" si="98"/>
        <v>4.8502125435960983E-2</v>
      </c>
      <c r="BJ53" s="113">
        <f t="shared" si="98"/>
        <v>4.8502125435960983E-2</v>
      </c>
      <c r="BK53" s="112">
        <f>((SUM(AY58:BJ58)/AVERAGE(AY57:BJ57)+BK48)*AVERAGE(BK57:BV57)-SUM(BK50:BV50))/(BK57*BK$14+BL57*BL$14+BM57*BM$14+BN57*BN$14+BO57*BO$14+BP57*BP$14+BQ57*BQ$14+BR57*BR$14+BS57*BS$14+BT57*BT$14+BU57*BU$14+BV57*BV$14)</f>
        <v>4.8502125435960983E-2</v>
      </c>
      <c r="BL53" s="113">
        <f>BK53</f>
        <v>4.8502125435960983E-2</v>
      </c>
      <c r="BM53" s="113">
        <f t="shared" ref="BM53:BV53" si="99">BL53</f>
        <v>4.8502125435960983E-2</v>
      </c>
      <c r="BN53" s="113">
        <f t="shared" si="99"/>
        <v>4.8502125435960983E-2</v>
      </c>
      <c r="BO53" s="113">
        <f t="shared" si="99"/>
        <v>4.8502125435960983E-2</v>
      </c>
      <c r="BP53" s="113">
        <f t="shared" si="99"/>
        <v>4.8502125435960983E-2</v>
      </c>
      <c r="BQ53" s="113">
        <f t="shared" si="99"/>
        <v>4.8502125435960983E-2</v>
      </c>
      <c r="BR53" s="113">
        <f t="shared" si="99"/>
        <v>4.8502125435960983E-2</v>
      </c>
      <c r="BS53" s="113">
        <f t="shared" si="99"/>
        <v>4.8502125435960983E-2</v>
      </c>
      <c r="BT53" s="113">
        <f t="shared" si="99"/>
        <v>4.8502125435960983E-2</v>
      </c>
      <c r="BU53" s="113">
        <f t="shared" si="99"/>
        <v>4.8502125435960983E-2</v>
      </c>
      <c r="BV53" s="113">
        <f t="shared" si="99"/>
        <v>4.8502125435960983E-2</v>
      </c>
      <c r="BW53" s="112">
        <f>((SUM(BK58:BV58)/AVERAGE(BK57:BV57)+BW48)*AVERAGE(BW57:CH57)-SUM(BW50:CH50))/(BW57*BW$14+BX57*BX$14+BY57*BY$14+BZ57*BZ$14+CA57*CA$14+CB57*CB$14+CC57*CC$14+CD57*CD$14+CE57*CE$14+CF57*CF$14+CG57*CG$14+CH57*CH$14)</f>
        <v>4.8502125435960983E-2</v>
      </c>
      <c r="BX53" s="113">
        <f>BW53</f>
        <v>4.8502125435960983E-2</v>
      </c>
      <c r="BY53" s="113">
        <f t="shared" ref="BY53:CH53" si="100">BX53</f>
        <v>4.8502125435960983E-2</v>
      </c>
      <c r="BZ53" s="113">
        <f t="shared" si="100"/>
        <v>4.8502125435960983E-2</v>
      </c>
      <c r="CA53" s="113">
        <f t="shared" si="100"/>
        <v>4.8502125435960983E-2</v>
      </c>
      <c r="CB53" s="113">
        <f t="shared" si="100"/>
        <v>4.8502125435960983E-2</v>
      </c>
      <c r="CC53" s="113">
        <f t="shared" si="100"/>
        <v>4.8502125435960983E-2</v>
      </c>
      <c r="CD53" s="113">
        <f t="shared" si="100"/>
        <v>4.8502125435960983E-2</v>
      </c>
      <c r="CE53" s="113">
        <f t="shared" si="100"/>
        <v>4.8502125435960983E-2</v>
      </c>
      <c r="CF53" s="113">
        <f t="shared" si="100"/>
        <v>4.8502125435960983E-2</v>
      </c>
      <c r="CG53" s="113">
        <f t="shared" si="100"/>
        <v>4.8502125435960983E-2</v>
      </c>
      <c r="CH53" s="113">
        <f t="shared" si="100"/>
        <v>4.8502125435960983E-2</v>
      </c>
    </row>
    <row r="54" spans="1:86" x14ac:dyDescent="0.2">
      <c r="A54" s="99">
        <v>42</v>
      </c>
      <c r="B54" s="89" t="s">
        <v>167</v>
      </c>
      <c r="C54" s="75">
        <f>ROUND(C53*C$14,4)</f>
        <v>0</v>
      </c>
      <c r="D54" s="75">
        <f t="shared" ref="D54:BO54" si="101">ROUND(D53*D$14,4)</f>
        <v>0</v>
      </c>
      <c r="E54" s="75">
        <f t="shared" si="101"/>
        <v>9.7000000000000003E-2</v>
      </c>
      <c r="F54" s="75">
        <f t="shared" si="101"/>
        <v>4.2682000000000002</v>
      </c>
      <c r="G54" s="75">
        <f t="shared" si="101"/>
        <v>16.781700000000001</v>
      </c>
      <c r="H54" s="75">
        <f t="shared" si="101"/>
        <v>31.914400000000001</v>
      </c>
      <c r="I54" s="75">
        <f t="shared" si="101"/>
        <v>42.148299999999999</v>
      </c>
      <c r="J54" s="75">
        <f t="shared" si="101"/>
        <v>42.972900000000003</v>
      </c>
      <c r="K54" s="75">
        <f t="shared" si="101"/>
        <v>29.004300000000001</v>
      </c>
      <c r="L54" s="75">
        <f t="shared" si="101"/>
        <v>17.654800000000002</v>
      </c>
      <c r="M54" s="75">
        <f t="shared" si="101"/>
        <v>5.8202999999999996</v>
      </c>
      <c r="N54" s="75">
        <f t="shared" si="101"/>
        <v>1.0669999999999999</v>
      </c>
      <c r="O54" s="75">
        <f t="shared" si="101"/>
        <v>0</v>
      </c>
      <c r="P54" s="75">
        <f t="shared" si="101"/>
        <v>0</v>
      </c>
      <c r="Q54" s="75">
        <f t="shared" si="101"/>
        <v>9.7000000000000003E-2</v>
      </c>
      <c r="R54" s="75">
        <f t="shared" si="101"/>
        <v>4.2682000000000002</v>
      </c>
      <c r="S54" s="75">
        <f t="shared" si="101"/>
        <v>16.781700000000001</v>
      </c>
      <c r="T54" s="75">
        <f t="shared" si="101"/>
        <v>31.914400000000001</v>
      </c>
      <c r="U54" s="75">
        <f t="shared" si="101"/>
        <v>42.148299999999999</v>
      </c>
      <c r="V54" s="75">
        <f t="shared" si="101"/>
        <v>42.972900000000003</v>
      </c>
      <c r="W54" s="75">
        <f t="shared" si="101"/>
        <v>29.004300000000001</v>
      </c>
      <c r="X54" s="75">
        <f t="shared" si="101"/>
        <v>17.654800000000002</v>
      </c>
      <c r="Y54" s="75">
        <f t="shared" si="101"/>
        <v>5.8202999999999996</v>
      </c>
      <c r="Z54" s="75">
        <f t="shared" si="101"/>
        <v>1.0669999999999999</v>
      </c>
      <c r="AA54" s="75">
        <f t="shared" si="101"/>
        <v>0</v>
      </c>
      <c r="AB54" s="75">
        <f t="shared" si="101"/>
        <v>0</v>
      </c>
      <c r="AC54" s="75">
        <f t="shared" si="101"/>
        <v>9.7000000000000003E-2</v>
      </c>
      <c r="AD54" s="75">
        <f t="shared" si="101"/>
        <v>4.2682000000000002</v>
      </c>
      <c r="AE54" s="75">
        <f t="shared" si="101"/>
        <v>16.781700000000001</v>
      </c>
      <c r="AF54" s="75">
        <f t="shared" si="101"/>
        <v>31.914400000000001</v>
      </c>
      <c r="AG54" s="75">
        <f t="shared" si="101"/>
        <v>42.148299999999999</v>
      </c>
      <c r="AH54" s="75">
        <f t="shared" si="101"/>
        <v>42.972900000000003</v>
      </c>
      <c r="AI54" s="75">
        <f t="shared" si="101"/>
        <v>29.004300000000001</v>
      </c>
      <c r="AJ54" s="75">
        <f t="shared" si="101"/>
        <v>17.654800000000002</v>
      </c>
      <c r="AK54" s="75">
        <f t="shared" si="101"/>
        <v>5.8202999999999996</v>
      </c>
      <c r="AL54" s="75">
        <f t="shared" si="101"/>
        <v>1.0669999999999999</v>
      </c>
      <c r="AM54" s="75">
        <f t="shared" si="101"/>
        <v>0</v>
      </c>
      <c r="AN54" s="75">
        <f t="shared" si="101"/>
        <v>0</v>
      </c>
      <c r="AO54" s="75">
        <f t="shared" si="101"/>
        <v>9.7000000000000003E-2</v>
      </c>
      <c r="AP54" s="75">
        <f t="shared" si="101"/>
        <v>4.2682000000000002</v>
      </c>
      <c r="AQ54" s="75">
        <f t="shared" si="101"/>
        <v>16.781700000000001</v>
      </c>
      <c r="AR54" s="75">
        <f t="shared" si="101"/>
        <v>31.914400000000001</v>
      </c>
      <c r="AS54" s="75">
        <f t="shared" si="101"/>
        <v>42.148299999999999</v>
      </c>
      <c r="AT54" s="75">
        <f t="shared" si="101"/>
        <v>42.972900000000003</v>
      </c>
      <c r="AU54" s="75">
        <f t="shared" si="101"/>
        <v>29.004300000000001</v>
      </c>
      <c r="AV54" s="75">
        <f t="shared" si="101"/>
        <v>17.654800000000002</v>
      </c>
      <c r="AW54" s="75">
        <f t="shared" si="101"/>
        <v>5.8202999999999996</v>
      </c>
      <c r="AX54" s="75">
        <f t="shared" si="101"/>
        <v>1.0669999999999999</v>
      </c>
      <c r="AY54" s="75">
        <f t="shared" si="101"/>
        <v>0</v>
      </c>
      <c r="AZ54" s="75">
        <f t="shared" si="101"/>
        <v>0</v>
      </c>
      <c r="BA54" s="75">
        <f t="shared" si="101"/>
        <v>9.7000000000000003E-2</v>
      </c>
      <c r="BB54" s="75">
        <f t="shared" si="101"/>
        <v>4.2682000000000002</v>
      </c>
      <c r="BC54" s="75">
        <f t="shared" si="101"/>
        <v>16.781700000000001</v>
      </c>
      <c r="BD54" s="75">
        <f t="shared" si="101"/>
        <v>31.914400000000001</v>
      </c>
      <c r="BE54" s="75">
        <f t="shared" si="101"/>
        <v>42.148299999999999</v>
      </c>
      <c r="BF54" s="75">
        <f t="shared" si="101"/>
        <v>42.972900000000003</v>
      </c>
      <c r="BG54" s="75">
        <f t="shared" si="101"/>
        <v>29.004300000000001</v>
      </c>
      <c r="BH54" s="75">
        <f t="shared" si="101"/>
        <v>17.654800000000002</v>
      </c>
      <c r="BI54" s="75">
        <f t="shared" si="101"/>
        <v>5.8202999999999996</v>
      </c>
      <c r="BJ54" s="75">
        <f t="shared" si="101"/>
        <v>1.0669999999999999</v>
      </c>
      <c r="BK54" s="75">
        <f t="shared" si="101"/>
        <v>0</v>
      </c>
      <c r="BL54" s="75">
        <f t="shared" si="101"/>
        <v>0</v>
      </c>
      <c r="BM54" s="75">
        <f t="shared" si="101"/>
        <v>9.7000000000000003E-2</v>
      </c>
      <c r="BN54" s="75">
        <f t="shared" si="101"/>
        <v>4.2682000000000002</v>
      </c>
      <c r="BO54" s="75">
        <f t="shared" si="101"/>
        <v>16.781700000000001</v>
      </c>
      <c r="BP54" s="75">
        <f t="shared" ref="BP54:CH54" si="102">ROUND(BP53*BP$14,4)</f>
        <v>31.914400000000001</v>
      </c>
      <c r="BQ54" s="75">
        <f t="shared" si="102"/>
        <v>42.148299999999999</v>
      </c>
      <c r="BR54" s="75">
        <f t="shared" si="102"/>
        <v>42.972900000000003</v>
      </c>
      <c r="BS54" s="75">
        <f t="shared" si="102"/>
        <v>29.004300000000001</v>
      </c>
      <c r="BT54" s="75">
        <f t="shared" si="102"/>
        <v>17.654800000000002</v>
      </c>
      <c r="BU54" s="75">
        <f t="shared" si="102"/>
        <v>5.8202999999999996</v>
      </c>
      <c r="BV54" s="75">
        <f t="shared" si="102"/>
        <v>1.0669999999999999</v>
      </c>
      <c r="BW54" s="75">
        <f t="shared" si="102"/>
        <v>0</v>
      </c>
      <c r="BX54" s="75">
        <f t="shared" si="102"/>
        <v>0</v>
      </c>
      <c r="BY54" s="75">
        <f t="shared" si="102"/>
        <v>9.7000000000000003E-2</v>
      </c>
      <c r="BZ54" s="75">
        <f t="shared" si="102"/>
        <v>4.2682000000000002</v>
      </c>
      <c r="CA54" s="75">
        <f t="shared" si="102"/>
        <v>16.781700000000001</v>
      </c>
      <c r="CB54" s="75">
        <f t="shared" si="102"/>
        <v>31.914400000000001</v>
      </c>
      <c r="CC54" s="75">
        <f t="shared" si="102"/>
        <v>42.148299999999999</v>
      </c>
      <c r="CD54" s="75">
        <f t="shared" si="102"/>
        <v>42.972900000000003</v>
      </c>
      <c r="CE54" s="75">
        <f t="shared" si="102"/>
        <v>29.004300000000001</v>
      </c>
      <c r="CF54" s="75">
        <f t="shared" si="102"/>
        <v>17.654800000000002</v>
      </c>
      <c r="CG54" s="75">
        <f t="shared" si="102"/>
        <v>5.8202999999999996</v>
      </c>
      <c r="CH54" s="75">
        <f t="shared" si="102"/>
        <v>1.0669999999999999</v>
      </c>
    </row>
    <row r="55" spans="1:86" x14ac:dyDescent="0.2">
      <c r="A55" s="99">
        <v>43</v>
      </c>
      <c r="B55" s="89" t="s">
        <v>168</v>
      </c>
      <c r="C55" s="132">
        <f>(C59+D59)/(C57+D57)</f>
        <v>8.5560394465705052</v>
      </c>
      <c r="D55" s="114">
        <f t="shared" ref="D55:N55" si="103">C55</f>
        <v>8.5560394465705052</v>
      </c>
      <c r="E55" s="114">
        <f t="shared" si="103"/>
        <v>8.5560394465705052</v>
      </c>
      <c r="F55" s="114">
        <f t="shared" si="103"/>
        <v>8.5560394465705052</v>
      </c>
      <c r="G55" s="114">
        <f t="shared" si="103"/>
        <v>8.5560394465705052</v>
      </c>
      <c r="H55" s="114">
        <f t="shared" si="103"/>
        <v>8.5560394465705052</v>
      </c>
      <c r="I55" s="114">
        <f t="shared" si="103"/>
        <v>8.5560394465705052</v>
      </c>
      <c r="J55" s="114">
        <f t="shared" si="103"/>
        <v>8.5560394465705052</v>
      </c>
      <c r="K55" s="114">
        <f t="shared" si="103"/>
        <v>8.5560394465705052</v>
      </c>
      <c r="L55" s="114">
        <f t="shared" si="103"/>
        <v>8.5560394465705052</v>
      </c>
      <c r="M55" s="114">
        <f t="shared" si="103"/>
        <v>8.5560394465705052</v>
      </c>
      <c r="N55" s="114">
        <f t="shared" si="103"/>
        <v>8.5560394465705052</v>
      </c>
      <c r="O55" s="115">
        <f>C55+O47</f>
        <v>8.5560394465705052</v>
      </c>
      <c r="P55" s="115">
        <f t="shared" ref="P55:Z55" si="104">D55+P47</f>
        <v>8.5560394465705052</v>
      </c>
      <c r="Q55" s="115">
        <f t="shared" si="104"/>
        <v>8.5560394465705052</v>
      </c>
      <c r="R55" s="115">
        <f t="shared" si="104"/>
        <v>8.5560394465705052</v>
      </c>
      <c r="S55" s="115">
        <f t="shared" si="104"/>
        <v>8.5560394465705052</v>
      </c>
      <c r="T55" s="115">
        <f t="shared" si="104"/>
        <v>8.5560394465705052</v>
      </c>
      <c r="U55" s="115">
        <f t="shared" si="104"/>
        <v>8.5560394465705052</v>
      </c>
      <c r="V55" s="115">
        <f t="shared" si="104"/>
        <v>8.5560394465705052</v>
      </c>
      <c r="W55" s="115">
        <f t="shared" si="104"/>
        <v>8.5560394465705052</v>
      </c>
      <c r="X55" s="115">
        <f t="shared" si="104"/>
        <v>8.5560394465705052</v>
      </c>
      <c r="Y55" s="115">
        <f t="shared" si="104"/>
        <v>8.5560394465705052</v>
      </c>
      <c r="Z55" s="115">
        <f t="shared" si="104"/>
        <v>8.5560394465705052</v>
      </c>
      <c r="AA55" s="115">
        <f>O55+AA47</f>
        <v>8.5560394465705052</v>
      </c>
      <c r="AB55" s="115">
        <f t="shared" ref="AB55:AL55" si="105">P55+AB47</f>
        <v>8.5560394465705052</v>
      </c>
      <c r="AC55" s="115">
        <f t="shared" si="105"/>
        <v>8.5560394465705052</v>
      </c>
      <c r="AD55" s="115">
        <f t="shared" si="105"/>
        <v>8.5560394465705052</v>
      </c>
      <c r="AE55" s="115">
        <f t="shared" si="105"/>
        <v>8.5560394465705052</v>
      </c>
      <c r="AF55" s="115">
        <f t="shared" si="105"/>
        <v>8.5560394465705052</v>
      </c>
      <c r="AG55" s="115">
        <f t="shared" si="105"/>
        <v>8.5560394465705052</v>
      </c>
      <c r="AH55" s="115">
        <f t="shared" si="105"/>
        <v>8.5560394465705052</v>
      </c>
      <c r="AI55" s="115">
        <f t="shared" si="105"/>
        <v>8.5560394465705052</v>
      </c>
      <c r="AJ55" s="115">
        <f t="shared" si="105"/>
        <v>8.5560394465705052</v>
      </c>
      <c r="AK55" s="115">
        <f t="shared" si="105"/>
        <v>8.5560394465705052</v>
      </c>
      <c r="AL55" s="115">
        <f t="shared" si="105"/>
        <v>8.5560394465705052</v>
      </c>
      <c r="AM55" s="115">
        <f>AA55+AM47</f>
        <v>8.5560394465705052</v>
      </c>
      <c r="AN55" s="115">
        <f t="shared" ref="AN55:AX55" si="106">AB55+AN47</f>
        <v>8.5560394465705052</v>
      </c>
      <c r="AO55" s="115">
        <f t="shared" si="106"/>
        <v>8.5560394465705052</v>
      </c>
      <c r="AP55" s="115">
        <f t="shared" si="106"/>
        <v>8.5560394465705052</v>
      </c>
      <c r="AQ55" s="115">
        <f t="shared" si="106"/>
        <v>8.5560394465705052</v>
      </c>
      <c r="AR55" s="115">
        <f t="shared" si="106"/>
        <v>8.5560394465705052</v>
      </c>
      <c r="AS55" s="115">
        <f t="shared" si="106"/>
        <v>8.5560394465705052</v>
      </c>
      <c r="AT55" s="115">
        <f t="shared" si="106"/>
        <v>8.5560394465705052</v>
      </c>
      <c r="AU55" s="115">
        <f t="shared" si="106"/>
        <v>8.5560394465705052</v>
      </c>
      <c r="AV55" s="115">
        <f t="shared" si="106"/>
        <v>8.5560394465705052</v>
      </c>
      <c r="AW55" s="115">
        <f t="shared" si="106"/>
        <v>8.5560394465705052</v>
      </c>
      <c r="AX55" s="115">
        <f t="shared" si="106"/>
        <v>8.5560394465705052</v>
      </c>
      <c r="AY55" s="115">
        <f>AM55+AY47</f>
        <v>8.5560394465705052</v>
      </c>
      <c r="AZ55" s="115">
        <f t="shared" ref="AZ55:BJ55" si="107">AN55+AZ47</f>
        <v>8.5560394465705052</v>
      </c>
      <c r="BA55" s="115">
        <f t="shared" si="107"/>
        <v>8.5560394465705052</v>
      </c>
      <c r="BB55" s="115">
        <f t="shared" si="107"/>
        <v>8.5560394465705052</v>
      </c>
      <c r="BC55" s="115">
        <f t="shared" si="107"/>
        <v>8.5560394465705052</v>
      </c>
      <c r="BD55" s="115">
        <f t="shared" si="107"/>
        <v>8.5560394465705052</v>
      </c>
      <c r="BE55" s="115">
        <f t="shared" si="107"/>
        <v>8.5560394465705052</v>
      </c>
      <c r="BF55" s="115">
        <f t="shared" si="107"/>
        <v>8.5560394465705052</v>
      </c>
      <c r="BG55" s="115">
        <f t="shared" si="107"/>
        <v>8.5560394465705052</v>
      </c>
      <c r="BH55" s="115">
        <f t="shared" si="107"/>
        <v>8.5560394465705052</v>
      </c>
      <c r="BI55" s="115">
        <f t="shared" si="107"/>
        <v>8.5560394465705052</v>
      </c>
      <c r="BJ55" s="115">
        <f t="shared" si="107"/>
        <v>8.5560394465705052</v>
      </c>
      <c r="BK55" s="115">
        <f>AY55+BK47</f>
        <v>8.5560394465705052</v>
      </c>
      <c r="BL55" s="115">
        <f t="shared" ref="BL55:BV55" si="108">AZ55+BL47</f>
        <v>8.5560394465705052</v>
      </c>
      <c r="BM55" s="115">
        <f t="shared" si="108"/>
        <v>8.5560394465705052</v>
      </c>
      <c r="BN55" s="115">
        <f t="shared" si="108"/>
        <v>8.5560394465705052</v>
      </c>
      <c r="BO55" s="115">
        <f t="shared" si="108"/>
        <v>8.5560394465705052</v>
      </c>
      <c r="BP55" s="115">
        <f t="shared" si="108"/>
        <v>8.5560394465705052</v>
      </c>
      <c r="BQ55" s="115">
        <f t="shared" si="108"/>
        <v>8.5560394465705052</v>
      </c>
      <c r="BR55" s="115">
        <f t="shared" si="108"/>
        <v>8.5560394465705052</v>
      </c>
      <c r="BS55" s="115">
        <f t="shared" si="108"/>
        <v>8.5560394465705052</v>
      </c>
      <c r="BT55" s="115">
        <f t="shared" si="108"/>
        <v>8.5560394465705052</v>
      </c>
      <c r="BU55" s="115">
        <f t="shared" si="108"/>
        <v>8.5560394465705052</v>
      </c>
      <c r="BV55" s="115">
        <f t="shared" si="108"/>
        <v>8.5560394465705052</v>
      </c>
      <c r="BW55" s="115">
        <f>BK55+BW47</f>
        <v>8.5560394465705052</v>
      </c>
      <c r="BX55" s="115">
        <f t="shared" ref="BX55:CH55" si="109">BL55+BX47</f>
        <v>8.5560394465705052</v>
      </c>
      <c r="BY55" s="115">
        <f t="shared" si="109"/>
        <v>8.5560394465705052</v>
      </c>
      <c r="BZ55" s="115">
        <f t="shared" si="109"/>
        <v>8.5560394465705052</v>
      </c>
      <c r="CA55" s="115">
        <f t="shared" si="109"/>
        <v>8.5560394465705052</v>
      </c>
      <c r="CB55" s="115">
        <f t="shared" si="109"/>
        <v>8.5560394465705052</v>
      </c>
      <c r="CC55" s="115">
        <f t="shared" si="109"/>
        <v>8.5560394465705052</v>
      </c>
      <c r="CD55" s="115">
        <f t="shared" si="109"/>
        <v>8.5560394465705052</v>
      </c>
      <c r="CE55" s="115">
        <f t="shared" si="109"/>
        <v>8.5560394465705052</v>
      </c>
      <c r="CF55" s="115">
        <f t="shared" si="109"/>
        <v>8.5560394465705052</v>
      </c>
      <c r="CG55" s="115">
        <f t="shared" si="109"/>
        <v>8.5560394465705052</v>
      </c>
      <c r="CH55" s="115">
        <f t="shared" si="109"/>
        <v>8.5560394465705052</v>
      </c>
    </row>
    <row r="56" spans="1:86" x14ac:dyDescent="0.2">
      <c r="A56" s="99">
        <v>44</v>
      </c>
      <c r="B56" s="89" t="s">
        <v>169</v>
      </c>
      <c r="C56" s="114">
        <f t="shared" ref="C56:BN56" si="110">C55+C54</f>
        <v>8.5560394465705052</v>
      </c>
      <c r="D56" s="114">
        <f t="shared" si="110"/>
        <v>8.5560394465705052</v>
      </c>
      <c r="E56" s="114">
        <f t="shared" si="110"/>
        <v>8.6530394465705047</v>
      </c>
      <c r="F56" s="114">
        <f t="shared" si="110"/>
        <v>12.824239446570505</v>
      </c>
      <c r="G56" s="114">
        <f t="shared" si="110"/>
        <v>25.337739446570506</v>
      </c>
      <c r="H56" s="114">
        <f t="shared" si="110"/>
        <v>40.470439446570509</v>
      </c>
      <c r="I56" s="114">
        <f t="shared" si="110"/>
        <v>50.704339446570501</v>
      </c>
      <c r="J56" s="114">
        <f t="shared" si="110"/>
        <v>51.528939446570504</v>
      </c>
      <c r="K56" s="114">
        <f t="shared" si="110"/>
        <v>37.560339446570509</v>
      </c>
      <c r="L56" s="114">
        <f t="shared" si="110"/>
        <v>26.210839446570507</v>
      </c>
      <c r="M56" s="114">
        <f t="shared" si="110"/>
        <v>14.376339446570505</v>
      </c>
      <c r="N56" s="114">
        <f t="shared" si="110"/>
        <v>9.6230394465705054</v>
      </c>
      <c r="O56" s="114">
        <f t="shared" si="110"/>
        <v>8.5560394465705052</v>
      </c>
      <c r="P56" s="114">
        <f t="shared" si="110"/>
        <v>8.5560394465705052</v>
      </c>
      <c r="Q56" s="114">
        <f t="shared" si="110"/>
        <v>8.6530394465705047</v>
      </c>
      <c r="R56" s="114">
        <f t="shared" si="110"/>
        <v>12.824239446570505</v>
      </c>
      <c r="S56" s="114">
        <f t="shared" si="110"/>
        <v>25.337739446570506</v>
      </c>
      <c r="T56" s="114">
        <f t="shared" si="110"/>
        <v>40.470439446570509</v>
      </c>
      <c r="U56" s="114">
        <f t="shared" si="110"/>
        <v>50.704339446570501</v>
      </c>
      <c r="V56" s="114">
        <f t="shared" si="110"/>
        <v>51.528939446570504</v>
      </c>
      <c r="W56" s="114">
        <f t="shared" si="110"/>
        <v>37.560339446570509</v>
      </c>
      <c r="X56" s="114">
        <f t="shared" si="110"/>
        <v>26.210839446570507</v>
      </c>
      <c r="Y56" s="114">
        <f t="shared" si="110"/>
        <v>14.376339446570505</v>
      </c>
      <c r="Z56" s="114">
        <f t="shared" si="110"/>
        <v>9.6230394465705054</v>
      </c>
      <c r="AA56" s="114">
        <f t="shared" si="110"/>
        <v>8.5560394465705052</v>
      </c>
      <c r="AB56" s="114">
        <f t="shared" si="110"/>
        <v>8.5560394465705052</v>
      </c>
      <c r="AC56" s="114">
        <f t="shared" si="110"/>
        <v>8.6530394465705047</v>
      </c>
      <c r="AD56" s="114">
        <f t="shared" si="110"/>
        <v>12.824239446570505</v>
      </c>
      <c r="AE56" s="114">
        <f t="shared" si="110"/>
        <v>25.337739446570506</v>
      </c>
      <c r="AF56" s="114">
        <f t="shared" si="110"/>
        <v>40.470439446570509</v>
      </c>
      <c r="AG56" s="114">
        <f t="shared" si="110"/>
        <v>50.704339446570501</v>
      </c>
      <c r="AH56" s="114">
        <f t="shared" si="110"/>
        <v>51.528939446570504</v>
      </c>
      <c r="AI56" s="114">
        <f t="shared" si="110"/>
        <v>37.560339446570509</v>
      </c>
      <c r="AJ56" s="114">
        <f t="shared" si="110"/>
        <v>26.210839446570507</v>
      </c>
      <c r="AK56" s="114">
        <f t="shared" si="110"/>
        <v>14.376339446570505</v>
      </c>
      <c r="AL56" s="114">
        <f t="shared" si="110"/>
        <v>9.6230394465705054</v>
      </c>
      <c r="AM56" s="114">
        <f t="shared" si="110"/>
        <v>8.5560394465705052</v>
      </c>
      <c r="AN56" s="114">
        <f t="shared" si="110"/>
        <v>8.5560394465705052</v>
      </c>
      <c r="AO56" s="114">
        <f t="shared" si="110"/>
        <v>8.6530394465705047</v>
      </c>
      <c r="AP56" s="114">
        <f t="shared" si="110"/>
        <v>12.824239446570505</v>
      </c>
      <c r="AQ56" s="114">
        <f t="shared" si="110"/>
        <v>25.337739446570506</v>
      </c>
      <c r="AR56" s="114">
        <f t="shared" si="110"/>
        <v>40.470439446570509</v>
      </c>
      <c r="AS56" s="114">
        <f t="shared" si="110"/>
        <v>50.704339446570501</v>
      </c>
      <c r="AT56" s="114">
        <f t="shared" si="110"/>
        <v>51.528939446570504</v>
      </c>
      <c r="AU56" s="114">
        <f t="shared" si="110"/>
        <v>37.560339446570509</v>
      </c>
      <c r="AV56" s="114">
        <f t="shared" si="110"/>
        <v>26.210839446570507</v>
      </c>
      <c r="AW56" s="114">
        <f t="shared" si="110"/>
        <v>14.376339446570505</v>
      </c>
      <c r="AX56" s="114">
        <f t="shared" si="110"/>
        <v>9.6230394465705054</v>
      </c>
      <c r="AY56" s="114">
        <f t="shared" si="110"/>
        <v>8.5560394465705052</v>
      </c>
      <c r="AZ56" s="114">
        <f t="shared" si="110"/>
        <v>8.5560394465705052</v>
      </c>
      <c r="BA56" s="114">
        <f t="shared" si="110"/>
        <v>8.6530394465705047</v>
      </c>
      <c r="BB56" s="114">
        <f t="shared" si="110"/>
        <v>12.824239446570505</v>
      </c>
      <c r="BC56" s="114">
        <f t="shared" si="110"/>
        <v>25.337739446570506</v>
      </c>
      <c r="BD56" s="114">
        <f t="shared" si="110"/>
        <v>40.470439446570509</v>
      </c>
      <c r="BE56" s="114">
        <f t="shared" si="110"/>
        <v>50.704339446570501</v>
      </c>
      <c r="BF56" s="114">
        <f t="shared" si="110"/>
        <v>51.528939446570504</v>
      </c>
      <c r="BG56" s="114">
        <f t="shared" si="110"/>
        <v>37.560339446570509</v>
      </c>
      <c r="BH56" s="114">
        <f t="shared" si="110"/>
        <v>26.210839446570507</v>
      </c>
      <c r="BI56" s="114">
        <f t="shared" si="110"/>
        <v>14.376339446570505</v>
      </c>
      <c r="BJ56" s="114">
        <f t="shared" si="110"/>
        <v>9.6230394465705054</v>
      </c>
      <c r="BK56" s="114">
        <f t="shared" si="110"/>
        <v>8.5560394465705052</v>
      </c>
      <c r="BL56" s="114">
        <f t="shared" si="110"/>
        <v>8.5560394465705052</v>
      </c>
      <c r="BM56" s="114">
        <f t="shared" si="110"/>
        <v>8.6530394465705047</v>
      </c>
      <c r="BN56" s="114">
        <f t="shared" si="110"/>
        <v>12.824239446570505</v>
      </c>
      <c r="BO56" s="114">
        <f t="shared" ref="BO56:CH56" si="111">BO55+BO54</f>
        <v>25.337739446570506</v>
      </c>
      <c r="BP56" s="114">
        <f t="shared" si="111"/>
        <v>40.470439446570509</v>
      </c>
      <c r="BQ56" s="114">
        <f t="shared" si="111"/>
        <v>50.704339446570501</v>
      </c>
      <c r="BR56" s="114">
        <f t="shared" si="111"/>
        <v>51.528939446570504</v>
      </c>
      <c r="BS56" s="114">
        <f t="shared" si="111"/>
        <v>37.560339446570509</v>
      </c>
      <c r="BT56" s="114">
        <f t="shared" si="111"/>
        <v>26.210839446570507</v>
      </c>
      <c r="BU56" s="114">
        <f t="shared" si="111"/>
        <v>14.376339446570505</v>
      </c>
      <c r="BV56" s="114">
        <f t="shared" si="111"/>
        <v>9.6230394465705054</v>
      </c>
      <c r="BW56" s="114">
        <f t="shared" si="111"/>
        <v>8.5560394465705052</v>
      </c>
      <c r="BX56" s="114">
        <f t="shared" si="111"/>
        <v>8.5560394465705052</v>
      </c>
      <c r="BY56" s="114">
        <f t="shared" si="111"/>
        <v>8.6530394465705047</v>
      </c>
      <c r="BZ56" s="114">
        <f t="shared" si="111"/>
        <v>12.824239446570505</v>
      </c>
      <c r="CA56" s="114">
        <f t="shared" si="111"/>
        <v>25.337739446570506</v>
      </c>
      <c r="CB56" s="114">
        <f t="shared" si="111"/>
        <v>40.470439446570509</v>
      </c>
      <c r="CC56" s="114">
        <f t="shared" si="111"/>
        <v>50.704339446570501</v>
      </c>
      <c r="CD56" s="114">
        <f t="shared" si="111"/>
        <v>51.528939446570504</v>
      </c>
      <c r="CE56" s="114">
        <f t="shared" si="111"/>
        <v>37.560339446570509</v>
      </c>
      <c r="CF56" s="114">
        <f t="shared" si="111"/>
        <v>26.210839446570507</v>
      </c>
      <c r="CG56" s="114">
        <f t="shared" si="111"/>
        <v>14.376339446570505</v>
      </c>
      <c r="CH56" s="114">
        <f t="shared" si="111"/>
        <v>9.6230394465705054</v>
      </c>
    </row>
    <row r="57" spans="1:86" x14ac:dyDescent="0.2">
      <c r="A57" s="99">
        <v>45</v>
      </c>
      <c r="B57" s="89" t="s">
        <v>170</v>
      </c>
      <c r="C57" s="116">
        <v>16952</v>
      </c>
      <c r="D57" s="117">
        <v>17018</v>
      </c>
      <c r="E57" s="117">
        <v>16770</v>
      </c>
      <c r="F57" s="117">
        <v>16867</v>
      </c>
      <c r="G57" s="117">
        <v>17362</v>
      </c>
      <c r="H57" s="117">
        <v>17609</v>
      </c>
      <c r="I57" s="117">
        <v>18032</v>
      </c>
      <c r="J57" s="117">
        <v>17837</v>
      </c>
      <c r="K57" s="117">
        <v>17954</v>
      </c>
      <c r="L57" s="117">
        <v>17943</v>
      </c>
      <c r="M57" s="117">
        <v>17779</v>
      </c>
      <c r="N57" s="118">
        <v>17193</v>
      </c>
      <c r="O57" s="119">
        <f>C57+O46</f>
        <v>16952</v>
      </c>
      <c r="P57" s="119">
        <f t="shared" ref="P57:Z57" si="112">D57+P46</f>
        <v>17018</v>
      </c>
      <c r="Q57" s="119">
        <f t="shared" si="112"/>
        <v>16770</v>
      </c>
      <c r="R57" s="119">
        <f t="shared" si="112"/>
        <v>16867</v>
      </c>
      <c r="S57" s="119">
        <f t="shared" si="112"/>
        <v>17362</v>
      </c>
      <c r="T57" s="119">
        <f t="shared" si="112"/>
        <v>17609</v>
      </c>
      <c r="U57" s="119">
        <f t="shared" si="112"/>
        <v>18032</v>
      </c>
      <c r="V57" s="119">
        <f t="shared" si="112"/>
        <v>17837</v>
      </c>
      <c r="W57" s="119">
        <f t="shared" si="112"/>
        <v>17954</v>
      </c>
      <c r="X57" s="119">
        <f t="shared" si="112"/>
        <v>17943</v>
      </c>
      <c r="Y57" s="119">
        <f t="shared" si="112"/>
        <v>17779</v>
      </c>
      <c r="Z57" s="119">
        <f t="shared" si="112"/>
        <v>17193</v>
      </c>
      <c r="AA57" s="119">
        <f>O57+AA46</f>
        <v>16952</v>
      </c>
      <c r="AB57" s="119">
        <f t="shared" ref="AB57:AL57" si="113">P57+AB46</f>
        <v>17018</v>
      </c>
      <c r="AC57" s="119">
        <f t="shared" si="113"/>
        <v>16770</v>
      </c>
      <c r="AD57" s="119">
        <f t="shared" si="113"/>
        <v>16867</v>
      </c>
      <c r="AE57" s="119">
        <f t="shared" si="113"/>
        <v>17362</v>
      </c>
      <c r="AF57" s="119">
        <f t="shared" si="113"/>
        <v>17609</v>
      </c>
      <c r="AG57" s="119">
        <f t="shared" si="113"/>
        <v>18032</v>
      </c>
      <c r="AH57" s="119">
        <f t="shared" si="113"/>
        <v>17837</v>
      </c>
      <c r="AI57" s="119">
        <f t="shared" si="113"/>
        <v>17954</v>
      </c>
      <c r="AJ57" s="119">
        <f t="shared" si="113"/>
        <v>17943</v>
      </c>
      <c r="AK57" s="119">
        <f t="shared" si="113"/>
        <v>17779</v>
      </c>
      <c r="AL57" s="119">
        <f t="shared" si="113"/>
        <v>17193</v>
      </c>
      <c r="AM57" s="119">
        <f>AA57+AM46</f>
        <v>16952</v>
      </c>
      <c r="AN57" s="119">
        <f t="shared" ref="AN57:AX57" si="114">AB57+AN46</f>
        <v>17018</v>
      </c>
      <c r="AO57" s="119">
        <f t="shared" si="114"/>
        <v>16770</v>
      </c>
      <c r="AP57" s="119">
        <f t="shared" si="114"/>
        <v>16867</v>
      </c>
      <c r="AQ57" s="119">
        <f t="shared" si="114"/>
        <v>17362</v>
      </c>
      <c r="AR57" s="119">
        <f t="shared" si="114"/>
        <v>17609</v>
      </c>
      <c r="AS57" s="119">
        <f t="shared" si="114"/>
        <v>18032</v>
      </c>
      <c r="AT57" s="119">
        <f t="shared" si="114"/>
        <v>17837</v>
      </c>
      <c r="AU57" s="119">
        <f t="shared" si="114"/>
        <v>17954</v>
      </c>
      <c r="AV57" s="119">
        <f t="shared" si="114"/>
        <v>17943</v>
      </c>
      <c r="AW57" s="119">
        <f t="shared" si="114"/>
        <v>17779</v>
      </c>
      <c r="AX57" s="119">
        <f t="shared" si="114"/>
        <v>17193</v>
      </c>
      <c r="AY57" s="119">
        <f>AM57+AY46</f>
        <v>16952</v>
      </c>
      <c r="AZ57" s="119">
        <f t="shared" ref="AZ57:BJ57" si="115">AN57+AZ46</f>
        <v>17018</v>
      </c>
      <c r="BA57" s="119">
        <f t="shared" si="115"/>
        <v>16770</v>
      </c>
      <c r="BB57" s="119">
        <f t="shared" si="115"/>
        <v>16867</v>
      </c>
      <c r="BC57" s="119">
        <f t="shared" si="115"/>
        <v>17362</v>
      </c>
      <c r="BD57" s="119">
        <f t="shared" si="115"/>
        <v>17609</v>
      </c>
      <c r="BE57" s="119">
        <f t="shared" si="115"/>
        <v>18032</v>
      </c>
      <c r="BF57" s="119">
        <f t="shared" si="115"/>
        <v>17837</v>
      </c>
      <c r="BG57" s="119">
        <f t="shared" si="115"/>
        <v>17954</v>
      </c>
      <c r="BH57" s="119">
        <f t="shared" si="115"/>
        <v>17943</v>
      </c>
      <c r="BI57" s="119">
        <f t="shared" si="115"/>
        <v>17779</v>
      </c>
      <c r="BJ57" s="119">
        <f t="shared" si="115"/>
        <v>17193</v>
      </c>
      <c r="BK57" s="119">
        <f>AY57+BK46</f>
        <v>16952</v>
      </c>
      <c r="BL57" s="119">
        <f t="shared" ref="BL57:BV57" si="116">AZ57+BL46</f>
        <v>17018</v>
      </c>
      <c r="BM57" s="119">
        <f t="shared" si="116"/>
        <v>16770</v>
      </c>
      <c r="BN57" s="119">
        <f t="shared" si="116"/>
        <v>16867</v>
      </c>
      <c r="BO57" s="119">
        <f t="shared" si="116"/>
        <v>17362</v>
      </c>
      <c r="BP57" s="119">
        <f t="shared" si="116"/>
        <v>17609</v>
      </c>
      <c r="BQ57" s="119">
        <f t="shared" si="116"/>
        <v>18032</v>
      </c>
      <c r="BR57" s="119">
        <f t="shared" si="116"/>
        <v>17837</v>
      </c>
      <c r="BS57" s="119">
        <f t="shared" si="116"/>
        <v>17954</v>
      </c>
      <c r="BT57" s="119">
        <f t="shared" si="116"/>
        <v>17943</v>
      </c>
      <c r="BU57" s="119">
        <f t="shared" si="116"/>
        <v>17779</v>
      </c>
      <c r="BV57" s="119">
        <f t="shared" si="116"/>
        <v>17193</v>
      </c>
      <c r="BW57" s="119">
        <f>BK57+BW46</f>
        <v>16952</v>
      </c>
      <c r="BX57" s="119">
        <f t="shared" ref="BX57:CH57" si="117">BL57+BX46</f>
        <v>17018</v>
      </c>
      <c r="BY57" s="119">
        <f t="shared" si="117"/>
        <v>16770</v>
      </c>
      <c r="BZ57" s="119">
        <f t="shared" si="117"/>
        <v>16867</v>
      </c>
      <c r="CA57" s="119">
        <f t="shared" si="117"/>
        <v>17362</v>
      </c>
      <c r="CB57" s="119">
        <f t="shared" si="117"/>
        <v>17609</v>
      </c>
      <c r="CC57" s="119">
        <f t="shared" si="117"/>
        <v>18032</v>
      </c>
      <c r="CD57" s="119">
        <f t="shared" si="117"/>
        <v>17837</v>
      </c>
      <c r="CE57" s="119">
        <f t="shared" si="117"/>
        <v>17954</v>
      </c>
      <c r="CF57" s="119">
        <f t="shared" si="117"/>
        <v>17943</v>
      </c>
      <c r="CG57" s="119">
        <f t="shared" si="117"/>
        <v>17779</v>
      </c>
      <c r="CH57" s="119">
        <f t="shared" si="117"/>
        <v>17193</v>
      </c>
    </row>
    <row r="58" spans="1:86" x14ac:dyDescent="0.2">
      <c r="A58" s="99">
        <v>46</v>
      </c>
      <c r="B58" s="89" t="s">
        <v>171</v>
      </c>
      <c r="C58" s="44">
        <f t="shared" ref="C58:N58" si="118">C57*C56</f>
        <v>145041.98069826321</v>
      </c>
      <c r="D58" s="44">
        <f t="shared" si="118"/>
        <v>145606.67930173685</v>
      </c>
      <c r="E58" s="44">
        <f t="shared" si="118"/>
        <v>145111.47151898735</v>
      </c>
      <c r="F58" s="44">
        <f t="shared" si="118"/>
        <v>216306.44674530471</v>
      </c>
      <c r="G58" s="44">
        <f t="shared" si="118"/>
        <v>439913.83227135713</v>
      </c>
      <c r="H58" s="44">
        <f t="shared" si="118"/>
        <v>712643.96821466007</v>
      </c>
      <c r="I58" s="44">
        <f t="shared" si="118"/>
        <v>914300.64890055929</v>
      </c>
      <c r="J58" s="44">
        <f t="shared" si="118"/>
        <v>919121.69290847809</v>
      </c>
      <c r="K58" s="44">
        <f t="shared" si="118"/>
        <v>674358.33442372689</v>
      </c>
      <c r="L58" s="44">
        <f t="shared" si="118"/>
        <v>470301.0921898146</v>
      </c>
      <c r="M58" s="44">
        <f t="shared" si="118"/>
        <v>255596.939020577</v>
      </c>
      <c r="N58" s="44">
        <f t="shared" si="118"/>
        <v>165448.9172048867</v>
      </c>
      <c r="O58" s="120">
        <f>O57*O56</f>
        <v>145041.98069826321</v>
      </c>
      <c r="P58" s="120">
        <f t="shared" ref="P58:Z58" si="119">P57*P56</f>
        <v>145606.67930173685</v>
      </c>
      <c r="Q58" s="120">
        <f t="shared" si="119"/>
        <v>145111.47151898735</v>
      </c>
      <c r="R58" s="120">
        <f t="shared" si="119"/>
        <v>216306.44674530471</v>
      </c>
      <c r="S58" s="120">
        <f t="shared" si="119"/>
        <v>439913.83227135713</v>
      </c>
      <c r="T58" s="120">
        <f t="shared" si="119"/>
        <v>712643.96821466007</v>
      </c>
      <c r="U58" s="120">
        <f t="shared" si="119"/>
        <v>914300.64890055929</v>
      </c>
      <c r="V58" s="120">
        <f t="shared" si="119"/>
        <v>919121.69290847809</v>
      </c>
      <c r="W58" s="120">
        <f t="shared" si="119"/>
        <v>674358.33442372689</v>
      </c>
      <c r="X58" s="120">
        <f t="shared" si="119"/>
        <v>470301.0921898146</v>
      </c>
      <c r="Y58" s="120">
        <f t="shared" si="119"/>
        <v>255596.939020577</v>
      </c>
      <c r="Z58" s="120">
        <f t="shared" si="119"/>
        <v>165448.9172048867</v>
      </c>
      <c r="AA58" s="120">
        <f>AA57*AA56</f>
        <v>145041.98069826321</v>
      </c>
      <c r="AB58" s="120">
        <f t="shared" ref="AB58:AL58" si="120">AB57*AB56</f>
        <v>145606.67930173685</v>
      </c>
      <c r="AC58" s="120">
        <f t="shared" si="120"/>
        <v>145111.47151898735</v>
      </c>
      <c r="AD58" s="120">
        <f t="shared" si="120"/>
        <v>216306.44674530471</v>
      </c>
      <c r="AE58" s="120">
        <f t="shared" si="120"/>
        <v>439913.83227135713</v>
      </c>
      <c r="AF58" s="120">
        <f t="shared" si="120"/>
        <v>712643.96821466007</v>
      </c>
      <c r="AG58" s="120">
        <f t="shared" si="120"/>
        <v>914300.64890055929</v>
      </c>
      <c r="AH58" s="120">
        <f t="shared" si="120"/>
        <v>919121.69290847809</v>
      </c>
      <c r="AI58" s="120">
        <f t="shared" si="120"/>
        <v>674358.33442372689</v>
      </c>
      <c r="AJ58" s="120">
        <f t="shared" si="120"/>
        <v>470301.0921898146</v>
      </c>
      <c r="AK58" s="120">
        <f t="shared" si="120"/>
        <v>255596.939020577</v>
      </c>
      <c r="AL58" s="120">
        <f t="shared" si="120"/>
        <v>165448.9172048867</v>
      </c>
      <c r="AM58" s="120">
        <f>AM57*AM56</f>
        <v>145041.98069826321</v>
      </c>
      <c r="AN58" s="120">
        <f t="shared" ref="AN58:AX58" si="121">AN57*AN56</f>
        <v>145606.67930173685</v>
      </c>
      <c r="AO58" s="120">
        <f t="shared" si="121"/>
        <v>145111.47151898735</v>
      </c>
      <c r="AP58" s="120">
        <f t="shared" si="121"/>
        <v>216306.44674530471</v>
      </c>
      <c r="AQ58" s="120">
        <f t="shared" si="121"/>
        <v>439913.83227135713</v>
      </c>
      <c r="AR58" s="120">
        <f t="shared" si="121"/>
        <v>712643.96821466007</v>
      </c>
      <c r="AS58" s="120">
        <f t="shared" si="121"/>
        <v>914300.64890055929</v>
      </c>
      <c r="AT58" s="120">
        <f t="shared" si="121"/>
        <v>919121.69290847809</v>
      </c>
      <c r="AU58" s="120">
        <f t="shared" si="121"/>
        <v>674358.33442372689</v>
      </c>
      <c r="AV58" s="120">
        <f t="shared" si="121"/>
        <v>470301.0921898146</v>
      </c>
      <c r="AW58" s="120">
        <f t="shared" si="121"/>
        <v>255596.939020577</v>
      </c>
      <c r="AX58" s="120">
        <f t="shared" si="121"/>
        <v>165448.9172048867</v>
      </c>
      <c r="AY58" s="120">
        <f>AY57*AY56</f>
        <v>145041.98069826321</v>
      </c>
      <c r="AZ58" s="120">
        <f t="shared" ref="AZ58:BJ58" si="122">AZ57*AZ56</f>
        <v>145606.67930173685</v>
      </c>
      <c r="BA58" s="120">
        <f t="shared" si="122"/>
        <v>145111.47151898735</v>
      </c>
      <c r="BB58" s="120">
        <f t="shared" si="122"/>
        <v>216306.44674530471</v>
      </c>
      <c r="BC58" s="120">
        <f t="shared" si="122"/>
        <v>439913.83227135713</v>
      </c>
      <c r="BD58" s="120">
        <f t="shared" si="122"/>
        <v>712643.96821466007</v>
      </c>
      <c r="BE58" s="120">
        <f t="shared" si="122"/>
        <v>914300.64890055929</v>
      </c>
      <c r="BF58" s="120">
        <f t="shared" si="122"/>
        <v>919121.69290847809</v>
      </c>
      <c r="BG58" s="120">
        <f t="shared" si="122"/>
        <v>674358.33442372689</v>
      </c>
      <c r="BH58" s="120">
        <f t="shared" si="122"/>
        <v>470301.0921898146</v>
      </c>
      <c r="BI58" s="120">
        <f t="shared" si="122"/>
        <v>255596.939020577</v>
      </c>
      <c r="BJ58" s="120">
        <f t="shared" si="122"/>
        <v>165448.9172048867</v>
      </c>
      <c r="BK58" s="120">
        <f>BK57*BK56</f>
        <v>145041.98069826321</v>
      </c>
      <c r="BL58" s="120">
        <f t="shared" ref="BL58:BV58" si="123">BL57*BL56</f>
        <v>145606.67930173685</v>
      </c>
      <c r="BM58" s="120">
        <f t="shared" si="123"/>
        <v>145111.47151898735</v>
      </c>
      <c r="BN58" s="120">
        <f t="shared" si="123"/>
        <v>216306.44674530471</v>
      </c>
      <c r="BO58" s="120">
        <f t="shared" si="123"/>
        <v>439913.83227135713</v>
      </c>
      <c r="BP58" s="120">
        <f t="shared" si="123"/>
        <v>712643.96821466007</v>
      </c>
      <c r="BQ58" s="120">
        <f t="shared" si="123"/>
        <v>914300.64890055929</v>
      </c>
      <c r="BR58" s="120">
        <f t="shared" si="123"/>
        <v>919121.69290847809</v>
      </c>
      <c r="BS58" s="120">
        <f t="shared" si="123"/>
        <v>674358.33442372689</v>
      </c>
      <c r="BT58" s="120">
        <f t="shared" si="123"/>
        <v>470301.0921898146</v>
      </c>
      <c r="BU58" s="120">
        <f t="shared" si="123"/>
        <v>255596.939020577</v>
      </c>
      <c r="BV58" s="120">
        <f t="shared" si="123"/>
        <v>165448.9172048867</v>
      </c>
      <c r="BW58" s="120">
        <f>BW57*BW56</f>
        <v>145041.98069826321</v>
      </c>
      <c r="BX58" s="120">
        <f t="shared" ref="BX58:CH58" si="124">BX57*BX56</f>
        <v>145606.67930173685</v>
      </c>
      <c r="BY58" s="120">
        <f t="shared" si="124"/>
        <v>145111.47151898735</v>
      </c>
      <c r="BZ58" s="120">
        <f t="shared" si="124"/>
        <v>216306.44674530471</v>
      </c>
      <c r="CA58" s="120">
        <f t="shared" si="124"/>
        <v>439913.83227135713</v>
      </c>
      <c r="CB58" s="120">
        <f t="shared" si="124"/>
        <v>712643.96821466007</v>
      </c>
      <c r="CC58" s="120">
        <f t="shared" si="124"/>
        <v>914300.64890055929</v>
      </c>
      <c r="CD58" s="120">
        <f t="shared" si="124"/>
        <v>919121.69290847809</v>
      </c>
      <c r="CE58" s="120">
        <f t="shared" si="124"/>
        <v>674358.33442372689</v>
      </c>
      <c r="CF58" s="120">
        <f t="shared" si="124"/>
        <v>470301.0921898146</v>
      </c>
      <c r="CG58" s="120">
        <f t="shared" si="124"/>
        <v>255596.939020577</v>
      </c>
      <c r="CH58" s="120">
        <f t="shared" si="124"/>
        <v>165448.9172048867</v>
      </c>
    </row>
    <row r="59" spans="1:86" x14ac:dyDescent="0.2">
      <c r="A59" s="99">
        <v>47</v>
      </c>
      <c r="B59" s="89" t="s">
        <v>172</v>
      </c>
      <c r="C59" s="121">
        <v>134689.76</v>
      </c>
      <c r="D59" s="122">
        <v>155958.9</v>
      </c>
      <c r="E59" s="122">
        <v>202689.87</v>
      </c>
      <c r="F59" s="122">
        <v>192327.99</v>
      </c>
      <c r="G59" s="122">
        <v>369209.36</v>
      </c>
      <c r="H59" s="122">
        <v>622813.21</v>
      </c>
      <c r="I59" s="122">
        <v>1150429.99</v>
      </c>
      <c r="J59" s="122">
        <v>945585.48</v>
      </c>
      <c r="K59" s="122">
        <v>586476.09</v>
      </c>
      <c r="L59" s="122">
        <v>557184.15</v>
      </c>
      <c r="M59" s="122">
        <v>261513.69</v>
      </c>
      <c r="N59" s="123">
        <v>135726.54999999999</v>
      </c>
      <c r="O59" s="106" t="s">
        <v>173</v>
      </c>
      <c r="P59" s="106" t="s">
        <v>173</v>
      </c>
      <c r="Q59" s="106" t="s">
        <v>173</v>
      </c>
      <c r="R59" s="106" t="s">
        <v>173</v>
      </c>
      <c r="S59" s="106" t="s">
        <v>173</v>
      </c>
      <c r="T59" s="106" t="s">
        <v>173</v>
      </c>
      <c r="U59" s="106" t="s">
        <v>173</v>
      </c>
      <c r="V59" s="106" t="s">
        <v>173</v>
      </c>
      <c r="W59" s="106" t="s">
        <v>173</v>
      </c>
      <c r="X59" s="106" t="s">
        <v>173</v>
      </c>
      <c r="Y59" s="106" t="s">
        <v>173</v>
      </c>
      <c r="Z59" s="106" t="s">
        <v>173</v>
      </c>
      <c r="AA59" s="106" t="s">
        <v>173</v>
      </c>
      <c r="AB59" s="106" t="s">
        <v>173</v>
      </c>
      <c r="AC59" s="106" t="s">
        <v>173</v>
      </c>
      <c r="AD59" s="106" t="s">
        <v>173</v>
      </c>
      <c r="AE59" s="106" t="s">
        <v>173</v>
      </c>
      <c r="AF59" s="106" t="s">
        <v>173</v>
      </c>
      <c r="AG59" s="106" t="s">
        <v>173</v>
      </c>
      <c r="AH59" s="106" t="s">
        <v>173</v>
      </c>
      <c r="AI59" s="106" t="s">
        <v>173</v>
      </c>
      <c r="AJ59" s="106" t="s">
        <v>173</v>
      </c>
      <c r="AK59" s="106" t="s">
        <v>173</v>
      </c>
      <c r="AL59" s="106" t="s">
        <v>173</v>
      </c>
      <c r="AM59" s="106" t="s">
        <v>173</v>
      </c>
      <c r="AN59" s="106" t="s">
        <v>173</v>
      </c>
      <c r="AO59" s="106" t="s">
        <v>173</v>
      </c>
      <c r="AP59" s="106" t="s">
        <v>173</v>
      </c>
      <c r="AQ59" s="106" t="s">
        <v>173</v>
      </c>
      <c r="AR59" s="106" t="s">
        <v>173</v>
      </c>
      <c r="AS59" s="106" t="s">
        <v>173</v>
      </c>
      <c r="AT59" s="106" t="s">
        <v>173</v>
      </c>
      <c r="AU59" s="106" t="s">
        <v>173</v>
      </c>
      <c r="AV59" s="106" t="s">
        <v>173</v>
      </c>
      <c r="AW59" s="106" t="s">
        <v>173</v>
      </c>
      <c r="AX59" s="106" t="s">
        <v>173</v>
      </c>
      <c r="AY59" s="106" t="s">
        <v>173</v>
      </c>
      <c r="AZ59" s="106" t="s">
        <v>173</v>
      </c>
      <c r="BA59" s="106" t="s">
        <v>173</v>
      </c>
      <c r="BB59" s="106" t="s">
        <v>173</v>
      </c>
      <c r="BC59" s="106" t="s">
        <v>173</v>
      </c>
      <c r="BD59" s="106" t="s">
        <v>173</v>
      </c>
      <c r="BE59" s="106" t="s">
        <v>173</v>
      </c>
      <c r="BF59" s="106" t="s">
        <v>173</v>
      </c>
      <c r="BG59" s="106" t="s">
        <v>173</v>
      </c>
      <c r="BH59" s="106" t="s">
        <v>173</v>
      </c>
      <c r="BI59" s="106" t="s">
        <v>173</v>
      </c>
      <c r="BJ59" s="106" t="s">
        <v>173</v>
      </c>
      <c r="BK59" s="106" t="s">
        <v>173</v>
      </c>
      <c r="BL59" s="106" t="s">
        <v>173</v>
      </c>
      <c r="BM59" s="106" t="s">
        <v>173</v>
      </c>
      <c r="BN59" s="106" t="s">
        <v>173</v>
      </c>
      <c r="BO59" s="106" t="s">
        <v>173</v>
      </c>
      <c r="BP59" s="106" t="s">
        <v>173</v>
      </c>
      <c r="BQ59" s="106" t="s">
        <v>173</v>
      </c>
      <c r="BR59" s="106" t="s">
        <v>173</v>
      </c>
      <c r="BS59" s="106" t="s">
        <v>173</v>
      </c>
      <c r="BT59" s="106" t="s">
        <v>173</v>
      </c>
      <c r="BU59" s="106" t="s">
        <v>173</v>
      </c>
      <c r="BV59" s="106" t="s">
        <v>173</v>
      </c>
      <c r="BW59" s="106" t="s">
        <v>173</v>
      </c>
      <c r="BX59" s="106" t="s">
        <v>173</v>
      </c>
      <c r="BY59" s="106" t="s">
        <v>173</v>
      </c>
      <c r="BZ59" s="106" t="s">
        <v>173</v>
      </c>
      <c r="CA59" s="106" t="s">
        <v>173</v>
      </c>
      <c r="CB59" s="106" t="s">
        <v>173</v>
      </c>
      <c r="CC59" s="106" t="s">
        <v>173</v>
      </c>
      <c r="CD59" s="106" t="s">
        <v>173</v>
      </c>
      <c r="CE59" s="106" t="s">
        <v>173</v>
      </c>
      <c r="CF59" s="106" t="s">
        <v>173</v>
      </c>
      <c r="CG59" s="106" t="s">
        <v>173</v>
      </c>
      <c r="CH59" s="106" t="s">
        <v>173</v>
      </c>
    </row>
    <row r="60" spans="1:86" x14ac:dyDescent="0.2">
      <c r="A60" s="99">
        <v>48</v>
      </c>
      <c r="B60" s="89" t="s">
        <v>174</v>
      </c>
      <c r="C60" s="108">
        <f>C57*(C53*C$15+C55)</f>
        <v>145041.98069826321</v>
      </c>
      <c r="D60" s="108">
        <f t="shared" ref="D60:BO60" si="125">D57*(D53*D$15+D55)</f>
        <v>145606.67930173685</v>
      </c>
      <c r="E60" s="108">
        <f t="shared" si="125"/>
        <v>162192.5275576814</v>
      </c>
      <c r="F60" s="108">
        <f t="shared" si="125"/>
        <v>316112.56031353725</v>
      </c>
      <c r="G60" s="108">
        <f t="shared" si="125"/>
        <v>561175.77547773195</v>
      </c>
      <c r="H60" s="108">
        <f t="shared" si="125"/>
        <v>837338.41410627821</v>
      </c>
      <c r="I60" s="108">
        <f t="shared" si="125"/>
        <v>947535.55727568525</v>
      </c>
      <c r="J60" s="108">
        <f t="shared" si="125"/>
        <v>778969.64806120738</v>
      </c>
      <c r="K60" s="108">
        <f t="shared" si="125"/>
        <v>603822.22309457394</v>
      </c>
      <c r="L60" s="108">
        <f t="shared" si="125"/>
        <v>343240.57972012117</v>
      </c>
      <c r="M60" s="108">
        <f t="shared" si="125"/>
        <v>202132.32060374983</v>
      </c>
      <c r="N60" s="108">
        <f t="shared" si="125"/>
        <v>148771.77950888849</v>
      </c>
      <c r="O60" s="108">
        <f t="shared" si="125"/>
        <v>145041.98069826321</v>
      </c>
      <c r="P60" s="108">
        <f t="shared" si="125"/>
        <v>145606.67930173685</v>
      </c>
      <c r="Q60" s="108">
        <f t="shared" si="125"/>
        <v>162192.53632089187</v>
      </c>
      <c r="R60" s="108">
        <f t="shared" si="125"/>
        <v>316112.64078825904</v>
      </c>
      <c r="S60" s="108">
        <f t="shared" si="125"/>
        <v>561175.96876274294</v>
      </c>
      <c r="T60" s="108">
        <f t="shared" si="125"/>
        <v>837338.735763337</v>
      </c>
      <c r="U60" s="108">
        <f t="shared" si="125"/>
        <v>947535.92885671172</v>
      </c>
      <c r="V60" s="108">
        <f t="shared" si="125"/>
        <v>778969.9414629729</v>
      </c>
      <c r="W60" s="108">
        <f t="shared" si="125"/>
        <v>603822.43398366182</v>
      </c>
      <c r="X60" s="108">
        <f t="shared" si="125"/>
        <v>343240.66858985822</v>
      </c>
      <c r="Y60" s="108">
        <f t="shared" si="125"/>
        <v>202132.34403188212</v>
      </c>
      <c r="Z60" s="108">
        <f t="shared" si="125"/>
        <v>148771.78029012764</v>
      </c>
      <c r="AA60" s="108">
        <f t="shared" si="125"/>
        <v>145041.98069826321</v>
      </c>
      <c r="AB60" s="108">
        <f t="shared" si="125"/>
        <v>145606.67930173685</v>
      </c>
      <c r="AC60" s="108">
        <f t="shared" si="125"/>
        <v>162192.53632089187</v>
      </c>
      <c r="AD60" s="108">
        <f t="shared" si="125"/>
        <v>316112.64078825904</v>
      </c>
      <c r="AE60" s="108">
        <f t="shared" si="125"/>
        <v>561175.96876274294</v>
      </c>
      <c r="AF60" s="108">
        <f t="shared" si="125"/>
        <v>837338.735763337</v>
      </c>
      <c r="AG60" s="108">
        <f t="shared" si="125"/>
        <v>947535.92885671172</v>
      </c>
      <c r="AH60" s="108">
        <f t="shared" si="125"/>
        <v>778969.9414629729</v>
      </c>
      <c r="AI60" s="108">
        <f t="shared" si="125"/>
        <v>603822.43398366182</v>
      </c>
      <c r="AJ60" s="108">
        <f t="shared" si="125"/>
        <v>343240.66858985822</v>
      </c>
      <c r="AK60" s="108">
        <f t="shared" si="125"/>
        <v>202132.34403188212</v>
      </c>
      <c r="AL60" s="108">
        <f t="shared" si="125"/>
        <v>148771.78029012764</v>
      </c>
      <c r="AM60" s="108">
        <f t="shared" si="125"/>
        <v>145041.98069826321</v>
      </c>
      <c r="AN60" s="108">
        <f t="shared" si="125"/>
        <v>145606.67930173685</v>
      </c>
      <c r="AO60" s="108">
        <f t="shared" si="125"/>
        <v>162192.53632089187</v>
      </c>
      <c r="AP60" s="108">
        <f t="shared" si="125"/>
        <v>316112.64078825904</v>
      </c>
      <c r="AQ60" s="108">
        <f t="shared" si="125"/>
        <v>561175.96876274294</v>
      </c>
      <c r="AR60" s="108">
        <f t="shared" si="125"/>
        <v>837338.735763337</v>
      </c>
      <c r="AS60" s="108">
        <f t="shared" si="125"/>
        <v>947535.92885671172</v>
      </c>
      <c r="AT60" s="108">
        <f t="shared" si="125"/>
        <v>778969.9414629729</v>
      </c>
      <c r="AU60" s="108">
        <f t="shared" si="125"/>
        <v>603822.43398366182</v>
      </c>
      <c r="AV60" s="108">
        <f t="shared" si="125"/>
        <v>343240.66858985822</v>
      </c>
      <c r="AW60" s="108">
        <f t="shared" si="125"/>
        <v>202132.34403188212</v>
      </c>
      <c r="AX60" s="108">
        <f t="shared" si="125"/>
        <v>148771.78029012764</v>
      </c>
      <c r="AY60" s="108">
        <f t="shared" si="125"/>
        <v>145041.98069826321</v>
      </c>
      <c r="AZ60" s="108">
        <f t="shared" si="125"/>
        <v>145606.67930173685</v>
      </c>
      <c r="BA60" s="108">
        <f t="shared" si="125"/>
        <v>162192.53632089187</v>
      </c>
      <c r="BB60" s="108">
        <f t="shared" si="125"/>
        <v>316112.64078825904</v>
      </c>
      <c r="BC60" s="108">
        <f t="shared" si="125"/>
        <v>561175.96876274294</v>
      </c>
      <c r="BD60" s="108">
        <f t="shared" si="125"/>
        <v>837338.735763337</v>
      </c>
      <c r="BE60" s="108">
        <f t="shared" si="125"/>
        <v>947535.92885671172</v>
      </c>
      <c r="BF60" s="108">
        <f t="shared" si="125"/>
        <v>778969.9414629729</v>
      </c>
      <c r="BG60" s="108">
        <f t="shared" si="125"/>
        <v>603822.43398366182</v>
      </c>
      <c r="BH60" s="108">
        <f t="shared" si="125"/>
        <v>343240.66858985822</v>
      </c>
      <c r="BI60" s="108">
        <f t="shared" si="125"/>
        <v>202132.34403188212</v>
      </c>
      <c r="BJ60" s="108">
        <f t="shared" si="125"/>
        <v>148771.78029012764</v>
      </c>
      <c r="BK60" s="108">
        <f t="shared" si="125"/>
        <v>145041.98069826321</v>
      </c>
      <c r="BL60" s="108">
        <f t="shared" si="125"/>
        <v>145606.67930173685</v>
      </c>
      <c r="BM60" s="108">
        <f t="shared" si="125"/>
        <v>162192.53632089187</v>
      </c>
      <c r="BN60" s="108">
        <f t="shared" si="125"/>
        <v>316112.64078825904</v>
      </c>
      <c r="BO60" s="108">
        <f t="shared" si="125"/>
        <v>561175.96876274294</v>
      </c>
      <c r="BP60" s="108">
        <f t="shared" ref="BP60:CH60" si="126">BP57*(BP53*BP$15+BP55)</f>
        <v>837338.735763337</v>
      </c>
      <c r="BQ60" s="108">
        <f t="shared" si="126"/>
        <v>947535.92885671172</v>
      </c>
      <c r="BR60" s="108">
        <f t="shared" si="126"/>
        <v>778969.9414629729</v>
      </c>
      <c r="BS60" s="108">
        <f t="shared" si="126"/>
        <v>603822.43398366182</v>
      </c>
      <c r="BT60" s="108">
        <f t="shared" si="126"/>
        <v>343240.66858985822</v>
      </c>
      <c r="BU60" s="108">
        <f t="shared" si="126"/>
        <v>202132.34403188212</v>
      </c>
      <c r="BV60" s="108">
        <f t="shared" si="126"/>
        <v>148771.78029012764</v>
      </c>
      <c r="BW60" s="108">
        <f t="shared" si="126"/>
        <v>145041.98069826321</v>
      </c>
      <c r="BX60" s="108">
        <f t="shared" si="126"/>
        <v>145606.67930173685</v>
      </c>
      <c r="BY60" s="108">
        <f t="shared" si="126"/>
        <v>162192.53632089187</v>
      </c>
      <c r="BZ60" s="108">
        <f t="shared" si="126"/>
        <v>316112.64078825904</v>
      </c>
      <c r="CA60" s="108">
        <f t="shared" si="126"/>
        <v>561175.96876274294</v>
      </c>
      <c r="CB60" s="108">
        <f t="shared" si="126"/>
        <v>837338.735763337</v>
      </c>
      <c r="CC60" s="108">
        <f t="shared" si="126"/>
        <v>947535.92885671172</v>
      </c>
      <c r="CD60" s="108">
        <f t="shared" si="126"/>
        <v>778969.9414629729</v>
      </c>
      <c r="CE60" s="108">
        <f t="shared" si="126"/>
        <v>603822.43398366182</v>
      </c>
      <c r="CF60" s="108">
        <f t="shared" si="126"/>
        <v>343240.66858985822</v>
      </c>
      <c r="CG60" s="108">
        <f t="shared" si="126"/>
        <v>202132.34403188212</v>
      </c>
      <c r="CH60" s="108">
        <f t="shared" si="126"/>
        <v>148771.78029012764</v>
      </c>
    </row>
    <row r="61" spans="1:86" x14ac:dyDescent="0.2">
      <c r="A61" s="99">
        <v>49</v>
      </c>
      <c r="B61" s="89" t="s">
        <v>175</v>
      </c>
      <c r="C61" s="108">
        <f>C60/SUM(C60:N60)*SUM(C58:N58)</f>
        <v>145371.95941962459</v>
      </c>
      <c r="D61" s="108">
        <f>D60/SUM(C60:N60)*SUM(C58:N58)</f>
        <v>145937.942744406</v>
      </c>
      <c r="E61" s="108">
        <f>E60/SUM(C60:N60)*SUM(C58:N58)</f>
        <v>162561.52474456615</v>
      </c>
      <c r="F61" s="108">
        <f>F60/SUM(C60:N60)*SUM(C58:N58)</f>
        <v>316831.73429307307</v>
      </c>
      <c r="G61" s="108">
        <f>G60/SUM(C60:N60)*SUM(C58:N58)</f>
        <v>562452.48215230741</v>
      </c>
      <c r="H61" s="108">
        <f>H60/SUM(C60:N60)*SUM(C58:N58)</f>
        <v>839243.4064257663</v>
      </c>
      <c r="I61" s="108">
        <f>I60/SUM(C60:N60)*SUM(C58:N58)</f>
        <v>949691.2543375222</v>
      </c>
      <c r="J61" s="108">
        <f>J60/SUM(C60:N60)*SUM(C58:N58)</f>
        <v>780741.84813189786</v>
      </c>
      <c r="K61" s="108">
        <f>K60/SUM(C60:N60)*SUM(C58:N58)</f>
        <v>605195.95285300037</v>
      </c>
      <c r="L61" s="108">
        <f>L60/SUM(C60:N60)*SUM(C58:N58)</f>
        <v>344021.47148035571</v>
      </c>
      <c r="M61" s="108">
        <f>M60/SUM(C60:N60)*SUM(C58:N58)</f>
        <v>202592.18308203042</v>
      </c>
      <c r="N61" s="108">
        <f>N60/SUM(C60:N60)*SUM(C58:N58)</f>
        <v>149110.24373380226</v>
      </c>
      <c r="O61" s="108">
        <f>O60/SUM(O60:Z60)*SUM(O58:Z58)</f>
        <v>145371.91481269524</v>
      </c>
      <c r="P61" s="108">
        <f>P60/SUM(O60:Z60)*SUM(O58:Z58)</f>
        <v>145937.89796380643</v>
      </c>
      <c r="Q61" s="108">
        <f>Q60/SUM(O60:Z60)*SUM(O58:Z58)</f>
        <v>162561.48364621721</v>
      </c>
      <c r="R61" s="108">
        <f>R60/SUM(O60:Z60)*SUM(O58:Z58)</f>
        <v>316831.71773203166</v>
      </c>
      <c r="S61" s="108">
        <f>S60/SUM(O60:Z60)*SUM(O58:Z58)</f>
        <v>562452.50329021493</v>
      </c>
      <c r="T61" s="108">
        <f>T60/SUM(O60:Z60)*SUM(O58:Z58)</f>
        <v>839243.47129530972</v>
      </c>
      <c r="U61" s="108">
        <f>U60/SUM(O60:Z60)*SUM(O58:Z58)</f>
        <v>949691.33535402233</v>
      </c>
      <c r="V61" s="108">
        <f>V60/SUM(O60:Z60)*SUM(O58:Z58)</f>
        <v>780741.90263289376</v>
      </c>
      <c r="W61" s="108">
        <f>W60/SUM(O60:Z60)*SUM(O58:Z58)</f>
        <v>605195.97851932992</v>
      </c>
      <c r="X61" s="108">
        <f>X60/SUM(O60:Z60)*SUM(O58:Z58)</f>
        <v>344021.45499034069</v>
      </c>
      <c r="Y61" s="108">
        <f>Y60/SUM(O60:Z60)*SUM(O58:Z58)</f>
        <v>202592.14439868051</v>
      </c>
      <c r="Z61" s="108">
        <f>Z60/SUM(O60:Z60)*SUM(O58:Z58)</f>
        <v>149110.19876280837</v>
      </c>
      <c r="AA61" s="108">
        <f>AA60/SUM(AA60:AL60)*SUM(AA58:AL58)</f>
        <v>145371.91481269524</v>
      </c>
      <c r="AB61" s="108">
        <f>AB60/SUM(AA60:AL60)*SUM(AA58:AL58)</f>
        <v>145937.89796380643</v>
      </c>
      <c r="AC61" s="108">
        <f>AC60/SUM(AA60:AL60)*SUM(AA58:AL58)</f>
        <v>162561.48364621721</v>
      </c>
      <c r="AD61" s="108">
        <f>AD60/SUM(AA60:AL60)*SUM(AA58:AL58)</f>
        <v>316831.71773203166</v>
      </c>
      <c r="AE61" s="108">
        <f>AE60/SUM(AA60:AL60)*SUM(AA58:AL58)</f>
        <v>562452.50329021493</v>
      </c>
      <c r="AF61" s="108">
        <f>AF60/SUM(AA60:AL60)*SUM(AA58:AL58)</f>
        <v>839243.47129530972</v>
      </c>
      <c r="AG61" s="108">
        <f>AG60/SUM(AA60:AL60)*SUM(AA58:AL58)</f>
        <v>949691.33535402233</v>
      </c>
      <c r="AH61" s="108">
        <f>AH60/SUM(AA60:AL60)*SUM(AA58:AL58)</f>
        <v>780741.90263289376</v>
      </c>
      <c r="AI61" s="108">
        <f>AI60/SUM(AA60:AL60)*SUM(AA58:AL58)</f>
        <v>605195.97851932992</v>
      </c>
      <c r="AJ61" s="108">
        <f>AJ60/SUM(AA60:AL60)*SUM(AA58:AL58)</f>
        <v>344021.45499034069</v>
      </c>
      <c r="AK61" s="108">
        <f>AK60/SUM(AA60:AL60)*SUM(AA58:AL58)</f>
        <v>202592.14439868051</v>
      </c>
      <c r="AL61" s="108">
        <f>AL60/SUM(AA60:AL60)*SUM(AA58:AL58)</f>
        <v>149110.19876280837</v>
      </c>
      <c r="AM61" s="108">
        <f>AM60/SUM(AM60:AX60)*SUM(AM58:AX58)</f>
        <v>145371.91481269524</v>
      </c>
      <c r="AN61" s="108">
        <f>AN60/SUM(AM60:AX60)*SUM(AM58:AX58)</f>
        <v>145937.89796380643</v>
      </c>
      <c r="AO61" s="108">
        <f>AO60/SUM(AM60:AX60)*SUM(AM58:AX58)</f>
        <v>162561.48364621721</v>
      </c>
      <c r="AP61" s="108">
        <f>AP60/SUM(AM60:AX60)*SUM(AM58:AX58)</f>
        <v>316831.71773203166</v>
      </c>
      <c r="AQ61" s="108">
        <f>AQ60/SUM(AM60:AX60)*SUM(AM58:AX58)</f>
        <v>562452.50329021493</v>
      </c>
      <c r="AR61" s="108">
        <f>AR60/SUM(AM60:AX60)*SUM(AM58:AX58)</f>
        <v>839243.47129530972</v>
      </c>
      <c r="AS61" s="108">
        <f>AS60/SUM(AM60:AX60)*SUM(AM58:AX58)</f>
        <v>949691.33535402233</v>
      </c>
      <c r="AT61" s="108">
        <f>AT60/SUM(AM60:AX60)*SUM(AM58:AX58)</f>
        <v>780741.90263289376</v>
      </c>
      <c r="AU61" s="108">
        <f>AU60/SUM(AM60:AX60)*SUM(AM58:AX58)</f>
        <v>605195.97851932992</v>
      </c>
      <c r="AV61" s="108">
        <f>AV60/SUM(AM60:AX60)*SUM(AM58:AX58)</f>
        <v>344021.45499034069</v>
      </c>
      <c r="AW61" s="108">
        <f>AW60/SUM(AM60:AX60)*SUM(AM58:AX58)</f>
        <v>202592.14439868051</v>
      </c>
      <c r="AX61" s="108">
        <f>AX60/SUM(AM60:AX60)*SUM(AM58:AX58)</f>
        <v>149110.19876280837</v>
      </c>
      <c r="AY61" s="108">
        <f>AY60/SUM(AY60:BJ60)*SUM(AY58:BJ58)</f>
        <v>145371.91481269524</v>
      </c>
      <c r="AZ61" s="108">
        <f>AZ60/SUM(AY60:BJ60)*SUM(AY58:BJ58)</f>
        <v>145937.89796380643</v>
      </c>
      <c r="BA61" s="108">
        <f>BA60/SUM(AY60:BJ60)*SUM(AY58:BJ58)</f>
        <v>162561.48364621721</v>
      </c>
      <c r="BB61" s="108">
        <f>BB60/SUM(AY60:BJ60)*SUM(AY58:BJ58)</f>
        <v>316831.71773203166</v>
      </c>
      <c r="BC61" s="108">
        <f>BC60/SUM(AY60:BJ60)*SUM(AY58:BJ58)</f>
        <v>562452.50329021493</v>
      </c>
      <c r="BD61" s="108">
        <f>BD60/SUM(AY60:BJ60)*SUM(AY58:BJ58)</f>
        <v>839243.47129530972</v>
      </c>
      <c r="BE61" s="108">
        <f>BE60/SUM(AY60:BJ60)*SUM(AY58:BJ58)</f>
        <v>949691.33535402233</v>
      </c>
      <c r="BF61" s="108">
        <f>BF60/SUM(AY60:BJ60)*SUM(AY58:BJ58)</f>
        <v>780741.90263289376</v>
      </c>
      <c r="BG61" s="108">
        <f>BG60/SUM(AY60:BJ60)*SUM(AY58:BJ58)</f>
        <v>605195.97851932992</v>
      </c>
      <c r="BH61" s="108">
        <f>BH60/SUM(AY60:BJ60)*SUM(AY58:BJ58)</f>
        <v>344021.45499034069</v>
      </c>
      <c r="BI61" s="108">
        <f>BI60/SUM(AY60:BJ60)*SUM(AY58:BJ58)</f>
        <v>202592.14439868051</v>
      </c>
      <c r="BJ61" s="108">
        <f>BJ60/SUM(AY60:BJ60)*SUM(AY58:BJ58)</f>
        <v>149110.19876280837</v>
      </c>
      <c r="BK61" s="108">
        <f>BK60/SUM(BK60:BV60)*SUM(BK58:BV58)</f>
        <v>145371.91481269524</v>
      </c>
      <c r="BL61" s="108">
        <f>BL60/SUM(BK60:BV60)*SUM(BK58:BV58)</f>
        <v>145937.89796380643</v>
      </c>
      <c r="BM61" s="108">
        <f>BM60/SUM(BK60:BV60)*SUM(BK58:BV58)</f>
        <v>162561.48364621721</v>
      </c>
      <c r="BN61" s="108">
        <f>BN60/SUM(BK60:BV60)*SUM(BK58:BV58)</f>
        <v>316831.71773203166</v>
      </c>
      <c r="BO61" s="108">
        <f>BO60/SUM(BK60:BV60)*SUM(BK58:BV58)</f>
        <v>562452.50329021493</v>
      </c>
      <c r="BP61" s="108">
        <f>BP60/SUM(BK60:BV60)*SUM(BK58:BV58)</f>
        <v>839243.47129530972</v>
      </c>
      <c r="BQ61" s="108">
        <f>BQ60/SUM(BK60:BV60)*SUM(BK58:BV58)</f>
        <v>949691.33535402233</v>
      </c>
      <c r="BR61" s="108">
        <f>BR60/SUM(BK60:BV60)*SUM(BK58:BV58)</f>
        <v>780741.90263289376</v>
      </c>
      <c r="BS61" s="108">
        <f>BS60/SUM(BK60:BV60)*SUM(BK58:BV58)</f>
        <v>605195.97851932992</v>
      </c>
      <c r="BT61" s="108">
        <f>BT60/SUM(BK60:BV60)*SUM(BK58:BV58)</f>
        <v>344021.45499034069</v>
      </c>
      <c r="BU61" s="108">
        <f>BU60/SUM(BK60:BV60)*SUM(BK58:BV58)</f>
        <v>202592.14439868051</v>
      </c>
      <c r="BV61" s="108">
        <f>BV60/SUM(BK60:BV60)*SUM(BK58:BV58)</f>
        <v>149110.19876280837</v>
      </c>
      <c r="BW61" s="108">
        <f>BW60/SUM(BW60:CH60)*SUM(BW58:CH58)</f>
        <v>145371.91481269524</v>
      </c>
      <c r="BX61" s="108">
        <f>BX60/SUM(BW60:CH60)*SUM(BW58:CH58)</f>
        <v>145937.89796380643</v>
      </c>
      <c r="BY61" s="108">
        <f>BY60/SUM(BW60:CH60)*SUM(BW58:CH58)</f>
        <v>162561.48364621721</v>
      </c>
      <c r="BZ61" s="108">
        <f>BZ60/SUM(BW60:CH60)*SUM(BW58:CH58)</f>
        <v>316831.71773203166</v>
      </c>
      <c r="CA61" s="108">
        <f>CA60/SUM(BW60:CH60)*SUM(BW58:CH58)</f>
        <v>562452.50329021493</v>
      </c>
      <c r="CB61" s="108">
        <f>CB60/SUM(BW60:CH60)*SUM(BW58:CH58)</f>
        <v>839243.47129530972</v>
      </c>
      <c r="CC61" s="108">
        <f>CC60/SUM(BW60:CH60)*SUM(BW58:CH58)</f>
        <v>949691.33535402233</v>
      </c>
      <c r="CD61" s="108">
        <f>CD60/SUM(BW60:CH60)*SUM(BW58:CH58)</f>
        <v>780741.90263289376</v>
      </c>
      <c r="CE61" s="108">
        <f>CE60/SUM(BW60:CH60)*SUM(BW58:CH58)</f>
        <v>605195.97851932992</v>
      </c>
      <c r="CF61" s="108">
        <f>CF60/SUM(BW60:CH60)*SUM(BW58:CH58)</f>
        <v>344021.45499034069</v>
      </c>
      <c r="CG61" s="108">
        <f>CG60/SUM(BW60:CH60)*SUM(BW58:CH58)</f>
        <v>202592.14439868051</v>
      </c>
      <c r="CH61" s="108">
        <f>CH60/SUM(BW60:CH60)*SUM(BW58:CH58)</f>
        <v>149110.19876280837</v>
      </c>
    </row>
    <row r="62" spans="1:86" x14ac:dyDescent="0.2">
      <c r="A62" s="99">
        <v>50</v>
      </c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</row>
    <row r="63" spans="1:86" x14ac:dyDescent="0.2">
      <c r="A63" s="99">
        <v>51</v>
      </c>
      <c r="B63" s="75" t="s">
        <v>176</v>
      </c>
      <c r="C63" s="125">
        <f>ROUND(C58-C59,0)</f>
        <v>10352</v>
      </c>
      <c r="D63" s="125">
        <f t="shared" ref="D63:N63" si="127">ROUND(D58-D59,0)</f>
        <v>-10352</v>
      </c>
      <c r="E63" s="125">
        <f t="shared" si="127"/>
        <v>-57578</v>
      </c>
      <c r="F63" s="125">
        <f t="shared" si="127"/>
        <v>23978</v>
      </c>
      <c r="G63" s="125">
        <f t="shared" si="127"/>
        <v>70704</v>
      </c>
      <c r="H63" s="125">
        <f t="shared" si="127"/>
        <v>89831</v>
      </c>
      <c r="I63" s="125">
        <f t="shared" si="127"/>
        <v>-236129</v>
      </c>
      <c r="J63" s="125">
        <f t="shared" si="127"/>
        <v>-26464</v>
      </c>
      <c r="K63" s="125">
        <f t="shared" si="127"/>
        <v>87882</v>
      </c>
      <c r="L63" s="125">
        <f t="shared" si="127"/>
        <v>-86883</v>
      </c>
      <c r="M63" s="125">
        <f t="shared" si="127"/>
        <v>-5917</v>
      </c>
      <c r="N63" s="125">
        <f t="shared" si="127"/>
        <v>29722</v>
      </c>
      <c r="O63" s="125">
        <f>O58-C58</f>
        <v>0</v>
      </c>
      <c r="P63" s="125">
        <f t="shared" ref="P63:CA63" si="128">P58-D58</f>
        <v>0</v>
      </c>
      <c r="Q63" s="125">
        <f t="shared" si="128"/>
        <v>0</v>
      </c>
      <c r="R63" s="125">
        <f t="shared" si="128"/>
        <v>0</v>
      </c>
      <c r="S63" s="125">
        <f t="shared" si="128"/>
        <v>0</v>
      </c>
      <c r="T63" s="125">
        <f t="shared" si="128"/>
        <v>0</v>
      </c>
      <c r="U63" s="125">
        <f t="shared" si="128"/>
        <v>0</v>
      </c>
      <c r="V63" s="125">
        <f t="shared" si="128"/>
        <v>0</v>
      </c>
      <c r="W63" s="125">
        <f t="shared" si="128"/>
        <v>0</v>
      </c>
      <c r="X63" s="125">
        <f t="shared" si="128"/>
        <v>0</v>
      </c>
      <c r="Y63" s="125">
        <f t="shared" si="128"/>
        <v>0</v>
      </c>
      <c r="Z63" s="125">
        <f t="shared" si="128"/>
        <v>0</v>
      </c>
      <c r="AA63" s="125">
        <f t="shared" si="128"/>
        <v>0</v>
      </c>
      <c r="AB63" s="125">
        <f t="shared" si="128"/>
        <v>0</v>
      </c>
      <c r="AC63" s="125">
        <f t="shared" si="128"/>
        <v>0</v>
      </c>
      <c r="AD63" s="125">
        <f t="shared" si="128"/>
        <v>0</v>
      </c>
      <c r="AE63" s="125">
        <f t="shared" si="128"/>
        <v>0</v>
      </c>
      <c r="AF63" s="125">
        <f t="shared" si="128"/>
        <v>0</v>
      </c>
      <c r="AG63" s="125">
        <f t="shared" si="128"/>
        <v>0</v>
      </c>
      <c r="AH63" s="125">
        <f t="shared" si="128"/>
        <v>0</v>
      </c>
      <c r="AI63" s="125">
        <f t="shared" si="128"/>
        <v>0</v>
      </c>
      <c r="AJ63" s="125">
        <f t="shared" si="128"/>
        <v>0</v>
      </c>
      <c r="AK63" s="125">
        <f t="shared" si="128"/>
        <v>0</v>
      </c>
      <c r="AL63" s="125">
        <f t="shared" si="128"/>
        <v>0</v>
      </c>
      <c r="AM63" s="125">
        <f t="shared" si="128"/>
        <v>0</v>
      </c>
      <c r="AN63" s="125">
        <f t="shared" si="128"/>
        <v>0</v>
      </c>
      <c r="AO63" s="125">
        <f t="shared" si="128"/>
        <v>0</v>
      </c>
      <c r="AP63" s="125">
        <f t="shared" si="128"/>
        <v>0</v>
      </c>
      <c r="AQ63" s="125">
        <f t="shared" si="128"/>
        <v>0</v>
      </c>
      <c r="AR63" s="125">
        <f t="shared" si="128"/>
        <v>0</v>
      </c>
      <c r="AS63" s="125">
        <f t="shared" si="128"/>
        <v>0</v>
      </c>
      <c r="AT63" s="125">
        <f t="shared" si="128"/>
        <v>0</v>
      </c>
      <c r="AU63" s="125">
        <f t="shared" si="128"/>
        <v>0</v>
      </c>
      <c r="AV63" s="125">
        <f t="shared" si="128"/>
        <v>0</v>
      </c>
      <c r="AW63" s="125">
        <f t="shared" si="128"/>
        <v>0</v>
      </c>
      <c r="AX63" s="125">
        <f t="shared" si="128"/>
        <v>0</v>
      </c>
      <c r="AY63" s="125">
        <f t="shared" si="128"/>
        <v>0</v>
      </c>
      <c r="AZ63" s="125">
        <f t="shared" si="128"/>
        <v>0</v>
      </c>
      <c r="BA63" s="125">
        <f t="shared" si="128"/>
        <v>0</v>
      </c>
      <c r="BB63" s="125">
        <f t="shared" si="128"/>
        <v>0</v>
      </c>
      <c r="BC63" s="125">
        <f t="shared" si="128"/>
        <v>0</v>
      </c>
      <c r="BD63" s="125">
        <f t="shared" si="128"/>
        <v>0</v>
      </c>
      <c r="BE63" s="125">
        <f t="shared" si="128"/>
        <v>0</v>
      </c>
      <c r="BF63" s="125">
        <f t="shared" si="128"/>
        <v>0</v>
      </c>
      <c r="BG63" s="125">
        <f t="shared" si="128"/>
        <v>0</v>
      </c>
      <c r="BH63" s="125">
        <f t="shared" si="128"/>
        <v>0</v>
      </c>
      <c r="BI63" s="125">
        <f t="shared" si="128"/>
        <v>0</v>
      </c>
      <c r="BJ63" s="125">
        <f t="shared" si="128"/>
        <v>0</v>
      </c>
      <c r="BK63" s="125">
        <f t="shared" si="128"/>
        <v>0</v>
      </c>
      <c r="BL63" s="125">
        <f t="shared" si="128"/>
        <v>0</v>
      </c>
      <c r="BM63" s="125">
        <f t="shared" si="128"/>
        <v>0</v>
      </c>
      <c r="BN63" s="125">
        <f t="shared" si="128"/>
        <v>0</v>
      </c>
      <c r="BO63" s="125">
        <f t="shared" si="128"/>
        <v>0</v>
      </c>
      <c r="BP63" s="125">
        <f t="shared" si="128"/>
        <v>0</v>
      </c>
      <c r="BQ63" s="125">
        <f t="shared" si="128"/>
        <v>0</v>
      </c>
      <c r="BR63" s="125">
        <f t="shared" si="128"/>
        <v>0</v>
      </c>
      <c r="BS63" s="125">
        <f t="shared" si="128"/>
        <v>0</v>
      </c>
      <c r="BT63" s="125">
        <f t="shared" si="128"/>
        <v>0</v>
      </c>
      <c r="BU63" s="125">
        <f t="shared" si="128"/>
        <v>0</v>
      </c>
      <c r="BV63" s="125">
        <f t="shared" si="128"/>
        <v>0</v>
      </c>
      <c r="BW63" s="125">
        <f t="shared" si="128"/>
        <v>0</v>
      </c>
      <c r="BX63" s="125">
        <f t="shared" si="128"/>
        <v>0</v>
      </c>
      <c r="BY63" s="125">
        <f t="shared" si="128"/>
        <v>0</v>
      </c>
      <c r="BZ63" s="125">
        <f t="shared" si="128"/>
        <v>0</v>
      </c>
      <c r="CA63" s="125">
        <f t="shared" si="128"/>
        <v>0</v>
      </c>
      <c r="CB63" s="125">
        <f t="shared" ref="CB63:CH63" si="129">CB58-BP58</f>
        <v>0</v>
      </c>
      <c r="CC63" s="125">
        <f t="shared" si="129"/>
        <v>0</v>
      </c>
      <c r="CD63" s="125">
        <f t="shared" si="129"/>
        <v>0</v>
      </c>
      <c r="CE63" s="125">
        <f t="shared" si="129"/>
        <v>0</v>
      </c>
      <c r="CF63" s="125">
        <f t="shared" si="129"/>
        <v>0</v>
      </c>
      <c r="CG63" s="125">
        <f t="shared" si="129"/>
        <v>0</v>
      </c>
      <c r="CH63" s="125">
        <f t="shared" si="129"/>
        <v>0</v>
      </c>
    </row>
    <row r="64" spans="1:86" x14ac:dyDescent="0.2">
      <c r="A64" s="99">
        <v>52</v>
      </c>
      <c r="B64" s="75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</row>
    <row r="65" spans="1:86" x14ac:dyDescent="0.2">
      <c r="A65" s="99">
        <v>53</v>
      </c>
      <c r="B65" s="75" t="s">
        <v>177</v>
      </c>
      <c r="C65" s="126">
        <v>9500.9178996235496</v>
      </c>
      <c r="D65" s="126">
        <v>-8575.6756047907493</v>
      </c>
      <c r="E65" s="126">
        <v>-45446.370966541152</v>
      </c>
      <c r="F65" s="126">
        <v>18039.099856864308</v>
      </c>
      <c r="G65" s="126">
        <v>59834.205843102136</v>
      </c>
      <c r="H65" s="126">
        <v>76760.250845899674</v>
      </c>
      <c r="I65" s="126">
        <v>-198423.93786508468</v>
      </c>
      <c r="J65" s="126">
        <v>-22413.777932376881</v>
      </c>
      <c r="K65" s="126">
        <v>78785.077952078151</v>
      </c>
      <c r="L65" s="126">
        <v>-78213.325332280176</v>
      </c>
      <c r="M65" s="126">
        <v>-5399.4002440560562</v>
      </c>
      <c r="N65" s="126">
        <v>27550.423467921348</v>
      </c>
      <c r="O65" s="126">
        <f>IFERROR(C65/C$68*O$63,0)</f>
        <v>0</v>
      </c>
      <c r="P65" s="126">
        <f t="shared" ref="P65:AE67" si="130">IFERROR(D65/D$68*P$63,0)</f>
        <v>0</v>
      </c>
      <c r="Q65" s="126">
        <f t="shared" si="130"/>
        <v>0</v>
      </c>
      <c r="R65" s="126">
        <f t="shared" si="130"/>
        <v>0</v>
      </c>
      <c r="S65" s="126">
        <f t="shared" si="130"/>
        <v>0</v>
      </c>
      <c r="T65" s="126">
        <f t="shared" si="130"/>
        <v>0</v>
      </c>
      <c r="U65" s="126">
        <f t="shared" si="130"/>
        <v>0</v>
      </c>
      <c r="V65" s="126">
        <f t="shared" si="130"/>
        <v>0</v>
      </c>
      <c r="W65" s="126">
        <f t="shared" si="130"/>
        <v>0</v>
      </c>
      <c r="X65" s="126">
        <f t="shared" si="130"/>
        <v>0</v>
      </c>
      <c r="Y65" s="126">
        <f t="shared" si="130"/>
        <v>0</v>
      </c>
      <c r="Z65" s="126">
        <f t="shared" si="130"/>
        <v>0</v>
      </c>
      <c r="AA65" s="126">
        <f t="shared" si="130"/>
        <v>0</v>
      </c>
      <c r="AB65" s="126">
        <f t="shared" si="130"/>
        <v>0</v>
      </c>
      <c r="AC65" s="126">
        <f t="shared" si="130"/>
        <v>0</v>
      </c>
      <c r="AD65" s="126">
        <f t="shared" si="130"/>
        <v>0</v>
      </c>
      <c r="AE65" s="126">
        <f t="shared" si="130"/>
        <v>0</v>
      </c>
      <c r="AF65" s="126">
        <f t="shared" ref="AF65:AU67" si="131">IFERROR(T65/T$68*AF$63,0)</f>
        <v>0</v>
      </c>
      <c r="AG65" s="126">
        <f t="shared" si="131"/>
        <v>0</v>
      </c>
      <c r="AH65" s="126">
        <f t="shared" si="131"/>
        <v>0</v>
      </c>
      <c r="AI65" s="126">
        <f t="shared" si="131"/>
        <v>0</v>
      </c>
      <c r="AJ65" s="126">
        <f t="shared" si="131"/>
        <v>0</v>
      </c>
      <c r="AK65" s="126">
        <f t="shared" si="131"/>
        <v>0</v>
      </c>
      <c r="AL65" s="126">
        <f t="shared" si="131"/>
        <v>0</v>
      </c>
      <c r="AM65" s="126">
        <f t="shared" si="131"/>
        <v>0</v>
      </c>
      <c r="AN65" s="126">
        <f t="shared" si="131"/>
        <v>0</v>
      </c>
      <c r="AO65" s="126">
        <f t="shared" si="131"/>
        <v>0</v>
      </c>
      <c r="AP65" s="126">
        <f t="shared" si="131"/>
        <v>0</v>
      </c>
      <c r="AQ65" s="126">
        <f t="shared" si="131"/>
        <v>0</v>
      </c>
      <c r="AR65" s="126">
        <f t="shared" si="131"/>
        <v>0</v>
      </c>
      <c r="AS65" s="126">
        <f t="shared" si="131"/>
        <v>0</v>
      </c>
      <c r="AT65" s="126">
        <f t="shared" si="131"/>
        <v>0</v>
      </c>
      <c r="AU65" s="126">
        <f t="shared" si="131"/>
        <v>0</v>
      </c>
      <c r="AV65" s="126">
        <f t="shared" ref="AV65:BK67" si="132">IFERROR(AJ65/AJ$68*AV$63,0)</f>
        <v>0</v>
      </c>
      <c r="AW65" s="126">
        <f t="shared" si="132"/>
        <v>0</v>
      </c>
      <c r="AX65" s="126">
        <f t="shared" si="132"/>
        <v>0</v>
      </c>
      <c r="AY65" s="126">
        <f t="shared" si="132"/>
        <v>0</v>
      </c>
      <c r="AZ65" s="126">
        <f t="shared" si="132"/>
        <v>0</v>
      </c>
      <c r="BA65" s="126">
        <f t="shared" si="132"/>
        <v>0</v>
      </c>
      <c r="BB65" s="126">
        <f t="shared" si="132"/>
        <v>0</v>
      </c>
      <c r="BC65" s="126">
        <f t="shared" si="132"/>
        <v>0</v>
      </c>
      <c r="BD65" s="126">
        <f t="shared" si="132"/>
        <v>0</v>
      </c>
      <c r="BE65" s="126">
        <f t="shared" si="132"/>
        <v>0</v>
      </c>
      <c r="BF65" s="126">
        <f t="shared" si="132"/>
        <v>0</v>
      </c>
      <c r="BG65" s="126">
        <f t="shared" si="132"/>
        <v>0</v>
      </c>
      <c r="BH65" s="126">
        <f t="shared" si="132"/>
        <v>0</v>
      </c>
      <c r="BI65" s="126">
        <f t="shared" si="132"/>
        <v>0</v>
      </c>
      <c r="BJ65" s="126">
        <f t="shared" si="132"/>
        <v>0</v>
      </c>
      <c r="BK65" s="126">
        <f t="shared" si="132"/>
        <v>0</v>
      </c>
      <c r="BL65" s="126">
        <f t="shared" ref="BL65:CA67" si="133">IFERROR(AZ65/AZ$68*BL$63,0)</f>
        <v>0</v>
      </c>
      <c r="BM65" s="126">
        <f t="shared" si="133"/>
        <v>0</v>
      </c>
      <c r="BN65" s="126">
        <f t="shared" si="133"/>
        <v>0</v>
      </c>
      <c r="BO65" s="126">
        <f t="shared" si="133"/>
        <v>0</v>
      </c>
      <c r="BP65" s="126">
        <f t="shared" si="133"/>
        <v>0</v>
      </c>
      <c r="BQ65" s="126">
        <f t="shared" si="133"/>
        <v>0</v>
      </c>
      <c r="BR65" s="126">
        <f t="shared" si="133"/>
        <v>0</v>
      </c>
      <c r="BS65" s="126">
        <f t="shared" si="133"/>
        <v>0</v>
      </c>
      <c r="BT65" s="126">
        <f t="shared" si="133"/>
        <v>0</v>
      </c>
      <c r="BU65" s="126">
        <f t="shared" si="133"/>
        <v>0</v>
      </c>
      <c r="BV65" s="126">
        <f t="shared" si="133"/>
        <v>0</v>
      </c>
      <c r="BW65" s="126">
        <f t="shared" si="133"/>
        <v>0</v>
      </c>
      <c r="BX65" s="126">
        <f t="shared" si="133"/>
        <v>0</v>
      </c>
      <c r="BY65" s="126">
        <f t="shared" si="133"/>
        <v>0</v>
      </c>
      <c r="BZ65" s="126">
        <f t="shared" si="133"/>
        <v>0</v>
      </c>
      <c r="CA65" s="126">
        <f t="shared" si="133"/>
        <v>0</v>
      </c>
      <c r="CB65" s="126">
        <f t="shared" ref="CB65:CH67" si="134">IFERROR(BP65/BP$68*CB$63,0)</f>
        <v>0</v>
      </c>
      <c r="CC65" s="126">
        <f t="shared" si="134"/>
        <v>0</v>
      </c>
      <c r="CD65" s="126">
        <f t="shared" si="134"/>
        <v>0</v>
      </c>
      <c r="CE65" s="126">
        <f t="shared" si="134"/>
        <v>0</v>
      </c>
      <c r="CF65" s="126">
        <f t="shared" si="134"/>
        <v>0</v>
      </c>
      <c r="CG65" s="126">
        <f t="shared" si="134"/>
        <v>0</v>
      </c>
      <c r="CH65" s="126">
        <f t="shared" si="134"/>
        <v>0</v>
      </c>
    </row>
    <row r="66" spans="1:86" x14ac:dyDescent="0.2">
      <c r="A66" s="99">
        <v>54</v>
      </c>
      <c r="B66" s="75" t="s">
        <v>178</v>
      </c>
      <c r="C66" s="126">
        <v>851.08210037645028</v>
      </c>
      <c r="D66" s="126">
        <v>-1776.324395209251</v>
      </c>
      <c r="E66" s="126">
        <v>-12131.62903345885</v>
      </c>
      <c r="F66" s="126">
        <v>5938.9001431356919</v>
      </c>
      <c r="G66" s="126">
        <v>10869.794156897864</v>
      </c>
      <c r="H66" s="126">
        <v>13070.749154100313</v>
      </c>
      <c r="I66" s="126">
        <v>-37705.062134915308</v>
      </c>
      <c r="J66" s="126">
        <v>-4050.2220676231195</v>
      </c>
      <c r="K66" s="126">
        <v>9096.9220479218511</v>
      </c>
      <c r="L66" s="126">
        <v>-8669.6746677198189</v>
      </c>
      <c r="M66" s="126">
        <v>-517.59975594394314</v>
      </c>
      <c r="N66" s="126">
        <v>2171.5765320786541</v>
      </c>
      <c r="O66" s="126">
        <f>IFERROR(C66/C$68*O$63,0)</f>
        <v>0</v>
      </c>
      <c r="P66" s="126">
        <f t="shared" si="130"/>
        <v>0</v>
      </c>
      <c r="Q66" s="126">
        <f t="shared" si="130"/>
        <v>0</v>
      </c>
      <c r="R66" s="126">
        <f t="shared" si="130"/>
        <v>0</v>
      </c>
      <c r="S66" s="126">
        <f t="shared" si="130"/>
        <v>0</v>
      </c>
      <c r="T66" s="126">
        <f t="shared" si="130"/>
        <v>0</v>
      </c>
      <c r="U66" s="126">
        <f t="shared" si="130"/>
        <v>0</v>
      </c>
      <c r="V66" s="126">
        <f t="shared" si="130"/>
        <v>0</v>
      </c>
      <c r="W66" s="126">
        <f t="shared" si="130"/>
        <v>0</v>
      </c>
      <c r="X66" s="126">
        <f t="shared" si="130"/>
        <v>0</v>
      </c>
      <c r="Y66" s="126">
        <f t="shared" si="130"/>
        <v>0</v>
      </c>
      <c r="Z66" s="126">
        <f t="shared" si="130"/>
        <v>0</v>
      </c>
      <c r="AA66" s="126">
        <f t="shared" si="130"/>
        <v>0</v>
      </c>
      <c r="AB66" s="126">
        <f t="shared" si="130"/>
        <v>0</v>
      </c>
      <c r="AC66" s="126">
        <f t="shared" si="130"/>
        <v>0</v>
      </c>
      <c r="AD66" s="126">
        <f t="shared" si="130"/>
        <v>0</v>
      </c>
      <c r="AE66" s="126">
        <f t="shared" si="130"/>
        <v>0</v>
      </c>
      <c r="AF66" s="126">
        <f t="shared" si="131"/>
        <v>0</v>
      </c>
      <c r="AG66" s="126">
        <f t="shared" si="131"/>
        <v>0</v>
      </c>
      <c r="AH66" s="126">
        <f t="shared" si="131"/>
        <v>0</v>
      </c>
      <c r="AI66" s="126">
        <f t="shared" si="131"/>
        <v>0</v>
      </c>
      <c r="AJ66" s="126">
        <f t="shared" si="131"/>
        <v>0</v>
      </c>
      <c r="AK66" s="126">
        <f t="shared" si="131"/>
        <v>0</v>
      </c>
      <c r="AL66" s="126">
        <f t="shared" si="131"/>
        <v>0</v>
      </c>
      <c r="AM66" s="126">
        <f t="shared" si="131"/>
        <v>0</v>
      </c>
      <c r="AN66" s="126">
        <f t="shared" si="131"/>
        <v>0</v>
      </c>
      <c r="AO66" s="126">
        <f t="shared" si="131"/>
        <v>0</v>
      </c>
      <c r="AP66" s="126">
        <f t="shared" si="131"/>
        <v>0</v>
      </c>
      <c r="AQ66" s="126">
        <f t="shared" si="131"/>
        <v>0</v>
      </c>
      <c r="AR66" s="126">
        <f t="shared" si="131"/>
        <v>0</v>
      </c>
      <c r="AS66" s="126">
        <f t="shared" si="131"/>
        <v>0</v>
      </c>
      <c r="AT66" s="126">
        <f t="shared" si="131"/>
        <v>0</v>
      </c>
      <c r="AU66" s="126">
        <f t="shared" si="131"/>
        <v>0</v>
      </c>
      <c r="AV66" s="126">
        <f t="shared" si="132"/>
        <v>0</v>
      </c>
      <c r="AW66" s="126">
        <f t="shared" si="132"/>
        <v>0</v>
      </c>
      <c r="AX66" s="126">
        <f t="shared" si="132"/>
        <v>0</v>
      </c>
      <c r="AY66" s="126">
        <f t="shared" si="132"/>
        <v>0</v>
      </c>
      <c r="AZ66" s="126">
        <f t="shared" si="132"/>
        <v>0</v>
      </c>
      <c r="BA66" s="126">
        <f t="shared" si="132"/>
        <v>0</v>
      </c>
      <c r="BB66" s="126">
        <f t="shared" si="132"/>
        <v>0</v>
      </c>
      <c r="BC66" s="126">
        <f t="shared" si="132"/>
        <v>0</v>
      </c>
      <c r="BD66" s="126">
        <f t="shared" si="132"/>
        <v>0</v>
      </c>
      <c r="BE66" s="126">
        <f t="shared" si="132"/>
        <v>0</v>
      </c>
      <c r="BF66" s="126">
        <f t="shared" si="132"/>
        <v>0</v>
      </c>
      <c r="BG66" s="126">
        <f t="shared" si="132"/>
        <v>0</v>
      </c>
      <c r="BH66" s="126">
        <f t="shared" si="132"/>
        <v>0</v>
      </c>
      <c r="BI66" s="126">
        <f t="shared" si="132"/>
        <v>0</v>
      </c>
      <c r="BJ66" s="126">
        <f t="shared" si="132"/>
        <v>0</v>
      </c>
      <c r="BK66" s="126">
        <f t="shared" si="132"/>
        <v>0</v>
      </c>
      <c r="BL66" s="126">
        <f t="shared" si="133"/>
        <v>0</v>
      </c>
      <c r="BM66" s="126">
        <f t="shared" si="133"/>
        <v>0</v>
      </c>
      <c r="BN66" s="126">
        <f t="shared" si="133"/>
        <v>0</v>
      </c>
      <c r="BO66" s="126">
        <f t="shared" si="133"/>
        <v>0</v>
      </c>
      <c r="BP66" s="126">
        <f t="shared" si="133"/>
        <v>0</v>
      </c>
      <c r="BQ66" s="126">
        <f t="shared" si="133"/>
        <v>0</v>
      </c>
      <c r="BR66" s="126">
        <f t="shared" si="133"/>
        <v>0</v>
      </c>
      <c r="BS66" s="126">
        <f t="shared" si="133"/>
        <v>0</v>
      </c>
      <c r="BT66" s="126">
        <f t="shared" si="133"/>
        <v>0</v>
      </c>
      <c r="BU66" s="126">
        <f t="shared" si="133"/>
        <v>0</v>
      </c>
      <c r="BV66" s="126">
        <f t="shared" si="133"/>
        <v>0</v>
      </c>
      <c r="BW66" s="126">
        <f t="shared" si="133"/>
        <v>0</v>
      </c>
      <c r="BX66" s="126">
        <f t="shared" si="133"/>
        <v>0</v>
      </c>
      <c r="BY66" s="126">
        <f t="shared" si="133"/>
        <v>0</v>
      </c>
      <c r="BZ66" s="126">
        <f t="shared" si="133"/>
        <v>0</v>
      </c>
      <c r="CA66" s="126">
        <f t="shared" si="133"/>
        <v>0</v>
      </c>
      <c r="CB66" s="126">
        <f t="shared" si="134"/>
        <v>0</v>
      </c>
      <c r="CC66" s="126">
        <f t="shared" si="134"/>
        <v>0</v>
      </c>
      <c r="CD66" s="126">
        <f t="shared" si="134"/>
        <v>0</v>
      </c>
      <c r="CE66" s="126">
        <f t="shared" si="134"/>
        <v>0</v>
      </c>
      <c r="CF66" s="126">
        <f t="shared" si="134"/>
        <v>0</v>
      </c>
      <c r="CG66" s="126">
        <f t="shared" si="134"/>
        <v>0</v>
      </c>
      <c r="CH66" s="126">
        <f t="shared" si="134"/>
        <v>0</v>
      </c>
    </row>
    <row r="67" spans="1:86" x14ac:dyDescent="0.2">
      <c r="A67" s="99">
        <v>55</v>
      </c>
      <c r="B67" s="75" t="s">
        <v>179</v>
      </c>
      <c r="C67" s="126">
        <v>0</v>
      </c>
      <c r="D67" s="126">
        <v>0</v>
      </c>
      <c r="E67" s="126">
        <v>0</v>
      </c>
      <c r="F67" s="126">
        <v>0</v>
      </c>
      <c r="G67" s="126">
        <v>0</v>
      </c>
      <c r="H67" s="126">
        <v>0</v>
      </c>
      <c r="I67" s="126">
        <v>0</v>
      </c>
      <c r="J67" s="126">
        <v>0</v>
      </c>
      <c r="K67" s="126">
        <v>0</v>
      </c>
      <c r="L67" s="126">
        <v>0</v>
      </c>
      <c r="M67" s="126">
        <v>0</v>
      </c>
      <c r="N67" s="126">
        <v>0</v>
      </c>
      <c r="O67" s="126">
        <f>IFERROR(C67/C$68*O$63,0)</f>
        <v>0</v>
      </c>
      <c r="P67" s="126">
        <f t="shared" si="130"/>
        <v>0</v>
      </c>
      <c r="Q67" s="126">
        <f t="shared" si="130"/>
        <v>0</v>
      </c>
      <c r="R67" s="126">
        <f t="shared" si="130"/>
        <v>0</v>
      </c>
      <c r="S67" s="126">
        <f t="shared" si="130"/>
        <v>0</v>
      </c>
      <c r="T67" s="126">
        <f t="shared" si="130"/>
        <v>0</v>
      </c>
      <c r="U67" s="126">
        <f t="shared" si="130"/>
        <v>0</v>
      </c>
      <c r="V67" s="126">
        <f t="shared" si="130"/>
        <v>0</v>
      </c>
      <c r="W67" s="126">
        <f t="shared" si="130"/>
        <v>0</v>
      </c>
      <c r="X67" s="126">
        <f t="shared" si="130"/>
        <v>0</v>
      </c>
      <c r="Y67" s="126">
        <f t="shared" si="130"/>
        <v>0</v>
      </c>
      <c r="Z67" s="126">
        <f t="shared" si="130"/>
        <v>0</v>
      </c>
      <c r="AA67" s="126">
        <f t="shared" si="130"/>
        <v>0</v>
      </c>
      <c r="AB67" s="126">
        <f t="shared" si="130"/>
        <v>0</v>
      </c>
      <c r="AC67" s="126">
        <f t="shared" si="130"/>
        <v>0</v>
      </c>
      <c r="AD67" s="126">
        <f t="shared" si="130"/>
        <v>0</v>
      </c>
      <c r="AE67" s="126">
        <f t="shared" si="130"/>
        <v>0</v>
      </c>
      <c r="AF67" s="126">
        <f t="shared" si="131"/>
        <v>0</v>
      </c>
      <c r="AG67" s="126">
        <f t="shared" si="131"/>
        <v>0</v>
      </c>
      <c r="AH67" s="126">
        <f t="shared" si="131"/>
        <v>0</v>
      </c>
      <c r="AI67" s="126">
        <f t="shared" si="131"/>
        <v>0</v>
      </c>
      <c r="AJ67" s="126">
        <f t="shared" si="131"/>
        <v>0</v>
      </c>
      <c r="AK67" s="126">
        <f t="shared" si="131"/>
        <v>0</v>
      </c>
      <c r="AL67" s="126">
        <f t="shared" si="131"/>
        <v>0</v>
      </c>
      <c r="AM67" s="126">
        <f t="shared" si="131"/>
        <v>0</v>
      </c>
      <c r="AN67" s="126">
        <f t="shared" si="131"/>
        <v>0</v>
      </c>
      <c r="AO67" s="126">
        <f t="shared" si="131"/>
        <v>0</v>
      </c>
      <c r="AP67" s="126">
        <f t="shared" si="131"/>
        <v>0</v>
      </c>
      <c r="AQ67" s="126">
        <f t="shared" si="131"/>
        <v>0</v>
      </c>
      <c r="AR67" s="126">
        <f t="shared" si="131"/>
        <v>0</v>
      </c>
      <c r="AS67" s="126">
        <f t="shared" si="131"/>
        <v>0</v>
      </c>
      <c r="AT67" s="126">
        <f t="shared" si="131"/>
        <v>0</v>
      </c>
      <c r="AU67" s="126">
        <f t="shared" si="131"/>
        <v>0</v>
      </c>
      <c r="AV67" s="126">
        <f t="shared" si="132"/>
        <v>0</v>
      </c>
      <c r="AW67" s="126">
        <f t="shared" si="132"/>
        <v>0</v>
      </c>
      <c r="AX67" s="126">
        <f t="shared" si="132"/>
        <v>0</v>
      </c>
      <c r="AY67" s="126">
        <f t="shared" si="132"/>
        <v>0</v>
      </c>
      <c r="AZ67" s="126">
        <f t="shared" si="132"/>
        <v>0</v>
      </c>
      <c r="BA67" s="126">
        <f t="shared" si="132"/>
        <v>0</v>
      </c>
      <c r="BB67" s="126">
        <f t="shared" si="132"/>
        <v>0</v>
      </c>
      <c r="BC67" s="126">
        <f t="shared" si="132"/>
        <v>0</v>
      </c>
      <c r="BD67" s="126">
        <f t="shared" si="132"/>
        <v>0</v>
      </c>
      <c r="BE67" s="126">
        <f t="shared" si="132"/>
        <v>0</v>
      </c>
      <c r="BF67" s="126">
        <f t="shared" si="132"/>
        <v>0</v>
      </c>
      <c r="BG67" s="126">
        <f t="shared" si="132"/>
        <v>0</v>
      </c>
      <c r="BH67" s="126">
        <f t="shared" si="132"/>
        <v>0</v>
      </c>
      <c r="BI67" s="126">
        <f t="shared" si="132"/>
        <v>0</v>
      </c>
      <c r="BJ67" s="126">
        <f t="shared" si="132"/>
        <v>0</v>
      </c>
      <c r="BK67" s="126">
        <f t="shared" si="132"/>
        <v>0</v>
      </c>
      <c r="BL67" s="126">
        <f t="shared" si="133"/>
        <v>0</v>
      </c>
      <c r="BM67" s="126">
        <f t="shared" si="133"/>
        <v>0</v>
      </c>
      <c r="BN67" s="126">
        <f t="shared" si="133"/>
        <v>0</v>
      </c>
      <c r="BO67" s="126">
        <f t="shared" si="133"/>
        <v>0</v>
      </c>
      <c r="BP67" s="126">
        <f t="shared" si="133"/>
        <v>0</v>
      </c>
      <c r="BQ67" s="126">
        <f t="shared" si="133"/>
        <v>0</v>
      </c>
      <c r="BR67" s="126">
        <f t="shared" si="133"/>
        <v>0</v>
      </c>
      <c r="BS67" s="126">
        <f t="shared" si="133"/>
        <v>0</v>
      </c>
      <c r="BT67" s="126">
        <f t="shared" si="133"/>
        <v>0</v>
      </c>
      <c r="BU67" s="126">
        <f t="shared" si="133"/>
        <v>0</v>
      </c>
      <c r="BV67" s="126">
        <f t="shared" si="133"/>
        <v>0</v>
      </c>
      <c r="BW67" s="126">
        <f t="shared" si="133"/>
        <v>0</v>
      </c>
      <c r="BX67" s="126">
        <f t="shared" si="133"/>
        <v>0</v>
      </c>
      <c r="BY67" s="126">
        <f t="shared" si="133"/>
        <v>0</v>
      </c>
      <c r="BZ67" s="126">
        <f t="shared" si="133"/>
        <v>0</v>
      </c>
      <c r="CA67" s="126">
        <f t="shared" si="133"/>
        <v>0</v>
      </c>
      <c r="CB67" s="126">
        <f t="shared" si="134"/>
        <v>0</v>
      </c>
      <c r="CC67" s="126">
        <f t="shared" si="134"/>
        <v>0</v>
      </c>
      <c r="CD67" s="126">
        <f t="shared" si="134"/>
        <v>0</v>
      </c>
      <c r="CE67" s="126">
        <f t="shared" si="134"/>
        <v>0</v>
      </c>
      <c r="CF67" s="126">
        <f t="shared" si="134"/>
        <v>0</v>
      </c>
      <c r="CG67" s="126">
        <f t="shared" si="134"/>
        <v>0</v>
      </c>
      <c r="CH67" s="126">
        <f t="shared" si="134"/>
        <v>0</v>
      </c>
    </row>
    <row r="68" spans="1:86" ht="13.5" thickBot="1" x14ac:dyDescent="0.25">
      <c r="A68" s="99">
        <v>56</v>
      </c>
      <c r="B68" s="75" t="s">
        <v>4</v>
      </c>
      <c r="C68" s="127">
        <f>SUM(C65:C67)</f>
        <v>10352</v>
      </c>
      <c r="D68" s="127">
        <f t="shared" ref="D68:BO68" si="135">SUM(D65:D67)</f>
        <v>-10352</v>
      </c>
      <c r="E68" s="127">
        <f t="shared" si="135"/>
        <v>-57578</v>
      </c>
      <c r="F68" s="127">
        <f t="shared" si="135"/>
        <v>23978</v>
      </c>
      <c r="G68" s="127">
        <f t="shared" si="135"/>
        <v>70704</v>
      </c>
      <c r="H68" s="127">
        <f t="shared" si="135"/>
        <v>89830.999999999985</v>
      </c>
      <c r="I68" s="127">
        <f t="shared" si="135"/>
        <v>-236129</v>
      </c>
      <c r="J68" s="127">
        <f t="shared" si="135"/>
        <v>-26464</v>
      </c>
      <c r="K68" s="127">
        <f t="shared" si="135"/>
        <v>87882</v>
      </c>
      <c r="L68" s="127">
        <f t="shared" si="135"/>
        <v>-86883</v>
      </c>
      <c r="M68" s="127">
        <f t="shared" si="135"/>
        <v>-5916.9999999999991</v>
      </c>
      <c r="N68" s="127">
        <f t="shared" si="135"/>
        <v>29722</v>
      </c>
      <c r="O68" s="127">
        <f t="shared" si="135"/>
        <v>0</v>
      </c>
      <c r="P68" s="127">
        <f t="shared" si="135"/>
        <v>0</v>
      </c>
      <c r="Q68" s="127">
        <f t="shared" si="135"/>
        <v>0</v>
      </c>
      <c r="R68" s="127">
        <f t="shared" si="135"/>
        <v>0</v>
      </c>
      <c r="S68" s="127">
        <f t="shared" si="135"/>
        <v>0</v>
      </c>
      <c r="T68" s="127">
        <f t="shared" si="135"/>
        <v>0</v>
      </c>
      <c r="U68" s="127">
        <f t="shared" si="135"/>
        <v>0</v>
      </c>
      <c r="V68" s="127">
        <f t="shared" si="135"/>
        <v>0</v>
      </c>
      <c r="W68" s="127">
        <f t="shared" si="135"/>
        <v>0</v>
      </c>
      <c r="X68" s="127">
        <f t="shared" si="135"/>
        <v>0</v>
      </c>
      <c r="Y68" s="127">
        <f t="shared" si="135"/>
        <v>0</v>
      </c>
      <c r="Z68" s="127">
        <f t="shared" si="135"/>
        <v>0</v>
      </c>
      <c r="AA68" s="127">
        <f t="shared" si="135"/>
        <v>0</v>
      </c>
      <c r="AB68" s="127">
        <f t="shared" si="135"/>
        <v>0</v>
      </c>
      <c r="AC68" s="127">
        <f t="shared" si="135"/>
        <v>0</v>
      </c>
      <c r="AD68" s="127">
        <f t="shared" si="135"/>
        <v>0</v>
      </c>
      <c r="AE68" s="127">
        <f t="shared" si="135"/>
        <v>0</v>
      </c>
      <c r="AF68" s="127">
        <f t="shared" si="135"/>
        <v>0</v>
      </c>
      <c r="AG68" s="127">
        <f t="shared" si="135"/>
        <v>0</v>
      </c>
      <c r="AH68" s="127">
        <f t="shared" si="135"/>
        <v>0</v>
      </c>
      <c r="AI68" s="127">
        <f t="shared" si="135"/>
        <v>0</v>
      </c>
      <c r="AJ68" s="127">
        <f t="shared" si="135"/>
        <v>0</v>
      </c>
      <c r="AK68" s="127">
        <f t="shared" si="135"/>
        <v>0</v>
      </c>
      <c r="AL68" s="127">
        <f t="shared" si="135"/>
        <v>0</v>
      </c>
      <c r="AM68" s="127">
        <f t="shared" si="135"/>
        <v>0</v>
      </c>
      <c r="AN68" s="127">
        <f t="shared" si="135"/>
        <v>0</v>
      </c>
      <c r="AO68" s="127">
        <f t="shared" si="135"/>
        <v>0</v>
      </c>
      <c r="AP68" s="127">
        <f t="shared" si="135"/>
        <v>0</v>
      </c>
      <c r="AQ68" s="127">
        <f t="shared" si="135"/>
        <v>0</v>
      </c>
      <c r="AR68" s="127">
        <f t="shared" si="135"/>
        <v>0</v>
      </c>
      <c r="AS68" s="127">
        <f t="shared" si="135"/>
        <v>0</v>
      </c>
      <c r="AT68" s="127">
        <f t="shared" si="135"/>
        <v>0</v>
      </c>
      <c r="AU68" s="127">
        <f t="shared" si="135"/>
        <v>0</v>
      </c>
      <c r="AV68" s="127">
        <f t="shared" si="135"/>
        <v>0</v>
      </c>
      <c r="AW68" s="127">
        <f t="shared" si="135"/>
        <v>0</v>
      </c>
      <c r="AX68" s="127">
        <f t="shared" si="135"/>
        <v>0</v>
      </c>
      <c r="AY68" s="127">
        <f t="shared" si="135"/>
        <v>0</v>
      </c>
      <c r="AZ68" s="127">
        <f t="shared" si="135"/>
        <v>0</v>
      </c>
      <c r="BA68" s="127">
        <f t="shared" si="135"/>
        <v>0</v>
      </c>
      <c r="BB68" s="127">
        <f t="shared" si="135"/>
        <v>0</v>
      </c>
      <c r="BC68" s="127">
        <f t="shared" si="135"/>
        <v>0</v>
      </c>
      <c r="BD68" s="127">
        <f t="shared" si="135"/>
        <v>0</v>
      </c>
      <c r="BE68" s="127">
        <f t="shared" si="135"/>
        <v>0</v>
      </c>
      <c r="BF68" s="127">
        <f t="shared" si="135"/>
        <v>0</v>
      </c>
      <c r="BG68" s="127">
        <f t="shared" si="135"/>
        <v>0</v>
      </c>
      <c r="BH68" s="127">
        <f t="shared" si="135"/>
        <v>0</v>
      </c>
      <c r="BI68" s="127">
        <f t="shared" si="135"/>
        <v>0</v>
      </c>
      <c r="BJ68" s="127">
        <f t="shared" si="135"/>
        <v>0</v>
      </c>
      <c r="BK68" s="127">
        <f t="shared" si="135"/>
        <v>0</v>
      </c>
      <c r="BL68" s="127">
        <f t="shared" si="135"/>
        <v>0</v>
      </c>
      <c r="BM68" s="127">
        <f t="shared" si="135"/>
        <v>0</v>
      </c>
      <c r="BN68" s="127">
        <f t="shared" si="135"/>
        <v>0</v>
      </c>
      <c r="BO68" s="127">
        <f t="shared" si="135"/>
        <v>0</v>
      </c>
      <c r="BP68" s="127">
        <f t="shared" ref="BP68:CH68" si="136">SUM(BP65:BP67)</f>
        <v>0</v>
      </c>
      <c r="BQ68" s="127">
        <f t="shared" si="136"/>
        <v>0</v>
      </c>
      <c r="BR68" s="127">
        <f t="shared" si="136"/>
        <v>0</v>
      </c>
      <c r="BS68" s="127">
        <f t="shared" si="136"/>
        <v>0</v>
      </c>
      <c r="BT68" s="127">
        <f t="shared" si="136"/>
        <v>0</v>
      </c>
      <c r="BU68" s="127">
        <f t="shared" si="136"/>
        <v>0</v>
      </c>
      <c r="BV68" s="127">
        <f t="shared" si="136"/>
        <v>0</v>
      </c>
      <c r="BW68" s="127">
        <f t="shared" si="136"/>
        <v>0</v>
      </c>
      <c r="BX68" s="127">
        <f t="shared" si="136"/>
        <v>0</v>
      </c>
      <c r="BY68" s="127">
        <f t="shared" si="136"/>
        <v>0</v>
      </c>
      <c r="BZ68" s="127">
        <f t="shared" si="136"/>
        <v>0</v>
      </c>
      <c r="CA68" s="127">
        <f t="shared" si="136"/>
        <v>0</v>
      </c>
      <c r="CB68" s="127">
        <f t="shared" si="136"/>
        <v>0</v>
      </c>
      <c r="CC68" s="127">
        <f t="shared" si="136"/>
        <v>0</v>
      </c>
      <c r="CD68" s="127">
        <f t="shared" si="136"/>
        <v>0</v>
      </c>
      <c r="CE68" s="127">
        <f t="shared" si="136"/>
        <v>0</v>
      </c>
      <c r="CF68" s="127">
        <f t="shared" si="136"/>
        <v>0</v>
      </c>
      <c r="CG68" s="127">
        <f t="shared" si="136"/>
        <v>0</v>
      </c>
      <c r="CH68" s="127">
        <f t="shared" si="136"/>
        <v>0</v>
      </c>
    </row>
    <row r="69" spans="1:86" ht="13.5" thickTop="1" x14ac:dyDescent="0.2">
      <c r="A69" s="99">
        <v>57</v>
      </c>
    </row>
    <row r="70" spans="1:86" x14ac:dyDescent="0.2">
      <c r="A70" s="99">
        <v>58</v>
      </c>
      <c r="C70" s="105"/>
    </row>
    <row r="71" spans="1:86" x14ac:dyDescent="0.2">
      <c r="A71" s="99">
        <v>59</v>
      </c>
      <c r="B71" s="27" t="s">
        <v>34</v>
      </c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20"/>
    </row>
    <row r="72" spans="1:86" x14ac:dyDescent="0.2">
      <c r="A72" s="99">
        <v>60</v>
      </c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8"/>
    </row>
    <row r="73" spans="1:86" x14ac:dyDescent="0.2">
      <c r="A73" s="99">
        <v>61</v>
      </c>
      <c r="B73" s="89" t="s">
        <v>160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30">
        <v>0</v>
      </c>
      <c r="P73" s="107">
        <f>O73</f>
        <v>0</v>
      </c>
      <c r="Q73" s="107">
        <f t="shared" ref="Q73:AF75" si="137">P73</f>
        <v>0</v>
      </c>
      <c r="R73" s="107">
        <f t="shared" si="137"/>
        <v>0</v>
      </c>
      <c r="S73" s="107">
        <f t="shared" si="137"/>
        <v>0</v>
      </c>
      <c r="T73" s="107">
        <f t="shared" si="137"/>
        <v>0</v>
      </c>
      <c r="U73" s="107">
        <f t="shared" si="137"/>
        <v>0</v>
      </c>
      <c r="V73" s="107">
        <f t="shared" si="137"/>
        <v>0</v>
      </c>
      <c r="W73" s="107">
        <f t="shared" si="137"/>
        <v>0</v>
      </c>
      <c r="X73" s="107">
        <f t="shared" si="137"/>
        <v>0</v>
      </c>
      <c r="Y73" s="107">
        <f t="shared" si="137"/>
        <v>0</v>
      </c>
      <c r="Z73" s="107">
        <f t="shared" si="137"/>
        <v>0</v>
      </c>
      <c r="AA73" s="107">
        <f t="shared" si="137"/>
        <v>0</v>
      </c>
      <c r="AB73" s="107">
        <f t="shared" si="137"/>
        <v>0</v>
      </c>
      <c r="AC73" s="107">
        <f t="shared" si="137"/>
        <v>0</v>
      </c>
      <c r="AD73" s="107">
        <f t="shared" si="137"/>
        <v>0</v>
      </c>
      <c r="AE73" s="107">
        <f t="shared" si="137"/>
        <v>0</v>
      </c>
      <c r="AF73" s="107">
        <f t="shared" si="137"/>
        <v>0</v>
      </c>
      <c r="AG73" s="107">
        <f t="shared" ref="AG73:AV75" si="138">AF73</f>
        <v>0</v>
      </c>
      <c r="AH73" s="107">
        <f t="shared" si="138"/>
        <v>0</v>
      </c>
      <c r="AI73" s="107">
        <f t="shared" si="138"/>
        <v>0</v>
      </c>
      <c r="AJ73" s="107">
        <f t="shared" si="138"/>
        <v>0</v>
      </c>
      <c r="AK73" s="107">
        <f t="shared" si="138"/>
        <v>0</v>
      </c>
      <c r="AL73" s="107">
        <f t="shared" si="138"/>
        <v>0</v>
      </c>
      <c r="AM73" s="107">
        <f t="shared" si="138"/>
        <v>0</v>
      </c>
      <c r="AN73" s="107">
        <f t="shared" si="138"/>
        <v>0</v>
      </c>
      <c r="AO73" s="107">
        <f t="shared" si="138"/>
        <v>0</v>
      </c>
      <c r="AP73" s="107">
        <f t="shared" si="138"/>
        <v>0</v>
      </c>
      <c r="AQ73" s="107">
        <f t="shared" si="138"/>
        <v>0</v>
      </c>
      <c r="AR73" s="107">
        <f t="shared" si="138"/>
        <v>0</v>
      </c>
      <c r="AS73" s="107">
        <f t="shared" si="138"/>
        <v>0</v>
      </c>
      <c r="AT73" s="107">
        <f t="shared" si="138"/>
        <v>0</v>
      </c>
      <c r="AU73" s="107">
        <f t="shared" si="138"/>
        <v>0</v>
      </c>
      <c r="AV73" s="107">
        <f t="shared" si="138"/>
        <v>0</v>
      </c>
      <c r="AW73" s="107">
        <f t="shared" ref="AW73:BL75" si="139">AV73</f>
        <v>0</v>
      </c>
      <c r="AX73" s="107">
        <f t="shared" si="139"/>
        <v>0</v>
      </c>
      <c r="AY73" s="107">
        <f t="shared" si="139"/>
        <v>0</v>
      </c>
      <c r="AZ73" s="107">
        <f t="shared" si="139"/>
        <v>0</v>
      </c>
      <c r="BA73" s="107">
        <f t="shared" si="139"/>
        <v>0</v>
      </c>
      <c r="BB73" s="107">
        <f t="shared" si="139"/>
        <v>0</v>
      </c>
      <c r="BC73" s="107">
        <f t="shared" si="139"/>
        <v>0</v>
      </c>
      <c r="BD73" s="107">
        <f t="shared" si="139"/>
        <v>0</v>
      </c>
      <c r="BE73" s="107">
        <f t="shared" si="139"/>
        <v>0</v>
      </c>
      <c r="BF73" s="107">
        <f t="shared" si="139"/>
        <v>0</v>
      </c>
      <c r="BG73" s="107">
        <f t="shared" si="139"/>
        <v>0</v>
      </c>
      <c r="BH73" s="107">
        <f t="shared" si="139"/>
        <v>0</v>
      </c>
      <c r="BI73" s="107">
        <f t="shared" si="139"/>
        <v>0</v>
      </c>
      <c r="BJ73" s="107">
        <f t="shared" si="139"/>
        <v>0</v>
      </c>
      <c r="BK73" s="107">
        <f t="shared" si="139"/>
        <v>0</v>
      </c>
      <c r="BL73" s="107">
        <f t="shared" si="139"/>
        <v>0</v>
      </c>
      <c r="BM73" s="107">
        <f t="shared" ref="BM73:CB75" si="140">BL73</f>
        <v>0</v>
      </c>
      <c r="BN73" s="107">
        <f t="shared" si="140"/>
        <v>0</v>
      </c>
      <c r="BO73" s="107">
        <f t="shared" si="140"/>
        <v>0</v>
      </c>
      <c r="BP73" s="107">
        <f t="shared" si="140"/>
        <v>0</v>
      </c>
      <c r="BQ73" s="107">
        <f t="shared" si="140"/>
        <v>0</v>
      </c>
      <c r="BR73" s="107">
        <f t="shared" si="140"/>
        <v>0</v>
      </c>
      <c r="BS73" s="107">
        <f t="shared" si="140"/>
        <v>0</v>
      </c>
      <c r="BT73" s="107">
        <f t="shared" si="140"/>
        <v>0</v>
      </c>
      <c r="BU73" s="107">
        <f t="shared" si="140"/>
        <v>0</v>
      </c>
      <c r="BV73" s="107">
        <f t="shared" si="140"/>
        <v>0</v>
      </c>
      <c r="BW73" s="107">
        <f t="shared" si="140"/>
        <v>0</v>
      </c>
      <c r="BX73" s="107">
        <f t="shared" si="140"/>
        <v>0</v>
      </c>
      <c r="BY73" s="107">
        <f t="shared" si="140"/>
        <v>0</v>
      </c>
      <c r="BZ73" s="107">
        <f t="shared" si="140"/>
        <v>0</v>
      </c>
      <c r="CA73" s="107">
        <f t="shared" si="140"/>
        <v>0</v>
      </c>
      <c r="CB73" s="107">
        <f t="shared" si="140"/>
        <v>0</v>
      </c>
      <c r="CC73" s="107">
        <f t="shared" ref="CC73:CH75" si="141">CB73</f>
        <v>0</v>
      </c>
      <c r="CD73" s="107">
        <f t="shared" si="141"/>
        <v>0</v>
      </c>
      <c r="CE73" s="107">
        <f t="shared" si="141"/>
        <v>0</v>
      </c>
      <c r="CF73" s="107">
        <f t="shared" si="141"/>
        <v>0</v>
      </c>
      <c r="CG73" s="107">
        <f t="shared" si="141"/>
        <v>0</v>
      </c>
      <c r="CH73" s="107">
        <f t="shared" si="141"/>
        <v>0</v>
      </c>
    </row>
    <row r="74" spans="1:86" x14ac:dyDescent="0.2">
      <c r="A74" s="99">
        <v>62</v>
      </c>
      <c r="B74" s="89" t="s">
        <v>161</v>
      </c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30">
        <v>0</v>
      </c>
      <c r="P74" s="107">
        <f t="shared" ref="P74:P75" si="142">O74</f>
        <v>0</v>
      </c>
      <c r="Q74" s="107">
        <f t="shared" si="137"/>
        <v>0</v>
      </c>
      <c r="R74" s="107">
        <f t="shared" si="137"/>
        <v>0</v>
      </c>
      <c r="S74" s="107">
        <f t="shared" si="137"/>
        <v>0</v>
      </c>
      <c r="T74" s="107">
        <f t="shared" si="137"/>
        <v>0</v>
      </c>
      <c r="U74" s="107">
        <f t="shared" si="137"/>
        <v>0</v>
      </c>
      <c r="V74" s="107">
        <f t="shared" si="137"/>
        <v>0</v>
      </c>
      <c r="W74" s="107">
        <f t="shared" si="137"/>
        <v>0</v>
      </c>
      <c r="X74" s="107">
        <f t="shared" si="137"/>
        <v>0</v>
      </c>
      <c r="Y74" s="107">
        <f t="shared" si="137"/>
        <v>0</v>
      </c>
      <c r="Z74" s="107">
        <f t="shared" si="137"/>
        <v>0</v>
      </c>
      <c r="AA74" s="107">
        <f t="shared" si="137"/>
        <v>0</v>
      </c>
      <c r="AB74" s="107">
        <f t="shared" si="137"/>
        <v>0</v>
      </c>
      <c r="AC74" s="107">
        <f t="shared" si="137"/>
        <v>0</v>
      </c>
      <c r="AD74" s="107">
        <f t="shared" si="137"/>
        <v>0</v>
      </c>
      <c r="AE74" s="107">
        <f t="shared" si="137"/>
        <v>0</v>
      </c>
      <c r="AF74" s="107">
        <f t="shared" si="137"/>
        <v>0</v>
      </c>
      <c r="AG74" s="107">
        <f t="shared" si="138"/>
        <v>0</v>
      </c>
      <c r="AH74" s="107">
        <f t="shared" si="138"/>
        <v>0</v>
      </c>
      <c r="AI74" s="107">
        <f t="shared" si="138"/>
        <v>0</v>
      </c>
      <c r="AJ74" s="107">
        <f t="shared" si="138"/>
        <v>0</v>
      </c>
      <c r="AK74" s="107">
        <f t="shared" si="138"/>
        <v>0</v>
      </c>
      <c r="AL74" s="107">
        <f t="shared" si="138"/>
        <v>0</v>
      </c>
      <c r="AM74" s="107">
        <f t="shared" si="138"/>
        <v>0</v>
      </c>
      <c r="AN74" s="107">
        <f t="shared" si="138"/>
        <v>0</v>
      </c>
      <c r="AO74" s="107">
        <f t="shared" si="138"/>
        <v>0</v>
      </c>
      <c r="AP74" s="107">
        <f t="shared" si="138"/>
        <v>0</v>
      </c>
      <c r="AQ74" s="107">
        <f t="shared" si="138"/>
        <v>0</v>
      </c>
      <c r="AR74" s="107">
        <f t="shared" si="138"/>
        <v>0</v>
      </c>
      <c r="AS74" s="107">
        <f t="shared" si="138"/>
        <v>0</v>
      </c>
      <c r="AT74" s="107">
        <f t="shared" si="138"/>
        <v>0</v>
      </c>
      <c r="AU74" s="107">
        <f t="shared" si="138"/>
        <v>0</v>
      </c>
      <c r="AV74" s="107">
        <f t="shared" si="138"/>
        <v>0</v>
      </c>
      <c r="AW74" s="107">
        <f t="shared" si="139"/>
        <v>0</v>
      </c>
      <c r="AX74" s="107">
        <f t="shared" si="139"/>
        <v>0</v>
      </c>
      <c r="AY74" s="107">
        <f t="shared" si="139"/>
        <v>0</v>
      </c>
      <c r="AZ74" s="107">
        <f t="shared" si="139"/>
        <v>0</v>
      </c>
      <c r="BA74" s="107">
        <f t="shared" si="139"/>
        <v>0</v>
      </c>
      <c r="BB74" s="107">
        <f t="shared" si="139"/>
        <v>0</v>
      </c>
      <c r="BC74" s="107">
        <f t="shared" si="139"/>
        <v>0</v>
      </c>
      <c r="BD74" s="107">
        <f t="shared" si="139"/>
        <v>0</v>
      </c>
      <c r="BE74" s="107">
        <f t="shared" si="139"/>
        <v>0</v>
      </c>
      <c r="BF74" s="107">
        <f t="shared" si="139"/>
        <v>0</v>
      </c>
      <c r="BG74" s="107">
        <f t="shared" si="139"/>
        <v>0</v>
      </c>
      <c r="BH74" s="107">
        <f t="shared" si="139"/>
        <v>0</v>
      </c>
      <c r="BI74" s="107">
        <f t="shared" si="139"/>
        <v>0</v>
      </c>
      <c r="BJ74" s="107">
        <f t="shared" si="139"/>
        <v>0</v>
      </c>
      <c r="BK74" s="107">
        <f t="shared" si="139"/>
        <v>0</v>
      </c>
      <c r="BL74" s="107">
        <f t="shared" si="139"/>
        <v>0</v>
      </c>
      <c r="BM74" s="107">
        <f t="shared" si="140"/>
        <v>0</v>
      </c>
      <c r="BN74" s="107">
        <f t="shared" si="140"/>
        <v>0</v>
      </c>
      <c r="BO74" s="107">
        <f t="shared" si="140"/>
        <v>0</v>
      </c>
      <c r="BP74" s="107">
        <f t="shared" si="140"/>
        <v>0</v>
      </c>
      <c r="BQ74" s="107">
        <f t="shared" si="140"/>
        <v>0</v>
      </c>
      <c r="BR74" s="107">
        <f t="shared" si="140"/>
        <v>0</v>
      </c>
      <c r="BS74" s="107">
        <f t="shared" si="140"/>
        <v>0</v>
      </c>
      <c r="BT74" s="107">
        <f t="shared" si="140"/>
        <v>0</v>
      </c>
      <c r="BU74" s="107">
        <f t="shared" si="140"/>
        <v>0</v>
      </c>
      <c r="BV74" s="107">
        <f t="shared" si="140"/>
        <v>0</v>
      </c>
      <c r="BW74" s="107">
        <f t="shared" si="140"/>
        <v>0</v>
      </c>
      <c r="BX74" s="107">
        <f t="shared" si="140"/>
        <v>0</v>
      </c>
      <c r="BY74" s="107">
        <f t="shared" si="140"/>
        <v>0</v>
      </c>
      <c r="BZ74" s="107">
        <f t="shared" si="140"/>
        <v>0</v>
      </c>
      <c r="CA74" s="107">
        <f t="shared" si="140"/>
        <v>0</v>
      </c>
      <c r="CB74" s="107">
        <f t="shared" si="140"/>
        <v>0</v>
      </c>
      <c r="CC74" s="107">
        <f t="shared" si="141"/>
        <v>0</v>
      </c>
      <c r="CD74" s="107">
        <f t="shared" si="141"/>
        <v>0</v>
      </c>
      <c r="CE74" s="107">
        <f t="shared" si="141"/>
        <v>0</v>
      </c>
      <c r="CF74" s="107">
        <f t="shared" si="141"/>
        <v>0</v>
      </c>
      <c r="CG74" s="107">
        <f t="shared" si="141"/>
        <v>0</v>
      </c>
      <c r="CH74" s="107">
        <f t="shared" si="141"/>
        <v>0</v>
      </c>
    </row>
    <row r="75" spans="1:86" x14ac:dyDescent="0.2">
      <c r="A75" s="99">
        <v>63</v>
      </c>
      <c r="B75" s="89" t="s">
        <v>162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30">
        <v>0</v>
      </c>
      <c r="P75" s="107">
        <f t="shared" si="142"/>
        <v>0</v>
      </c>
      <c r="Q75" s="107">
        <f t="shared" si="137"/>
        <v>0</v>
      </c>
      <c r="R75" s="107">
        <f t="shared" si="137"/>
        <v>0</v>
      </c>
      <c r="S75" s="107">
        <f t="shared" si="137"/>
        <v>0</v>
      </c>
      <c r="T75" s="107">
        <f t="shared" si="137"/>
        <v>0</v>
      </c>
      <c r="U75" s="107">
        <f t="shared" si="137"/>
        <v>0</v>
      </c>
      <c r="V75" s="107">
        <f t="shared" si="137"/>
        <v>0</v>
      </c>
      <c r="W75" s="107">
        <f t="shared" si="137"/>
        <v>0</v>
      </c>
      <c r="X75" s="107">
        <f t="shared" si="137"/>
        <v>0</v>
      </c>
      <c r="Y75" s="107">
        <f t="shared" si="137"/>
        <v>0</v>
      </c>
      <c r="Z75" s="107">
        <f t="shared" si="137"/>
        <v>0</v>
      </c>
      <c r="AA75" s="107">
        <f t="shared" si="137"/>
        <v>0</v>
      </c>
      <c r="AB75" s="107">
        <f t="shared" si="137"/>
        <v>0</v>
      </c>
      <c r="AC75" s="107">
        <f t="shared" si="137"/>
        <v>0</v>
      </c>
      <c r="AD75" s="107">
        <f t="shared" si="137"/>
        <v>0</v>
      </c>
      <c r="AE75" s="107">
        <f t="shared" si="137"/>
        <v>0</v>
      </c>
      <c r="AF75" s="107">
        <f t="shared" si="137"/>
        <v>0</v>
      </c>
      <c r="AG75" s="107">
        <f t="shared" si="138"/>
        <v>0</v>
      </c>
      <c r="AH75" s="107">
        <f t="shared" si="138"/>
        <v>0</v>
      </c>
      <c r="AI75" s="107">
        <f t="shared" si="138"/>
        <v>0</v>
      </c>
      <c r="AJ75" s="107">
        <f t="shared" si="138"/>
        <v>0</v>
      </c>
      <c r="AK75" s="107">
        <f t="shared" si="138"/>
        <v>0</v>
      </c>
      <c r="AL75" s="107">
        <f t="shared" si="138"/>
        <v>0</v>
      </c>
      <c r="AM75" s="107">
        <f t="shared" si="138"/>
        <v>0</v>
      </c>
      <c r="AN75" s="107">
        <f t="shared" si="138"/>
        <v>0</v>
      </c>
      <c r="AO75" s="107">
        <f t="shared" si="138"/>
        <v>0</v>
      </c>
      <c r="AP75" s="107">
        <f t="shared" si="138"/>
        <v>0</v>
      </c>
      <c r="AQ75" s="107">
        <f t="shared" si="138"/>
        <v>0</v>
      </c>
      <c r="AR75" s="107">
        <f t="shared" si="138"/>
        <v>0</v>
      </c>
      <c r="AS75" s="107">
        <f t="shared" si="138"/>
        <v>0</v>
      </c>
      <c r="AT75" s="107">
        <f t="shared" si="138"/>
        <v>0</v>
      </c>
      <c r="AU75" s="107">
        <f t="shared" si="138"/>
        <v>0</v>
      </c>
      <c r="AV75" s="107">
        <f t="shared" si="138"/>
        <v>0</v>
      </c>
      <c r="AW75" s="107">
        <f t="shared" si="139"/>
        <v>0</v>
      </c>
      <c r="AX75" s="107">
        <f t="shared" si="139"/>
        <v>0</v>
      </c>
      <c r="AY75" s="107">
        <f t="shared" si="139"/>
        <v>0</v>
      </c>
      <c r="AZ75" s="107">
        <f t="shared" si="139"/>
        <v>0</v>
      </c>
      <c r="BA75" s="107">
        <f t="shared" si="139"/>
        <v>0</v>
      </c>
      <c r="BB75" s="107">
        <f t="shared" si="139"/>
        <v>0</v>
      </c>
      <c r="BC75" s="107">
        <f t="shared" si="139"/>
        <v>0</v>
      </c>
      <c r="BD75" s="107">
        <f t="shared" si="139"/>
        <v>0</v>
      </c>
      <c r="BE75" s="107">
        <f t="shared" si="139"/>
        <v>0</v>
      </c>
      <c r="BF75" s="107">
        <f t="shared" si="139"/>
        <v>0</v>
      </c>
      <c r="BG75" s="107">
        <f t="shared" si="139"/>
        <v>0</v>
      </c>
      <c r="BH75" s="107">
        <f t="shared" si="139"/>
        <v>0</v>
      </c>
      <c r="BI75" s="107">
        <f t="shared" si="139"/>
        <v>0</v>
      </c>
      <c r="BJ75" s="107">
        <f t="shared" si="139"/>
        <v>0</v>
      </c>
      <c r="BK75" s="107">
        <f t="shared" si="139"/>
        <v>0</v>
      </c>
      <c r="BL75" s="107">
        <f t="shared" si="139"/>
        <v>0</v>
      </c>
      <c r="BM75" s="107">
        <f t="shared" si="140"/>
        <v>0</v>
      </c>
      <c r="BN75" s="107">
        <f t="shared" si="140"/>
        <v>0</v>
      </c>
      <c r="BO75" s="107">
        <f t="shared" si="140"/>
        <v>0</v>
      </c>
      <c r="BP75" s="107">
        <f t="shared" si="140"/>
        <v>0</v>
      </c>
      <c r="BQ75" s="107">
        <f t="shared" si="140"/>
        <v>0</v>
      </c>
      <c r="BR75" s="107">
        <f t="shared" si="140"/>
        <v>0</v>
      </c>
      <c r="BS75" s="107">
        <f t="shared" si="140"/>
        <v>0</v>
      </c>
      <c r="BT75" s="107">
        <f t="shared" si="140"/>
        <v>0</v>
      </c>
      <c r="BU75" s="107">
        <f t="shared" si="140"/>
        <v>0</v>
      </c>
      <c r="BV75" s="107">
        <f t="shared" si="140"/>
        <v>0</v>
      </c>
      <c r="BW75" s="107">
        <f t="shared" si="140"/>
        <v>0</v>
      </c>
      <c r="BX75" s="107">
        <f t="shared" si="140"/>
        <v>0</v>
      </c>
      <c r="BY75" s="107">
        <f t="shared" si="140"/>
        <v>0</v>
      </c>
      <c r="BZ75" s="107">
        <f t="shared" si="140"/>
        <v>0</v>
      </c>
      <c r="CA75" s="107">
        <f t="shared" si="140"/>
        <v>0</v>
      </c>
      <c r="CB75" s="107">
        <f t="shared" si="140"/>
        <v>0</v>
      </c>
      <c r="CC75" s="107">
        <f t="shared" si="141"/>
        <v>0</v>
      </c>
      <c r="CD75" s="107">
        <f t="shared" si="141"/>
        <v>0</v>
      </c>
      <c r="CE75" s="107">
        <f t="shared" si="141"/>
        <v>0</v>
      </c>
      <c r="CF75" s="107">
        <f t="shared" si="141"/>
        <v>0</v>
      </c>
      <c r="CG75" s="107">
        <f t="shared" si="141"/>
        <v>0</v>
      </c>
      <c r="CH75" s="107">
        <f t="shared" si="141"/>
        <v>0</v>
      </c>
    </row>
    <row r="76" spans="1:86" x14ac:dyDescent="0.2">
      <c r="A76" s="99">
        <v>64</v>
      </c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</row>
    <row r="77" spans="1:86" x14ac:dyDescent="0.2">
      <c r="A77" s="99">
        <v>65</v>
      </c>
      <c r="B77" s="89" t="s">
        <v>163</v>
      </c>
      <c r="C77" s="44">
        <f t="shared" ref="C77:BN77" si="143">C82*C84</f>
        <v>22743.585654723131</v>
      </c>
      <c r="D77" s="44">
        <f t="shared" si="143"/>
        <v>22981.894345276876</v>
      </c>
      <c r="E77" s="44">
        <f t="shared" si="143"/>
        <v>21686.09084039088</v>
      </c>
      <c r="F77" s="44">
        <f t="shared" si="143"/>
        <v>22922.317172638439</v>
      </c>
      <c r="G77" s="44">
        <f t="shared" si="143"/>
        <v>23071.26010423453</v>
      </c>
      <c r="H77" s="44">
        <f t="shared" si="143"/>
        <v>22967.000052117266</v>
      </c>
      <c r="I77" s="44">
        <f t="shared" si="143"/>
        <v>23205.308742671012</v>
      </c>
      <c r="J77" s="44">
        <f t="shared" si="143"/>
        <v>23041.47151791531</v>
      </c>
      <c r="K77" s="44">
        <f t="shared" si="143"/>
        <v>23011.682931596093</v>
      </c>
      <c r="L77" s="44">
        <f t="shared" si="143"/>
        <v>23056.36581107492</v>
      </c>
      <c r="M77" s="44">
        <f t="shared" si="143"/>
        <v>22952.105758957656</v>
      </c>
      <c r="N77" s="44">
        <f t="shared" si="143"/>
        <v>22624.431309446256</v>
      </c>
      <c r="O77" s="44">
        <f t="shared" si="143"/>
        <v>22743.585654723131</v>
      </c>
      <c r="P77" s="44">
        <f t="shared" si="143"/>
        <v>22981.894345276876</v>
      </c>
      <c r="Q77" s="44">
        <f t="shared" si="143"/>
        <v>21686.09084039088</v>
      </c>
      <c r="R77" s="44">
        <f t="shared" si="143"/>
        <v>22922.317172638439</v>
      </c>
      <c r="S77" s="44">
        <f t="shared" si="143"/>
        <v>23071.26010423453</v>
      </c>
      <c r="T77" s="44">
        <f t="shared" si="143"/>
        <v>22967.000052117266</v>
      </c>
      <c r="U77" s="44">
        <f t="shared" si="143"/>
        <v>23205.308742671012</v>
      </c>
      <c r="V77" s="44">
        <f t="shared" si="143"/>
        <v>23041.47151791531</v>
      </c>
      <c r="W77" s="44">
        <f t="shared" si="143"/>
        <v>23011.682931596093</v>
      </c>
      <c r="X77" s="44">
        <f t="shared" si="143"/>
        <v>23056.36581107492</v>
      </c>
      <c r="Y77" s="44">
        <f t="shared" si="143"/>
        <v>22952.105758957656</v>
      </c>
      <c r="Z77" s="44">
        <f t="shared" si="143"/>
        <v>22624.431309446256</v>
      </c>
      <c r="AA77" s="44">
        <f t="shared" si="143"/>
        <v>22743.585654723131</v>
      </c>
      <c r="AB77" s="44">
        <f t="shared" si="143"/>
        <v>22981.894345276876</v>
      </c>
      <c r="AC77" s="44">
        <f t="shared" si="143"/>
        <v>21686.09084039088</v>
      </c>
      <c r="AD77" s="44">
        <f t="shared" si="143"/>
        <v>22922.317172638439</v>
      </c>
      <c r="AE77" s="44">
        <f t="shared" si="143"/>
        <v>23071.26010423453</v>
      </c>
      <c r="AF77" s="44">
        <f t="shared" si="143"/>
        <v>22967.000052117266</v>
      </c>
      <c r="AG77" s="44">
        <f t="shared" si="143"/>
        <v>23205.308742671012</v>
      </c>
      <c r="AH77" s="44">
        <f t="shared" si="143"/>
        <v>23041.47151791531</v>
      </c>
      <c r="AI77" s="44">
        <f t="shared" si="143"/>
        <v>23011.682931596093</v>
      </c>
      <c r="AJ77" s="44">
        <f t="shared" si="143"/>
        <v>23056.36581107492</v>
      </c>
      <c r="AK77" s="44">
        <f t="shared" si="143"/>
        <v>22952.105758957656</v>
      </c>
      <c r="AL77" s="44">
        <f t="shared" si="143"/>
        <v>22624.431309446256</v>
      </c>
      <c r="AM77" s="44">
        <f t="shared" si="143"/>
        <v>22743.585654723131</v>
      </c>
      <c r="AN77" s="44">
        <f t="shared" si="143"/>
        <v>22981.894345276876</v>
      </c>
      <c r="AO77" s="44">
        <f t="shared" si="143"/>
        <v>21686.09084039088</v>
      </c>
      <c r="AP77" s="44">
        <f t="shared" si="143"/>
        <v>22922.317172638439</v>
      </c>
      <c r="AQ77" s="44">
        <f t="shared" si="143"/>
        <v>23071.26010423453</v>
      </c>
      <c r="AR77" s="44">
        <f t="shared" si="143"/>
        <v>22967.000052117266</v>
      </c>
      <c r="AS77" s="44">
        <f t="shared" si="143"/>
        <v>23205.308742671012</v>
      </c>
      <c r="AT77" s="44">
        <f t="shared" si="143"/>
        <v>23041.47151791531</v>
      </c>
      <c r="AU77" s="44">
        <f t="shared" si="143"/>
        <v>23011.682931596093</v>
      </c>
      <c r="AV77" s="44">
        <f t="shared" si="143"/>
        <v>23056.36581107492</v>
      </c>
      <c r="AW77" s="44">
        <f t="shared" si="143"/>
        <v>22952.105758957656</v>
      </c>
      <c r="AX77" s="44">
        <f t="shared" si="143"/>
        <v>22624.431309446256</v>
      </c>
      <c r="AY77" s="44">
        <f t="shared" si="143"/>
        <v>22743.585654723131</v>
      </c>
      <c r="AZ77" s="44">
        <f t="shared" si="143"/>
        <v>22981.894345276876</v>
      </c>
      <c r="BA77" s="44">
        <f t="shared" si="143"/>
        <v>21686.09084039088</v>
      </c>
      <c r="BB77" s="44">
        <f t="shared" si="143"/>
        <v>22922.317172638439</v>
      </c>
      <c r="BC77" s="44">
        <f t="shared" si="143"/>
        <v>23071.26010423453</v>
      </c>
      <c r="BD77" s="44">
        <f t="shared" si="143"/>
        <v>22967.000052117266</v>
      </c>
      <c r="BE77" s="44">
        <f t="shared" si="143"/>
        <v>23205.308742671012</v>
      </c>
      <c r="BF77" s="44">
        <f t="shared" si="143"/>
        <v>23041.47151791531</v>
      </c>
      <c r="BG77" s="44">
        <f t="shared" si="143"/>
        <v>23011.682931596093</v>
      </c>
      <c r="BH77" s="44">
        <f t="shared" si="143"/>
        <v>23056.36581107492</v>
      </c>
      <c r="BI77" s="44">
        <f t="shared" si="143"/>
        <v>22952.105758957656</v>
      </c>
      <c r="BJ77" s="44">
        <f t="shared" si="143"/>
        <v>22624.431309446256</v>
      </c>
      <c r="BK77" s="44">
        <f t="shared" si="143"/>
        <v>22743.585654723131</v>
      </c>
      <c r="BL77" s="44">
        <f t="shared" si="143"/>
        <v>22981.894345276876</v>
      </c>
      <c r="BM77" s="44">
        <f t="shared" si="143"/>
        <v>21686.09084039088</v>
      </c>
      <c r="BN77" s="44">
        <f t="shared" si="143"/>
        <v>22922.317172638439</v>
      </c>
      <c r="BO77" s="44">
        <f t="shared" ref="BO77:CH77" si="144">BO82*BO84</f>
        <v>23071.26010423453</v>
      </c>
      <c r="BP77" s="44">
        <f t="shared" si="144"/>
        <v>22967.000052117266</v>
      </c>
      <c r="BQ77" s="44">
        <f t="shared" si="144"/>
        <v>23205.308742671012</v>
      </c>
      <c r="BR77" s="44">
        <f t="shared" si="144"/>
        <v>23041.47151791531</v>
      </c>
      <c r="BS77" s="44">
        <f t="shared" si="144"/>
        <v>23011.682931596093</v>
      </c>
      <c r="BT77" s="44">
        <f t="shared" si="144"/>
        <v>23056.36581107492</v>
      </c>
      <c r="BU77" s="44">
        <f t="shared" si="144"/>
        <v>22952.105758957656</v>
      </c>
      <c r="BV77" s="44">
        <f t="shared" si="144"/>
        <v>22624.431309446256</v>
      </c>
      <c r="BW77" s="44">
        <f t="shared" si="144"/>
        <v>22743.585654723131</v>
      </c>
      <c r="BX77" s="44">
        <f t="shared" si="144"/>
        <v>22981.894345276876</v>
      </c>
      <c r="BY77" s="44">
        <f t="shared" si="144"/>
        <v>21686.09084039088</v>
      </c>
      <c r="BZ77" s="44">
        <f t="shared" si="144"/>
        <v>22922.317172638439</v>
      </c>
      <c r="CA77" s="44">
        <f t="shared" si="144"/>
        <v>23071.26010423453</v>
      </c>
      <c r="CB77" s="44">
        <f t="shared" si="144"/>
        <v>22967.000052117266</v>
      </c>
      <c r="CC77" s="44">
        <f t="shared" si="144"/>
        <v>23205.308742671012</v>
      </c>
      <c r="CD77" s="44">
        <f t="shared" si="144"/>
        <v>23041.47151791531</v>
      </c>
      <c r="CE77" s="44">
        <f t="shared" si="144"/>
        <v>23011.682931596093</v>
      </c>
      <c r="CF77" s="44">
        <f t="shared" si="144"/>
        <v>23056.36581107492</v>
      </c>
      <c r="CG77" s="44">
        <f t="shared" si="144"/>
        <v>22952.105758957656</v>
      </c>
      <c r="CH77" s="44">
        <f t="shared" si="144"/>
        <v>22624.431309446256</v>
      </c>
    </row>
    <row r="78" spans="1:86" x14ac:dyDescent="0.2">
      <c r="A78" s="99">
        <v>66</v>
      </c>
      <c r="B78" s="89" t="s">
        <v>164</v>
      </c>
      <c r="C78" s="44">
        <f t="shared" ref="C78:N78" si="145">C86-C77</f>
        <v>-1517.22565472313</v>
      </c>
      <c r="D78" s="44">
        <f t="shared" si="145"/>
        <v>1517.2256547231264</v>
      </c>
      <c r="E78" s="44">
        <f t="shared" si="145"/>
        <v>2691.3191596091201</v>
      </c>
      <c r="F78" s="44">
        <f t="shared" si="145"/>
        <v>7466.6328273615618</v>
      </c>
      <c r="G78" s="44">
        <f t="shared" si="145"/>
        <v>46055.629895765465</v>
      </c>
      <c r="H78" s="44">
        <f t="shared" si="145"/>
        <v>95033.219947882739</v>
      </c>
      <c r="I78" s="44">
        <f t="shared" si="145"/>
        <v>184891.43125732898</v>
      </c>
      <c r="J78" s="44">
        <f t="shared" si="145"/>
        <v>164023.58848208468</v>
      </c>
      <c r="K78" s="44">
        <f t="shared" si="145"/>
        <v>88287.637068403914</v>
      </c>
      <c r="L78" s="44">
        <f t="shared" si="145"/>
        <v>85512.204188925083</v>
      </c>
      <c r="M78" s="44">
        <f t="shared" si="145"/>
        <v>31834.654241042346</v>
      </c>
      <c r="N78" s="44">
        <f t="shared" si="145"/>
        <v>3968.8686905537434</v>
      </c>
      <c r="O78" s="108">
        <f>O80*O84*O$14</f>
        <v>0</v>
      </c>
      <c r="P78" s="108">
        <f t="shared" ref="P78:Z78" si="146">P80*P84*P$14</f>
        <v>0</v>
      </c>
      <c r="Q78" s="108">
        <f t="shared" si="146"/>
        <v>327.49775394174213</v>
      </c>
      <c r="R78" s="108">
        <f t="shared" si="146"/>
        <v>15231.344715603718</v>
      </c>
      <c r="S78" s="108">
        <f t="shared" si="146"/>
        <v>60276.006598932858</v>
      </c>
      <c r="T78" s="108">
        <f t="shared" si="146"/>
        <v>114110.92413064337</v>
      </c>
      <c r="U78" s="108">
        <f t="shared" si="146"/>
        <v>152266.43683284087</v>
      </c>
      <c r="V78" s="108">
        <f t="shared" si="146"/>
        <v>154149.09905845375</v>
      </c>
      <c r="W78" s="108">
        <f t="shared" si="146"/>
        <v>103907.43469928399</v>
      </c>
      <c r="X78" s="108">
        <f t="shared" si="146"/>
        <v>63370.815387727103</v>
      </c>
      <c r="Y78" s="108">
        <f t="shared" si="146"/>
        <v>20797.00709440486</v>
      </c>
      <c r="Z78" s="108">
        <f t="shared" si="146"/>
        <v>3758.351628167974</v>
      </c>
      <c r="AA78" s="108">
        <f>AA80*AA84*AA$14</f>
        <v>0</v>
      </c>
      <c r="AB78" s="108">
        <f t="shared" ref="AB78:AL78" si="147">AB80*AB84*AB$14</f>
        <v>0</v>
      </c>
      <c r="AC78" s="108">
        <f t="shared" si="147"/>
        <v>327.49775394174213</v>
      </c>
      <c r="AD78" s="108">
        <f t="shared" si="147"/>
        <v>15231.344715603718</v>
      </c>
      <c r="AE78" s="108">
        <f t="shared" si="147"/>
        <v>60276.006598932858</v>
      </c>
      <c r="AF78" s="108">
        <f t="shared" si="147"/>
        <v>114110.92413064337</v>
      </c>
      <c r="AG78" s="108">
        <f t="shared" si="147"/>
        <v>152266.43683284087</v>
      </c>
      <c r="AH78" s="108">
        <f t="shared" si="147"/>
        <v>154149.09905845375</v>
      </c>
      <c r="AI78" s="108">
        <f t="shared" si="147"/>
        <v>103907.43469928399</v>
      </c>
      <c r="AJ78" s="108">
        <f t="shared" si="147"/>
        <v>63370.815387727103</v>
      </c>
      <c r="AK78" s="108">
        <f t="shared" si="147"/>
        <v>20797.00709440486</v>
      </c>
      <c r="AL78" s="108">
        <f t="shared" si="147"/>
        <v>3758.351628167974</v>
      </c>
      <c r="AM78" s="108">
        <f>AM80*AM84*AM$14</f>
        <v>0</v>
      </c>
      <c r="AN78" s="108">
        <f t="shared" ref="AN78:AX78" si="148">AN80*AN84*AN$14</f>
        <v>0</v>
      </c>
      <c r="AO78" s="108">
        <f t="shared" si="148"/>
        <v>327.49775394174213</v>
      </c>
      <c r="AP78" s="108">
        <f t="shared" si="148"/>
        <v>15231.344715603718</v>
      </c>
      <c r="AQ78" s="108">
        <f t="shared" si="148"/>
        <v>60276.006598932858</v>
      </c>
      <c r="AR78" s="108">
        <f t="shared" si="148"/>
        <v>114110.92413064337</v>
      </c>
      <c r="AS78" s="108">
        <f t="shared" si="148"/>
        <v>152266.43683284087</v>
      </c>
      <c r="AT78" s="108">
        <f t="shared" si="148"/>
        <v>154149.09905845375</v>
      </c>
      <c r="AU78" s="108">
        <f t="shared" si="148"/>
        <v>103907.43469928399</v>
      </c>
      <c r="AV78" s="108">
        <f t="shared" si="148"/>
        <v>63370.815387727103</v>
      </c>
      <c r="AW78" s="108">
        <f t="shared" si="148"/>
        <v>20797.00709440486</v>
      </c>
      <c r="AX78" s="108">
        <f t="shared" si="148"/>
        <v>3758.351628167974</v>
      </c>
      <c r="AY78" s="108">
        <f>AY80*AY84*AY$14</f>
        <v>0</v>
      </c>
      <c r="AZ78" s="108">
        <f t="shared" ref="AZ78:BJ78" si="149">AZ80*AZ84*AZ$14</f>
        <v>0</v>
      </c>
      <c r="BA78" s="108">
        <f t="shared" si="149"/>
        <v>327.49775394174213</v>
      </c>
      <c r="BB78" s="108">
        <f t="shared" si="149"/>
        <v>15231.344715603718</v>
      </c>
      <c r="BC78" s="108">
        <f t="shared" si="149"/>
        <v>60276.006598932858</v>
      </c>
      <c r="BD78" s="108">
        <f t="shared" si="149"/>
        <v>114110.92413064337</v>
      </c>
      <c r="BE78" s="108">
        <f t="shared" si="149"/>
        <v>152266.43683284087</v>
      </c>
      <c r="BF78" s="108">
        <f t="shared" si="149"/>
        <v>154149.09905845375</v>
      </c>
      <c r="BG78" s="108">
        <f t="shared" si="149"/>
        <v>103907.43469928399</v>
      </c>
      <c r="BH78" s="108">
        <f t="shared" si="149"/>
        <v>63370.815387727103</v>
      </c>
      <c r="BI78" s="108">
        <f t="shared" si="149"/>
        <v>20797.00709440486</v>
      </c>
      <c r="BJ78" s="108">
        <f t="shared" si="149"/>
        <v>3758.351628167974</v>
      </c>
      <c r="BK78" s="108">
        <f>BK80*BK84*BK$14</f>
        <v>0</v>
      </c>
      <c r="BL78" s="108">
        <f t="shared" ref="BL78:BV78" si="150">BL80*BL84*BL$14</f>
        <v>0</v>
      </c>
      <c r="BM78" s="108">
        <f t="shared" si="150"/>
        <v>327.49775394174213</v>
      </c>
      <c r="BN78" s="108">
        <f t="shared" si="150"/>
        <v>15231.344715603718</v>
      </c>
      <c r="BO78" s="108">
        <f t="shared" si="150"/>
        <v>60276.006598932858</v>
      </c>
      <c r="BP78" s="108">
        <f t="shared" si="150"/>
        <v>114110.92413064337</v>
      </c>
      <c r="BQ78" s="108">
        <f t="shared" si="150"/>
        <v>152266.43683284087</v>
      </c>
      <c r="BR78" s="108">
        <f t="shared" si="150"/>
        <v>154149.09905845375</v>
      </c>
      <c r="BS78" s="108">
        <f t="shared" si="150"/>
        <v>103907.43469928399</v>
      </c>
      <c r="BT78" s="108">
        <f t="shared" si="150"/>
        <v>63370.815387727103</v>
      </c>
      <c r="BU78" s="108">
        <f t="shared" si="150"/>
        <v>20797.00709440486</v>
      </c>
      <c r="BV78" s="108">
        <f t="shared" si="150"/>
        <v>3758.351628167974</v>
      </c>
      <c r="BW78" s="108">
        <f>BW80*BW84*BW$14</f>
        <v>0</v>
      </c>
      <c r="BX78" s="108">
        <f t="shared" ref="BX78:CH78" si="151">BX80*BX84*BX$14</f>
        <v>0</v>
      </c>
      <c r="BY78" s="108">
        <f t="shared" si="151"/>
        <v>327.49775394174213</v>
      </c>
      <c r="BZ78" s="108">
        <f t="shared" si="151"/>
        <v>15231.344715603718</v>
      </c>
      <c r="CA78" s="108">
        <f t="shared" si="151"/>
        <v>60276.006598932858</v>
      </c>
      <c r="CB78" s="108">
        <f t="shared" si="151"/>
        <v>114110.92413064337</v>
      </c>
      <c r="CC78" s="108">
        <f t="shared" si="151"/>
        <v>152266.43683284087</v>
      </c>
      <c r="CD78" s="108">
        <f t="shared" si="151"/>
        <v>154149.09905845375</v>
      </c>
      <c r="CE78" s="108">
        <f t="shared" si="151"/>
        <v>103907.43469928399</v>
      </c>
      <c r="CF78" s="108">
        <f t="shared" si="151"/>
        <v>63370.815387727103</v>
      </c>
      <c r="CG78" s="108">
        <f t="shared" si="151"/>
        <v>20797.00709440486</v>
      </c>
      <c r="CH78" s="108">
        <f t="shared" si="151"/>
        <v>3758.351628167974</v>
      </c>
    </row>
    <row r="79" spans="1:86" x14ac:dyDescent="0.2">
      <c r="A79" s="99">
        <v>67</v>
      </c>
      <c r="B79" s="89" t="s">
        <v>165</v>
      </c>
      <c r="C79" s="109">
        <f t="shared" ref="C79:N79" si="152">C78/C84</f>
        <v>-0.99359898803086444</v>
      </c>
      <c r="D79" s="109">
        <f t="shared" si="152"/>
        <v>0.98329595251012725</v>
      </c>
      <c r="E79" s="109">
        <f t="shared" si="152"/>
        <v>1.8484334887425276</v>
      </c>
      <c r="F79" s="109">
        <f t="shared" si="152"/>
        <v>4.8516132731394164</v>
      </c>
      <c r="G79" s="109">
        <f t="shared" si="152"/>
        <v>29.732491862986098</v>
      </c>
      <c r="H79" s="109">
        <f t="shared" si="152"/>
        <v>61.629844324178173</v>
      </c>
      <c r="I79" s="109">
        <f t="shared" si="152"/>
        <v>118.67229220624453</v>
      </c>
      <c r="J79" s="109">
        <f t="shared" si="152"/>
        <v>106.02688331097912</v>
      </c>
      <c r="K79" s="109">
        <f t="shared" si="152"/>
        <v>57.144101662397354</v>
      </c>
      <c r="L79" s="109">
        <f t="shared" si="152"/>
        <v>55.240441982509743</v>
      </c>
      <c r="M79" s="109">
        <f t="shared" si="152"/>
        <v>20.658438832603728</v>
      </c>
      <c r="N79" s="109">
        <f t="shared" si="152"/>
        <v>2.6128167811413716</v>
      </c>
      <c r="O79" s="110">
        <f>O78/O84</f>
        <v>0</v>
      </c>
      <c r="P79" s="110">
        <f t="shared" ref="P79:Z79" si="153">P78/P84</f>
        <v>0</v>
      </c>
      <c r="Q79" s="110">
        <f t="shared" si="153"/>
        <v>0.22492977605888884</v>
      </c>
      <c r="R79" s="110">
        <f t="shared" si="153"/>
        <v>9.8969101465911091</v>
      </c>
      <c r="S79" s="110">
        <f t="shared" si="153"/>
        <v>38.912851258187771</v>
      </c>
      <c r="T79" s="110">
        <f t="shared" si="153"/>
        <v>74.001896323374424</v>
      </c>
      <c r="U79" s="110">
        <f t="shared" si="153"/>
        <v>97.731987697587215</v>
      </c>
      <c r="V79" s="110">
        <f t="shared" si="153"/>
        <v>99.643890794087753</v>
      </c>
      <c r="W79" s="110">
        <f t="shared" si="153"/>
        <v>67.25400304160776</v>
      </c>
      <c r="X79" s="110">
        <f t="shared" si="153"/>
        <v>40.937219242717767</v>
      </c>
      <c r="Y79" s="110">
        <f t="shared" si="153"/>
        <v>13.495786563533329</v>
      </c>
      <c r="Z79" s="110">
        <f t="shared" si="153"/>
        <v>2.4742275366477773</v>
      </c>
      <c r="AA79" s="110">
        <f>AA78/AA84</f>
        <v>0</v>
      </c>
      <c r="AB79" s="110">
        <f t="shared" ref="AB79:AL79" si="154">AB78/AB84</f>
        <v>0</v>
      </c>
      <c r="AC79" s="110">
        <f t="shared" si="154"/>
        <v>0.22492977605888884</v>
      </c>
      <c r="AD79" s="110">
        <f t="shared" si="154"/>
        <v>9.8969101465911091</v>
      </c>
      <c r="AE79" s="110">
        <f t="shared" si="154"/>
        <v>38.912851258187771</v>
      </c>
      <c r="AF79" s="110">
        <f t="shared" si="154"/>
        <v>74.001896323374424</v>
      </c>
      <c r="AG79" s="110">
        <f t="shared" si="154"/>
        <v>97.731987697587215</v>
      </c>
      <c r="AH79" s="110">
        <f t="shared" si="154"/>
        <v>99.643890794087753</v>
      </c>
      <c r="AI79" s="110">
        <f t="shared" si="154"/>
        <v>67.25400304160776</v>
      </c>
      <c r="AJ79" s="110">
        <f t="shared" si="154"/>
        <v>40.937219242717767</v>
      </c>
      <c r="AK79" s="110">
        <f t="shared" si="154"/>
        <v>13.495786563533329</v>
      </c>
      <c r="AL79" s="110">
        <f t="shared" si="154"/>
        <v>2.4742275366477773</v>
      </c>
      <c r="AM79" s="110">
        <f>AM78/AM84</f>
        <v>0</v>
      </c>
      <c r="AN79" s="110">
        <f t="shared" ref="AN79:AX79" si="155">AN78/AN84</f>
        <v>0</v>
      </c>
      <c r="AO79" s="110">
        <f t="shared" si="155"/>
        <v>0.22492977605888884</v>
      </c>
      <c r="AP79" s="110">
        <f t="shared" si="155"/>
        <v>9.8969101465911091</v>
      </c>
      <c r="AQ79" s="110">
        <f t="shared" si="155"/>
        <v>38.912851258187771</v>
      </c>
      <c r="AR79" s="110">
        <f t="shared" si="155"/>
        <v>74.001896323374424</v>
      </c>
      <c r="AS79" s="110">
        <f t="shared" si="155"/>
        <v>97.731987697587215</v>
      </c>
      <c r="AT79" s="110">
        <f t="shared" si="155"/>
        <v>99.643890794087753</v>
      </c>
      <c r="AU79" s="110">
        <f t="shared" si="155"/>
        <v>67.25400304160776</v>
      </c>
      <c r="AV79" s="110">
        <f t="shared" si="155"/>
        <v>40.937219242717767</v>
      </c>
      <c r="AW79" s="110">
        <f t="shared" si="155"/>
        <v>13.495786563533329</v>
      </c>
      <c r="AX79" s="110">
        <f t="shared" si="155"/>
        <v>2.4742275366477773</v>
      </c>
      <c r="AY79" s="110">
        <f>AY78/AY84</f>
        <v>0</v>
      </c>
      <c r="AZ79" s="110">
        <f t="shared" ref="AZ79:BJ79" si="156">AZ78/AZ84</f>
        <v>0</v>
      </c>
      <c r="BA79" s="110">
        <f t="shared" si="156"/>
        <v>0.22492977605888884</v>
      </c>
      <c r="BB79" s="110">
        <f t="shared" si="156"/>
        <v>9.8969101465911091</v>
      </c>
      <c r="BC79" s="110">
        <f t="shared" si="156"/>
        <v>38.912851258187771</v>
      </c>
      <c r="BD79" s="110">
        <f t="shared" si="156"/>
        <v>74.001896323374424</v>
      </c>
      <c r="BE79" s="110">
        <f t="shared" si="156"/>
        <v>97.731987697587215</v>
      </c>
      <c r="BF79" s="110">
        <f t="shared" si="156"/>
        <v>99.643890794087753</v>
      </c>
      <c r="BG79" s="110">
        <f t="shared" si="156"/>
        <v>67.25400304160776</v>
      </c>
      <c r="BH79" s="110">
        <f t="shared" si="156"/>
        <v>40.937219242717767</v>
      </c>
      <c r="BI79" s="110">
        <f t="shared" si="156"/>
        <v>13.495786563533329</v>
      </c>
      <c r="BJ79" s="110">
        <f t="shared" si="156"/>
        <v>2.4742275366477773</v>
      </c>
      <c r="BK79" s="110">
        <f>BK78/BK84</f>
        <v>0</v>
      </c>
      <c r="BL79" s="110">
        <f t="shared" ref="BL79:BV79" si="157">BL78/BL84</f>
        <v>0</v>
      </c>
      <c r="BM79" s="110">
        <f t="shared" si="157"/>
        <v>0.22492977605888884</v>
      </c>
      <c r="BN79" s="110">
        <f t="shared" si="157"/>
        <v>9.8969101465911091</v>
      </c>
      <c r="BO79" s="110">
        <f t="shared" si="157"/>
        <v>38.912851258187771</v>
      </c>
      <c r="BP79" s="110">
        <f t="shared" si="157"/>
        <v>74.001896323374424</v>
      </c>
      <c r="BQ79" s="110">
        <f t="shared" si="157"/>
        <v>97.731987697587215</v>
      </c>
      <c r="BR79" s="110">
        <f t="shared" si="157"/>
        <v>99.643890794087753</v>
      </c>
      <c r="BS79" s="110">
        <f t="shared" si="157"/>
        <v>67.25400304160776</v>
      </c>
      <c r="BT79" s="110">
        <f t="shared" si="157"/>
        <v>40.937219242717767</v>
      </c>
      <c r="BU79" s="110">
        <f t="shared" si="157"/>
        <v>13.495786563533329</v>
      </c>
      <c r="BV79" s="110">
        <f t="shared" si="157"/>
        <v>2.4742275366477773</v>
      </c>
      <c r="BW79" s="110">
        <f>BW78/BW84</f>
        <v>0</v>
      </c>
      <c r="BX79" s="110">
        <f t="shared" ref="BX79:CH79" si="158">BX78/BX84</f>
        <v>0</v>
      </c>
      <c r="BY79" s="110">
        <f t="shared" si="158"/>
        <v>0.22492977605888884</v>
      </c>
      <c r="BZ79" s="110">
        <f t="shared" si="158"/>
        <v>9.8969101465911091</v>
      </c>
      <c r="CA79" s="110">
        <f t="shared" si="158"/>
        <v>38.912851258187771</v>
      </c>
      <c r="CB79" s="110">
        <f t="shared" si="158"/>
        <v>74.001896323374424</v>
      </c>
      <c r="CC79" s="110">
        <f t="shared" si="158"/>
        <v>97.731987697587215</v>
      </c>
      <c r="CD79" s="110">
        <f t="shared" si="158"/>
        <v>99.643890794087753</v>
      </c>
      <c r="CE79" s="110">
        <f t="shared" si="158"/>
        <v>67.25400304160776</v>
      </c>
      <c r="CF79" s="110">
        <f t="shared" si="158"/>
        <v>40.937219242717767</v>
      </c>
      <c r="CG79" s="110">
        <f t="shared" si="158"/>
        <v>13.495786563533329</v>
      </c>
      <c r="CH79" s="110">
        <f t="shared" si="158"/>
        <v>2.4742275366477773</v>
      </c>
    </row>
    <row r="80" spans="1:86" x14ac:dyDescent="0.2">
      <c r="A80" s="99">
        <v>68</v>
      </c>
      <c r="B80" s="89" t="s">
        <v>166</v>
      </c>
      <c r="C80" s="111">
        <f>SUM(C79:N79)/SUM(C$13:N$13)</f>
        <v>0.11246493000230651</v>
      </c>
      <c r="D80" s="111">
        <f>C80</f>
        <v>0.11246493000230651</v>
      </c>
      <c r="E80" s="111">
        <f t="shared" ref="E80:N80" si="159">D80</f>
        <v>0.11246493000230651</v>
      </c>
      <c r="F80" s="111">
        <f t="shared" si="159"/>
        <v>0.11246493000230651</v>
      </c>
      <c r="G80" s="111">
        <f t="shared" si="159"/>
        <v>0.11246493000230651</v>
      </c>
      <c r="H80" s="111">
        <f t="shared" si="159"/>
        <v>0.11246493000230651</v>
      </c>
      <c r="I80" s="111">
        <f t="shared" si="159"/>
        <v>0.11246493000230651</v>
      </c>
      <c r="J80" s="111">
        <f t="shared" si="159"/>
        <v>0.11246493000230651</v>
      </c>
      <c r="K80" s="111">
        <f t="shared" si="159"/>
        <v>0.11246493000230651</v>
      </c>
      <c r="L80" s="111">
        <f t="shared" si="159"/>
        <v>0.11246493000230651</v>
      </c>
      <c r="M80" s="111">
        <f t="shared" si="159"/>
        <v>0.11246493000230651</v>
      </c>
      <c r="N80" s="111">
        <f t="shared" si="159"/>
        <v>0.11246493000230651</v>
      </c>
      <c r="O80" s="112">
        <f>((SUM(C85:N85)/AVERAGE(C84:N84)+O75)*AVERAGE(O84:Z84)-SUM(O77:Z77))/(O84*O$14+P84*P$14+Q84*Q$14+R84*R$14+S84*S$14+T84*T$14+U84*U$14+V84*V$14+W84*W$14+X84*X$14+Y84*Y$14+Z84*Z$14)</f>
        <v>0.11246488802944442</v>
      </c>
      <c r="P80" s="113">
        <f>O80</f>
        <v>0.11246488802944442</v>
      </c>
      <c r="Q80" s="113">
        <f t="shared" ref="Q80:Z80" si="160">P80</f>
        <v>0.11246488802944442</v>
      </c>
      <c r="R80" s="113">
        <f t="shared" si="160"/>
        <v>0.11246488802944442</v>
      </c>
      <c r="S80" s="113">
        <f t="shared" si="160"/>
        <v>0.11246488802944442</v>
      </c>
      <c r="T80" s="113">
        <f t="shared" si="160"/>
        <v>0.11246488802944442</v>
      </c>
      <c r="U80" s="113">
        <f t="shared" si="160"/>
        <v>0.11246488802944442</v>
      </c>
      <c r="V80" s="113">
        <f t="shared" si="160"/>
        <v>0.11246488802944442</v>
      </c>
      <c r="W80" s="113">
        <f t="shared" si="160"/>
        <v>0.11246488802944442</v>
      </c>
      <c r="X80" s="113">
        <f t="shared" si="160"/>
        <v>0.11246488802944442</v>
      </c>
      <c r="Y80" s="113">
        <f t="shared" si="160"/>
        <v>0.11246488802944442</v>
      </c>
      <c r="Z80" s="113">
        <f t="shared" si="160"/>
        <v>0.11246488802944442</v>
      </c>
      <c r="AA80" s="112">
        <f>((SUM(O85:Z85)/AVERAGE(O84:Z84)+AA75)*AVERAGE(AA84:AL84)-SUM(AA77:AL77))/(AA84*AA$14+AB84*AB$14+AC84*AC$14+AD84*AD$14+AE84*AE$14+AF84*AF$14+AG84*AG$14+AH84*AH$14+AI84*AI$14+AJ84*AJ$14+AK84*AK$14+AL84*AL$14)</f>
        <v>0.11246488802944442</v>
      </c>
      <c r="AB80" s="113">
        <f>AA80</f>
        <v>0.11246488802944442</v>
      </c>
      <c r="AC80" s="113">
        <f t="shared" ref="AC80:AL80" si="161">AB80</f>
        <v>0.11246488802944442</v>
      </c>
      <c r="AD80" s="113">
        <f t="shared" si="161"/>
        <v>0.11246488802944442</v>
      </c>
      <c r="AE80" s="113">
        <f t="shared" si="161"/>
        <v>0.11246488802944442</v>
      </c>
      <c r="AF80" s="113">
        <f t="shared" si="161"/>
        <v>0.11246488802944442</v>
      </c>
      <c r="AG80" s="113">
        <f t="shared" si="161"/>
        <v>0.11246488802944442</v>
      </c>
      <c r="AH80" s="113">
        <f t="shared" si="161"/>
        <v>0.11246488802944442</v>
      </c>
      <c r="AI80" s="113">
        <f t="shared" si="161"/>
        <v>0.11246488802944442</v>
      </c>
      <c r="AJ80" s="113">
        <f t="shared" si="161"/>
        <v>0.11246488802944442</v>
      </c>
      <c r="AK80" s="113">
        <f t="shared" si="161"/>
        <v>0.11246488802944442</v>
      </c>
      <c r="AL80" s="113">
        <f t="shared" si="161"/>
        <v>0.11246488802944442</v>
      </c>
      <c r="AM80" s="112">
        <f>((SUM(AA85:AL85)/AVERAGE(AA84:AL84)+AM75)*AVERAGE(AM84:AX84)-SUM(AM77:AX77))/(AM84*AM$14+AN84*AN$14+AO84*AO$14+AP84*AP$14+AQ84*AQ$14+AR84*AR$14+AS84*AS$14+AT84*AT$14+AU84*AU$14+AV84*AV$14+AW84*AW$14+AX84*AX$14)</f>
        <v>0.11246488802944442</v>
      </c>
      <c r="AN80" s="113">
        <f>AM80</f>
        <v>0.11246488802944442</v>
      </c>
      <c r="AO80" s="113">
        <f t="shared" ref="AO80:AX80" si="162">AN80</f>
        <v>0.11246488802944442</v>
      </c>
      <c r="AP80" s="113">
        <f t="shared" si="162"/>
        <v>0.11246488802944442</v>
      </c>
      <c r="AQ80" s="113">
        <f t="shared" si="162"/>
        <v>0.11246488802944442</v>
      </c>
      <c r="AR80" s="113">
        <f t="shared" si="162"/>
        <v>0.11246488802944442</v>
      </c>
      <c r="AS80" s="113">
        <f t="shared" si="162"/>
        <v>0.11246488802944442</v>
      </c>
      <c r="AT80" s="113">
        <f t="shared" si="162"/>
        <v>0.11246488802944442</v>
      </c>
      <c r="AU80" s="113">
        <f t="shared" si="162"/>
        <v>0.11246488802944442</v>
      </c>
      <c r="AV80" s="113">
        <f t="shared" si="162"/>
        <v>0.11246488802944442</v>
      </c>
      <c r="AW80" s="113">
        <f t="shared" si="162"/>
        <v>0.11246488802944442</v>
      </c>
      <c r="AX80" s="113">
        <f t="shared" si="162"/>
        <v>0.11246488802944442</v>
      </c>
      <c r="AY80" s="112">
        <f>((SUM(AM85:AX85)/AVERAGE(AM84:AX84)+AY75)*AVERAGE(AY84:BJ84)-SUM(AY77:BJ77))/(AY84*AY$14+AZ84*AZ$14+BA84*BA$14+BB84*BB$14+BC84*BC$14+BD84*BD$14+BE84*BE$14+BF84*BF$14+BG84*BG$14+BH84*BH$14+BI84*BI$14+BJ84*BJ$14)</f>
        <v>0.11246488802944442</v>
      </c>
      <c r="AZ80" s="113">
        <f>AY80</f>
        <v>0.11246488802944442</v>
      </c>
      <c r="BA80" s="113">
        <f t="shared" ref="BA80:BJ80" si="163">AZ80</f>
        <v>0.11246488802944442</v>
      </c>
      <c r="BB80" s="113">
        <f t="shared" si="163"/>
        <v>0.11246488802944442</v>
      </c>
      <c r="BC80" s="113">
        <f t="shared" si="163"/>
        <v>0.11246488802944442</v>
      </c>
      <c r="BD80" s="113">
        <f t="shared" si="163"/>
        <v>0.11246488802944442</v>
      </c>
      <c r="BE80" s="113">
        <f t="shared" si="163"/>
        <v>0.11246488802944442</v>
      </c>
      <c r="BF80" s="113">
        <f t="shared" si="163"/>
        <v>0.11246488802944442</v>
      </c>
      <c r="BG80" s="113">
        <f t="shared" si="163"/>
        <v>0.11246488802944442</v>
      </c>
      <c r="BH80" s="113">
        <f t="shared" si="163"/>
        <v>0.11246488802944442</v>
      </c>
      <c r="BI80" s="113">
        <f t="shared" si="163"/>
        <v>0.11246488802944442</v>
      </c>
      <c r="BJ80" s="113">
        <f t="shared" si="163"/>
        <v>0.11246488802944442</v>
      </c>
      <c r="BK80" s="112">
        <f>((SUM(AY85:BJ85)/AVERAGE(AY84:BJ84)+BK75)*AVERAGE(BK84:BV84)-SUM(BK77:BV77))/(BK84*BK$14+BL84*BL$14+BM84*BM$14+BN84*BN$14+BO84*BO$14+BP84*BP$14+BQ84*BQ$14+BR84*BR$14+BS84*BS$14+BT84*BT$14+BU84*BU$14+BV84*BV$14)</f>
        <v>0.11246488802944442</v>
      </c>
      <c r="BL80" s="113">
        <f>BK80</f>
        <v>0.11246488802944442</v>
      </c>
      <c r="BM80" s="113">
        <f t="shared" ref="BM80:BV80" si="164">BL80</f>
        <v>0.11246488802944442</v>
      </c>
      <c r="BN80" s="113">
        <f t="shared" si="164"/>
        <v>0.11246488802944442</v>
      </c>
      <c r="BO80" s="113">
        <f t="shared" si="164"/>
        <v>0.11246488802944442</v>
      </c>
      <c r="BP80" s="113">
        <f t="shared" si="164"/>
        <v>0.11246488802944442</v>
      </c>
      <c r="BQ80" s="113">
        <f t="shared" si="164"/>
        <v>0.11246488802944442</v>
      </c>
      <c r="BR80" s="113">
        <f t="shared" si="164"/>
        <v>0.11246488802944442</v>
      </c>
      <c r="BS80" s="113">
        <f t="shared" si="164"/>
        <v>0.11246488802944442</v>
      </c>
      <c r="BT80" s="113">
        <f t="shared" si="164"/>
        <v>0.11246488802944442</v>
      </c>
      <c r="BU80" s="113">
        <f t="shared" si="164"/>
        <v>0.11246488802944442</v>
      </c>
      <c r="BV80" s="113">
        <f t="shared" si="164"/>
        <v>0.11246488802944442</v>
      </c>
      <c r="BW80" s="112">
        <f>((SUM(BK85:BV85)/AVERAGE(BK84:BV84)+BW75)*AVERAGE(BW84:CH84)-SUM(BW77:CH77))/(BW84*BW$14+BX84*BX$14+BY84*BY$14+BZ84*BZ$14+CA84*CA$14+CB84*CB$14+CC84*CC$14+CD84*CD$14+CE84*CE$14+CF84*CF$14+CG84*CG$14+CH84*CH$14)</f>
        <v>0.11246488802944442</v>
      </c>
      <c r="BX80" s="113">
        <f>BW80</f>
        <v>0.11246488802944442</v>
      </c>
      <c r="BY80" s="113">
        <f t="shared" ref="BY80:CH80" si="165">BX80</f>
        <v>0.11246488802944442</v>
      </c>
      <c r="BZ80" s="113">
        <f t="shared" si="165"/>
        <v>0.11246488802944442</v>
      </c>
      <c r="CA80" s="113">
        <f t="shared" si="165"/>
        <v>0.11246488802944442</v>
      </c>
      <c r="CB80" s="113">
        <f t="shared" si="165"/>
        <v>0.11246488802944442</v>
      </c>
      <c r="CC80" s="113">
        <f t="shared" si="165"/>
        <v>0.11246488802944442</v>
      </c>
      <c r="CD80" s="113">
        <f t="shared" si="165"/>
        <v>0.11246488802944442</v>
      </c>
      <c r="CE80" s="113">
        <f t="shared" si="165"/>
        <v>0.11246488802944442</v>
      </c>
      <c r="CF80" s="113">
        <f t="shared" si="165"/>
        <v>0.11246488802944442</v>
      </c>
      <c r="CG80" s="113">
        <f t="shared" si="165"/>
        <v>0.11246488802944442</v>
      </c>
      <c r="CH80" s="113">
        <f t="shared" si="165"/>
        <v>0.11246488802944442</v>
      </c>
    </row>
    <row r="81" spans="1:86" x14ac:dyDescent="0.2">
      <c r="A81" s="99">
        <v>69</v>
      </c>
      <c r="B81" s="89" t="s">
        <v>167</v>
      </c>
      <c r="C81" s="75">
        <f>ROUND(C80*C$14,4)</f>
        <v>0</v>
      </c>
      <c r="D81" s="75">
        <f t="shared" ref="D81:BO81" si="166">ROUND(D80*D$14,4)</f>
        <v>0</v>
      </c>
      <c r="E81" s="75">
        <f t="shared" si="166"/>
        <v>0.22489999999999999</v>
      </c>
      <c r="F81" s="75">
        <f t="shared" si="166"/>
        <v>9.8969000000000005</v>
      </c>
      <c r="G81" s="75">
        <f t="shared" si="166"/>
        <v>38.9129</v>
      </c>
      <c r="H81" s="75">
        <f t="shared" si="166"/>
        <v>74.001900000000006</v>
      </c>
      <c r="I81" s="75">
        <f t="shared" si="166"/>
        <v>97.731999999999999</v>
      </c>
      <c r="J81" s="75">
        <f t="shared" si="166"/>
        <v>99.643900000000002</v>
      </c>
      <c r="K81" s="75">
        <f t="shared" si="166"/>
        <v>67.254000000000005</v>
      </c>
      <c r="L81" s="75">
        <f t="shared" si="166"/>
        <v>40.937199999999997</v>
      </c>
      <c r="M81" s="75">
        <f t="shared" si="166"/>
        <v>13.495799999999999</v>
      </c>
      <c r="N81" s="75">
        <f t="shared" si="166"/>
        <v>2.4742000000000002</v>
      </c>
      <c r="O81" s="75">
        <f t="shared" si="166"/>
        <v>0</v>
      </c>
      <c r="P81" s="75">
        <f t="shared" si="166"/>
        <v>0</v>
      </c>
      <c r="Q81" s="75">
        <f t="shared" si="166"/>
        <v>0.22489999999999999</v>
      </c>
      <c r="R81" s="75">
        <f t="shared" si="166"/>
        <v>9.8969000000000005</v>
      </c>
      <c r="S81" s="75">
        <f t="shared" si="166"/>
        <v>38.9129</v>
      </c>
      <c r="T81" s="75">
        <f t="shared" si="166"/>
        <v>74.001900000000006</v>
      </c>
      <c r="U81" s="75">
        <f t="shared" si="166"/>
        <v>97.731999999999999</v>
      </c>
      <c r="V81" s="75">
        <f t="shared" si="166"/>
        <v>99.643900000000002</v>
      </c>
      <c r="W81" s="75">
        <f t="shared" si="166"/>
        <v>67.254000000000005</v>
      </c>
      <c r="X81" s="75">
        <f t="shared" si="166"/>
        <v>40.937199999999997</v>
      </c>
      <c r="Y81" s="75">
        <f t="shared" si="166"/>
        <v>13.495799999999999</v>
      </c>
      <c r="Z81" s="75">
        <f t="shared" si="166"/>
        <v>2.4742000000000002</v>
      </c>
      <c r="AA81" s="75">
        <f t="shared" si="166"/>
        <v>0</v>
      </c>
      <c r="AB81" s="75">
        <f t="shared" si="166"/>
        <v>0</v>
      </c>
      <c r="AC81" s="75">
        <f t="shared" si="166"/>
        <v>0.22489999999999999</v>
      </c>
      <c r="AD81" s="75">
        <f t="shared" si="166"/>
        <v>9.8969000000000005</v>
      </c>
      <c r="AE81" s="75">
        <f t="shared" si="166"/>
        <v>38.9129</v>
      </c>
      <c r="AF81" s="75">
        <f t="shared" si="166"/>
        <v>74.001900000000006</v>
      </c>
      <c r="AG81" s="75">
        <f t="shared" si="166"/>
        <v>97.731999999999999</v>
      </c>
      <c r="AH81" s="75">
        <f t="shared" si="166"/>
        <v>99.643900000000002</v>
      </c>
      <c r="AI81" s="75">
        <f t="shared" si="166"/>
        <v>67.254000000000005</v>
      </c>
      <c r="AJ81" s="75">
        <f t="shared" si="166"/>
        <v>40.937199999999997</v>
      </c>
      <c r="AK81" s="75">
        <f t="shared" si="166"/>
        <v>13.495799999999999</v>
      </c>
      <c r="AL81" s="75">
        <f t="shared" si="166"/>
        <v>2.4742000000000002</v>
      </c>
      <c r="AM81" s="75">
        <f t="shared" si="166"/>
        <v>0</v>
      </c>
      <c r="AN81" s="75">
        <f t="shared" si="166"/>
        <v>0</v>
      </c>
      <c r="AO81" s="75">
        <f t="shared" si="166"/>
        <v>0.22489999999999999</v>
      </c>
      <c r="AP81" s="75">
        <f t="shared" si="166"/>
        <v>9.8969000000000005</v>
      </c>
      <c r="AQ81" s="75">
        <f t="shared" si="166"/>
        <v>38.9129</v>
      </c>
      <c r="AR81" s="75">
        <f t="shared" si="166"/>
        <v>74.001900000000006</v>
      </c>
      <c r="AS81" s="75">
        <f t="shared" si="166"/>
        <v>97.731999999999999</v>
      </c>
      <c r="AT81" s="75">
        <f t="shared" si="166"/>
        <v>99.643900000000002</v>
      </c>
      <c r="AU81" s="75">
        <f t="shared" si="166"/>
        <v>67.254000000000005</v>
      </c>
      <c r="AV81" s="75">
        <f t="shared" si="166"/>
        <v>40.937199999999997</v>
      </c>
      <c r="AW81" s="75">
        <f t="shared" si="166"/>
        <v>13.495799999999999</v>
      </c>
      <c r="AX81" s="75">
        <f t="shared" si="166"/>
        <v>2.4742000000000002</v>
      </c>
      <c r="AY81" s="75">
        <f t="shared" si="166"/>
        <v>0</v>
      </c>
      <c r="AZ81" s="75">
        <f t="shared" si="166"/>
        <v>0</v>
      </c>
      <c r="BA81" s="75">
        <f t="shared" si="166"/>
        <v>0.22489999999999999</v>
      </c>
      <c r="BB81" s="75">
        <f t="shared" si="166"/>
        <v>9.8969000000000005</v>
      </c>
      <c r="BC81" s="75">
        <f t="shared" si="166"/>
        <v>38.9129</v>
      </c>
      <c r="BD81" s="75">
        <f t="shared" si="166"/>
        <v>74.001900000000006</v>
      </c>
      <c r="BE81" s="75">
        <f t="shared" si="166"/>
        <v>97.731999999999999</v>
      </c>
      <c r="BF81" s="75">
        <f t="shared" si="166"/>
        <v>99.643900000000002</v>
      </c>
      <c r="BG81" s="75">
        <f t="shared" si="166"/>
        <v>67.254000000000005</v>
      </c>
      <c r="BH81" s="75">
        <f t="shared" si="166"/>
        <v>40.937199999999997</v>
      </c>
      <c r="BI81" s="75">
        <f t="shared" si="166"/>
        <v>13.495799999999999</v>
      </c>
      <c r="BJ81" s="75">
        <f t="shared" si="166"/>
        <v>2.4742000000000002</v>
      </c>
      <c r="BK81" s="75">
        <f t="shared" si="166"/>
        <v>0</v>
      </c>
      <c r="BL81" s="75">
        <f t="shared" si="166"/>
        <v>0</v>
      </c>
      <c r="BM81" s="75">
        <f t="shared" si="166"/>
        <v>0.22489999999999999</v>
      </c>
      <c r="BN81" s="75">
        <f t="shared" si="166"/>
        <v>9.8969000000000005</v>
      </c>
      <c r="BO81" s="75">
        <f t="shared" si="166"/>
        <v>38.9129</v>
      </c>
      <c r="BP81" s="75">
        <f t="shared" ref="BP81:CH81" si="167">ROUND(BP80*BP$14,4)</f>
        <v>74.001900000000006</v>
      </c>
      <c r="BQ81" s="75">
        <f t="shared" si="167"/>
        <v>97.731999999999999</v>
      </c>
      <c r="BR81" s="75">
        <f t="shared" si="167"/>
        <v>99.643900000000002</v>
      </c>
      <c r="BS81" s="75">
        <f t="shared" si="167"/>
        <v>67.254000000000005</v>
      </c>
      <c r="BT81" s="75">
        <f t="shared" si="167"/>
        <v>40.937199999999997</v>
      </c>
      <c r="BU81" s="75">
        <f t="shared" si="167"/>
        <v>13.495799999999999</v>
      </c>
      <c r="BV81" s="75">
        <f t="shared" si="167"/>
        <v>2.4742000000000002</v>
      </c>
      <c r="BW81" s="75">
        <f t="shared" si="167"/>
        <v>0</v>
      </c>
      <c r="BX81" s="75">
        <f t="shared" si="167"/>
        <v>0</v>
      </c>
      <c r="BY81" s="75">
        <f t="shared" si="167"/>
        <v>0.22489999999999999</v>
      </c>
      <c r="BZ81" s="75">
        <f t="shared" si="167"/>
        <v>9.8969000000000005</v>
      </c>
      <c r="CA81" s="75">
        <f t="shared" si="167"/>
        <v>38.9129</v>
      </c>
      <c r="CB81" s="75">
        <f t="shared" si="167"/>
        <v>74.001900000000006</v>
      </c>
      <c r="CC81" s="75">
        <f t="shared" si="167"/>
        <v>97.731999999999999</v>
      </c>
      <c r="CD81" s="75">
        <f t="shared" si="167"/>
        <v>99.643900000000002</v>
      </c>
      <c r="CE81" s="75">
        <f t="shared" si="167"/>
        <v>67.254000000000005</v>
      </c>
      <c r="CF81" s="75">
        <f t="shared" si="167"/>
        <v>40.937199999999997</v>
      </c>
      <c r="CG81" s="75">
        <f t="shared" si="167"/>
        <v>13.495799999999999</v>
      </c>
      <c r="CH81" s="75">
        <f t="shared" si="167"/>
        <v>2.4742000000000002</v>
      </c>
    </row>
    <row r="82" spans="1:86" x14ac:dyDescent="0.2">
      <c r="A82" s="99">
        <v>70</v>
      </c>
      <c r="B82" s="89" t="s">
        <v>168</v>
      </c>
      <c r="C82" s="132">
        <f>(C86+D86)/(C84+D84)</f>
        <v>14.894293159609122</v>
      </c>
      <c r="D82" s="114">
        <f t="shared" ref="D82:N82" si="168">C82</f>
        <v>14.894293159609122</v>
      </c>
      <c r="E82" s="114">
        <f t="shared" si="168"/>
        <v>14.894293159609122</v>
      </c>
      <c r="F82" s="114">
        <f t="shared" si="168"/>
        <v>14.894293159609122</v>
      </c>
      <c r="G82" s="114">
        <f t="shared" si="168"/>
        <v>14.894293159609122</v>
      </c>
      <c r="H82" s="114">
        <f t="shared" si="168"/>
        <v>14.894293159609122</v>
      </c>
      <c r="I82" s="114">
        <f t="shared" si="168"/>
        <v>14.894293159609122</v>
      </c>
      <c r="J82" s="114">
        <f t="shared" si="168"/>
        <v>14.894293159609122</v>
      </c>
      <c r="K82" s="114">
        <f t="shared" si="168"/>
        <v>14.894293159609122</v>
      </c>
      <c r="L82" s="114">
        <f t="shared" si="168"/>
        <v>14.894293159609122</v>
      </c>
      <c r="M82" s="114">
        <f t="shared" si="168"/>
        <v>14.894293159609122</v>
      </c>
      <c r="N82" s="114">
        <f t="shared" si="168"/>
        <v>14.894293159609122</v>
      </c>
      <c r="O82" s="115">
        <f>C82+O74</f>
        <v>14.894293159609122</v>
      </c>
      <c r="P82" s="115">
        <f t="shared" ref="P82:Z82" si="169">D82+P74</f>
        <v>14.894293159609122</v>
      </c>
      <c r="Q82" s="115">
        <f t="shared" si="169"/>
        <v>14.894293159609122</v>
      </c>
      <c r="R82" s="115">
        <f t="shared" si="169"/>
        <v>14.894293159609122</v>
      </c>
      <c r="S82" s="115">
        <f t="shared" si="169"/>
        <v>14.894293159609122</v>
      </c>
      <c r="T82" s="115">
        <f t="shared" si="169"/>
        <v>14.894293159609122</v>
      </c>
      <c r="U82" s="115">
        <f t="shared" si="169"/>
        <v>14.894293159609122</v>
      </c>
      <c r="V82" s="115">
        <f t="shared" si="169"/>
        <v>14.894293159609122</v>
      </c>
      <c r="W82" s="115">
        <f t="shared" si="169"/>
        <v>14.894293159609122</v>
      </c>
      <c r="X82" s="115">
        <f t="shared" si="169"/>
        <v>14.894293159609122</v>
      </c>
      <c r="Y82" s="115">
        <f t="shared" si="169"/>
        <v>14.894293159609122</v>
      </c>
      <c r="Z82" s="115">
        <f t="shared" si="169"/>
        <v>14.894293159609122</v>
      </c>
      <c r="AA82" s="115">
        <f>O82+AA74</f>
        <v>14.894293159609122</v>
      </c>
      <c r="AB82" s="115">
        <f t="shared" ref="AB82:AL82" si="170">P82+AB74</f>
        <v>14.894293159609122</v>
      </c>
      <c r="AC82" s="115">
        <f t="shared" si="170"/>
        <v>14.894293159609122</v>
      </c>
      <c r="AD82" s="115">
        <f t="shared" si="170"/>
        <v>14.894293159609122</v>
      </c>
      <c r="AE82" s="115">
        <f t="shared" si="170"/>
        <v>14.894293159609122</v>
      </c>
      <c r="AF82" s="115">
        <f t="shared" si="170"/>
        <v>14.894293159609122</v>
      </c>
      <c r="AG82" s="115">
        <f t="shared" si="170"/>
        <v>14.894293159609122</v>
      </c>
      <c r="AH82" s="115">
        <f t="shared" si="170"/>
        <v>14.894293159609122</v>
      </c>
      <c r="AI82" s="115">
        <f t="shared" si="170"/>
        <v>14.894293159609122</v>
      </c>
      <c r="AJ82" s="115">
        <f t="shared" si="170"/>
        <v>14.894293159609122</v>
      </c>
      <c r="AK82" s="115">
        <f t="shared" si="170"/>
        <v>14.894293159609122</v>
      </c>
      <c r="AL82" s="115">
        <f t="shared" si="170"/>
        <v>14.894293159609122</v>
      </c>
      <c r="AM82" s="115">
        <f>AA82+AM74</f>
        <v>14.894293159609122</v>
      </c>
      <c r="AN82" s="115">
        <f t="shared" ref="AN82:AX82" si="171">AB82+AN74</f>
        <v>14.894293159609122</v>
      </c>
      <c r="AO82" s="115">
        <f t="shared" si="171"/>
        <v>14.894293159609122</v>
      </c>
      <c r="AP82" s="115">
        <f t="shared" si="171"/>
        <v>14.894293159609122</v>
      </c>
      <c r="AQ82" s="115">
        <f t="shared" si="171"/>
        <v>14.894293159609122</v>
      </c>
      <c r="AR82" s="115">
        <f t="shared" si="171"/>
        <v>14.894293159609122</v>
      </c>
      <c r="AS82" s="115">
        <f t="shared" si="171"/>
        <v>14.894293159609122</v>
      </c>
      <c r="AT82" s="115">
        <f t="shared" si="171"/>
        <v>14.894293159609122</v>
      </c>
      <c r="AU82" s="115">
        <f t="shared" si="171"/>
        <v>14.894293159609122</v>
      </c>
      <c r="AV82" s="115">
        <f t="shared" si="171"/>
        <v>14.894293159609122</v>
      </c>
      <c r="AW82" s="115">
        <f t="shared" si="171"/>
        <v>14.894293159609122</v>
      </c>
      <c r="AX82" s="115">
        <f t="shared" si="171"/>
        <v>14.894293159609122</v>
      </c>
      <c r="AY82" s="115">
        <f>AM82+AY74</f>
        <v>14.894293159609122</v>
      </c>
      <c r="AZ82" s="115">
        <f t="shared" ref="AZ82:BJ82" si="172">AN82+AZ74</f>
        <v>14.894293159609122</v>
      </c>
      <c r="BA82" s="115">
        <f t="shared" si="172"/>
        <v>14.894293159609122</v>
      </c>
      <c r="BB82" s="115">
        <f t="shared" si="172"/>
        <v>14.894293159609122</v>
      </c>
      <c r="BC82" s="115">
        <f t="shared" si="172"/>
        <v>14.894293159609122</v>
      </c>
      <c r="BD82" s="115">
        <f t="shared" si="172"/>
        <v>14.894293159609122</v>
      </c>
      <c r="BE82" s="115">
        <f t="shared" si="172"/>
        <v>14.894293159609122</v>
      </c>
      <c r="BF82" s="115">
        <f t="shared" si="172"/>
        <v>14.894293159609122</v>
      </c>
      <c r="BG82" s="115">
        <f t="shared" si="172"/>
        <v>14.894293159609122</v>
      </c>
      <c r="BH82" s="115">
        <f t="shared" si="172"/>
        <v>14.894293159609122</v>
      </c>
      <c r="BI82" s="115">
        <f t="shared" si="172"/>
        <v>14.894293159609122</v>
      </c>
      <c r="BJ82" s="115">
        <f t="shared" si="172"/>
        <v>14.894293159609122</v>
      </c>
      <c r="BK82" s="115">
        <f>AY82+BK74</f>
        <v>14.894293159609122</v>
      </c>
      <c r="BL82" s="115">
        <f t="shared" ref="BL82:BV82" si="173">AZ82+BL74</f>
        <v>14.894293159609122</v>
      </c>
      <c r="BM82" s="115">
        <f t="shared" si="173"/>
        <v>14.894293159609122</v>
      </c>
      <c r="BN82" s="115">
        <f t="shared" si="173"/>
        <v>14.894293159609122</v>
      </c>
      <c r="BO82" s="115">
        <f t="shared" si="173"/>
        <v>14.894293159609122</v>
      </c>
      <c r="BP82" s="115">
        <f t="shared" si="173"/>
        <v>14.894293159609122</v>
      </c>
      <c r="BQ82" s="115">
        <f t="shared" si="173"/>
        <v>14.894293159609122</v>
      </c>
      <c r="BR82" s="115">
        <f t="shared" si="173"/>
        <v>14.894293159609122</v>
      </c>
      <c r="BS82" s="115">
        <f t="shared" si="173"/>
        <v>14.894293159609122</v>
      </c>
      <c r="BT82" s="115">
        <f t="shared" si="173"/>
        <v>14.894293159609122</v>
      </c>
      <c r="BU82" s="115">
        <f t="shared" si="173"/>
        <v>14.894293159609122</v>
      </c>
      <c r="BV82" s="115">
        <f t="shared" si="173"/>
        <v>14.894293159609122</v>
      </c>
      <c r="BW82" s="115">
        <f>BK82+BW74</f>
        <v>14.894293159609122</v>
      </c>
      <c r="BX82" s="115">
        <f t="shared" ref="BX82:CH82" si="174">BL82+BX74</f>
        <v>14.894293159609122</v>
      </c>
      <c r="BY82" s="115">
        <f t="shared" si="174"/>
        <v>14.894293159609122</v>
      </c>
      <c r="BZ82" s="115">
        <f t="shared" si="174"/>
        <v>14.894293159609122</v>
      </c>
      <c r="CA82" s="115">
        <f t="shared" si="174"/>
        <v>14.894293159609122</v>
      </c>
      <c r="CB82" s="115">
        <f t="shared" si="174"/>
        <v>14.894293159609122</v>
      </c>
      <c r="CC82" s="115">
        <f t="shared" si="174"/>
        <v>14.894293159609122</v>
      </c>
      <c r="CD82" s="115">
        <f t="shared" si="174"/>
        <v>14.894293159609122</v>
      </c>
      <c r="CE82" s="115">
        <f t="shared" si="174"/>
        <v>14.894293159609122</v>
      </c>
      <c r="CF82" s="115">
        <f t="shared" si="174"/>
        <v>14.894293159609122</v>
      </c>
      <c r="CG82" s="115">
        <f t="shared" si="174"/>
        <v>14.894293159609122</v>
      </c>
      <c r="CH82" s="115">
        <f t="shared" si="174"/>
        <v>14.894293159609122</v>
      </c>
    </row>
    <row r="83" spans="1:86" x14ac:dyDescent="0.2">
      <c r="A83" s="99">
        <v>71</v>
      </c>
      <c r="B83" s="89" t="s">
        <v>169</v>
      </c>
      <c r="C83" s="114">
        <f t="shared" ref="C83:BN83" si="175">C82+C81</f>
        <v>14.894293159609122</v>
      </c>
      <c r="D83" s="114">
        <f t="shared" si="175"/>
        <v>14.894293159609122</v>
      </c>
      <c r="E83" s="114">
        <f t="shared" si="175"/>
        <v>15.119193159609122</v>
      </c>
      <c r="F83" s="114">
        <f t="shared" si="175"/>
        <v>24.791193159609122</v>
      </c>
      <c r="G83" s="114">
        <f t="shared" si="175"/>
        <v>53.80719315960912</v>
      </c>
      <c r="H83" s="114">
        <f t="shared" si="175"/>
        <v>88.896193159609126</v>
      </c>
      <c r="I83" s="114">
        <f t="shared" si="175"/>
        <v>112.62629315960912</v>
      </c>
      <c r="J83" s="114">
        <f t="shared" si="175"/>
        <v>114.53819315960912</v>
      </c>
      <c r="K83" s="114">
        <f t="shared" si="175"/>
        <v>82.148293159609125</v>
      </c>
      <c r="L83" s="114">
        <f t="shared" si="175"/>
        <v>55.831493159609117</v>
      </c>
      <c r="M83" s="114">
        <f t="shared" si="175"/>
        <v>28.390093159609123</v>
      </c>
      <c r="N83" s="114">
        <f t="shared" si="175"/>
        <v>17.368493159609123</v>
      </c>
      <c r="O83" s="114">
        <f t="shared" si="175"/>
        <v>14.894293159609122</v>
      </c>
      <c r="P83" s="114">
        <f t="shared" si="175"/>
        <v>14.894293159609122</v>
      </c>
      <c r="Q83" s="114">
        <f t="shared" si="175"/>
        <v>15.119193159609122</v>
      </c>
      <c r="R83" s="114">
        <f t="shared" si="175"/>
        <v>24.791193159609122</v>
      </c>
      <c r="S83" s="114">
        <f t="shared" si="175"/>
        <v>53.80719315960912</v>
      </c>
      <c r="T83" s="114">
        <f t="shared" si="175"/>
        <v>88.896193159609126</v>
      </c>
      <c r="U83" s="114">
        <f t="shared" si="175"/>
        <v>112.62629315960912</v>
      </c>
      <c r="V83" s="114">
        <f t="shared" si="175"/>
        <v>114.53819315960912</v>
      </c>
      <c r="W83" s="114">
        <f t="shared" si="175"/>
        <v>82.148293159609125</v>
      </c>
      <c r="X83" s="114">
        <f t="shared" si="175"/>
        <v>55.831493159609117</v>
      </c>
      <c r="Y83" s="114">
        <f t="shared" si="175"/>
        <v>28.390093159609123</v>
      </c>
      <c r="Z83" s="114">
        <f t="shared" si="175"/>
        <v>17.368493159609123</v>
      </c>
      <c r="AA83" s="114">
        <f t="shared" si="175"/>
        <v>14.894293159609122</v>
      </c>
      <c r="AB83" s="114">
        <f t="shared" si="175"/>
        <v>14.894293159609122</v>
      </c>
      <c r="AC83" s="114">
        <f t="shared" si="175"/>
        <v>15.119193159609122</v>
      </c>
      <c r="AD83" s="114">
        <f t="shared" si="175"/>
        <v>24.791193159609122</v>
      </c>
      <c r="AE83" s="114">
        <f t="shared" si="175"/>
        <v>53.80719315960912</v>
      </c>
      <c r="AF83" s="114">
        <f t="shared" si="175"/>
        <v>88.896193159609126</v>
      </c>
      <c r="AG83" s="114">
        <f t="shared" si="175"/>
        <v>112.62629315960912</v>
      </c>
      <c r="AH83" s="114">
        <f t="shared" si="175"/>
        <v>114.53819315960912</v>
      </c>
      <c r="AI83" s="114">
        <f t="shared" si="175"/>
        <v>82.148293159609125</v>
      </c>
      <c r="AJ83" s="114">
        <f t="shared" si="175"/>
        <v>55.831493159609117</v>
      </c>
      <c r="AK83" s="114">
        <f t="shared" si="175"/>
        <v>28.390093159609123</v>
      </c>
      <c r="AL83" s="114">
        <f t="shared" si="175"/>
        <v>17.368493159609123</v>
      </c>
      <c r="AM83" s="114">
        <f t="shared" si="175"/>
        <v>14.894293159609122</v>
      </c>
      <c r="AN83" s="114">
        <f t="shared" si="175"/>
        <v>14.894293159609122</v>
      </c>
      <c r="AO83" s="114">
        <f t="shared" si="175"/>
        <v>15.119193159609122</v>
      </c>
      <c r="AP83" s="114">
        <f t="shared" si="175"/>
        <v>24.791193159609122</v>
      </c>
      <c r="AQ83" s="114">
        <f t="shared" si="175"/>
        <v>53.80719315960912</v>
      </c>
      <c r="AR83" s="114">
        <f t="shared" si="175"/>
        <v>88.896193159609126</v>
      </c>
      <c r="AS83" s="114">
        <f t="shared" si="175"/>
        <v>112.62629315960912</v>
      </c>
      <c r="AT83" s="114">
        <f t="shared" si="175"/>
        <v>114.53819315960912</v>
      </c>
      <c r="AU83" s="114">
        <f t="shared" si="175"/>
        <v>82.148293159609125</v>
      </c>
      <c r="AV83" s="114">
        <f t="shared" si="175"/>
        <v>55.831493159609117</v>
      </c>
      <c r="AW83" s="114">
        <f t="shared" si="175"/>
        <v>28.390093159609123</v>
      </c>
      <c r="AX83" s="114">
        <f t="shared" si="175"/>
        <v>17.368493159609123</v>
      </c>
      <c r="AY83" s="114">
        <f t="shared" si="175"/>
        <v>14.894293159609122</v>
      </c>
      <c r="AZ83" s="114">
        <f t="shared" si="175"/>
        <v>14.894293159609122</v>
      </c>
      <c r="BA83" s="114">
        <f t="shared" si="175"/>
        <v>15.119193159609122</v>
      </c>
      <c r="BB83" s="114">
        <f t="shared" si="175"/>
        <v>24.791193159609122</v>
      </c>
      <c r="BC83" s="114">
        <f t="shared" si="175"/>
        <v>53.80719315960912</v>
      </c>
      <c r="BD83" s="114">
        <f t="shared" si="175"/>
        <v>88.896193159609126</v>
      </c>
      <c r="BE83" s="114">
        <f t="shared" si="175"/>
        <v>112.62629315960912</v>
      </c>
      <c r="BF83" s="114">
        <f t="shared" si="175"/>
        <v>114.53819315960912</v>
      </c>
      <c r="BG83" s="114">
        <f t="shared" si="175"/>
        <v>82.148293159609125</v>
      </c>
      <c r="BH83" s="114">
        <f t="shared" si="175"/>
        <v>55.831493159609117</v>
      </c>
      <c r="BI83" s="114">
        <f t="shared" si="175"/>
        <v>28.390093159609123</v>
      </c>
      <c r="BJ83" s="114">
        <f t="shared" si="175"/>
        <v>17.368493159609123</v>
      </c>
      <c r="BK83" s="114">
        <f t="shared" si="175"/>
        <v>14.894293159609122</v>
      </c>
      <c r="BL83" s="114">
        <f t="shared" si="175"/>
        <v>14.894293159609122</v>
      </c>
      <c r="BM83" s="114">
        <f t="shared" si="175"/>
        <v>15.119193159609122</v>
      </c>
      <c r="BN83" s="114">
        <f t="shared" si="175"/>
        <v>24.791193159609122</v>
      </c>
      <c r="BO83" s="114">
        <f t="shared" ref="BO83:CH83" si="176">BO82+BO81</f>
        <v>53.80719315960912</v>
      </c>
      <c r="BP83" s="114">
        <f t="shared" si="176"/>
        <v>88.896193159609126</v>
      </c>
      <c r="BQ83" s="114">
        <f t="shared" si="176"/>
        <v>112.62629315960912</v>
      </c>
      <c r="BR83" s="114">
        <f t="shared" si="176"/>
        <v>114.53819315960912</v>
      </c>
      <c r="BS83" s="114">
        <f t="shared" si="176"/>
        <v>82.148293159609125</v>
      </c>
      <c r="BT83" s="114">
        <f t="shared" si="176"/>
        <v>55.831493159609117</v>
      </c>
      <c r="BU83" s="114">
        <f t="shared" si="176"/>
        <v>28.390093159609123</v>
      </c>
      <c r="BV83" s="114">
        <f t="shared" si="176"/>
        <v>17.368493159609123</v>
      </c>
      <c r="BW83" s="114">
        <f t="shared" si="176"/>
        <v>14.894293159609122</v>
      </c>
      <c r="BX83" s="114">
        <f t="shared" si="176"/>
        <v>14.894293159609122</v>
      </c>
      <c r="BY83" s="114">
        <f t="shared" si="176"/>
        <v>15.119193159609122</v>
      </c>
      <c r="BZ83" s="114">
        <f t="shared" si="176"/>
        <v>24.791193159609122</v>
      </c>
      <c r="CA83" s="114">
        <f t="shared" si="176"/>
        <v>53.80719315960912</v>
      </c>
      <c r="CB83" s="114">
        <f t="shared" si="176"/>
        <v>88.896193159609126</v>
      </c>
      <c r="CC83" s="114">
        <f t="shared" si="176"/>
        <v>112.62629315960912</v>
      </c>
      <c r="CD83" s="114">
        <f t="shared" si="176"/>
        <v>114.53819315960912</v>
      </c>
      <c r="CE83" s="114">
        <f t="shared" si="176"/>
        <v>82.148293159609125</v>
      </c>
      <c r="CF83" s="114">
        <f t="shared" si="176"/>
        <v>55.831493159609117</v>
      </c>
      <c r="CG83" s="114">
        <f t="shared" si="176"/>
        <v>28.390093159609123</v>
      </c>
      <c r="CH83" s="114">
        <f t="shared" si="176"/>
        <v>17.368493159609123</v>
      </c>
    </row>
    <row r="84" spans="1:86" x14ac:dyDescent="0.2">
      <c r="A84" s="99">
        <v>72</v>
      </c>
      <c r="B84" s="89" t="s">
        <v>170</v>
      </c>
      <c r="C84" s="116">
        <v>1527</v>
      </c>
      <c r="D84" s="117">
        <v>1543</v>
      </c>
      <c r="E84" s="117">
        <v>1456</v>
      </c>
      <c r="F84" s="117">
        <v>1539</v>
      </c>
      <c r="G84" s="117">
        <v>1549</v>
      </c>
      <c r="H84" s="117">
        <v>1542</v>
      </c>
      <c r="I84" s="117">
        <v>1558</v>
      </c>
      <c r="J84" s="117">
        <v>1547</v>
      </c>
      <c r="K84" s="117">
        <v>1545</v>
      </c>
      <c r="L84" s="117">
        <v>1548</v>
      </c>
      <c r="M84" s="117">
        <v>1541</v>
      </c>
      <c r="N84" s="118">
        <v>1519</v>
      </c>
      <c r="O84" s="119">
        <f>C84+O73</f>
        <v>1527</v>
      </c>
      <c r="P84" s="119">
        <f t="shared" ref="P84:Z84" si="177">D84+P73</f>
        <v>1543</v>
      </c>
      <c r="Q84" s="119">
        <f t="shared" si="177"/>
        <v>1456</v>
      </c>
      <c r="R84" s="119">
        <f t="shared" si="177"/>
        <v>1539</v>
      </c>
      <c r="S84" s="119">
        <f t="shared" si="177"/>
        <v>1549</v>
      </c>
      <c r="T84" s="119">
        <f t="shared" si="177"/>
        <v>1542</v>
      </c>
      <c r="U84" s="119">
        <f t="shared" si="177"/>
        <v>1558</v>
      </c>
      <c r="V84" s="119">
        <f t="shared" si="177"/>
        <v>1547</v>
      </c>
      <c r="W84" s="119">
        <f t="shared" si="177"/>
        <v>1545</v>
      </c>
      <c r="X84" s="119">
        <f t="shared" si="177"/>
        <v>1548</v>
      </c>
      <c r="Y84" s="119">
        <f t="shared" si="177"/>
        <v>1541</v>
      </c>
      <c r="Z84" s="119">
        <f t="shared" si="177"/>
        <v>1519</v>
      </c>
      <c r="AA84" s="119">
        <f>O84+AA73</f>
        <v>1527</v>
      </c>
      <c r="AB84" s="119">
        <f t="shared" ref="AB84:AL84" si="178">P84+AB73</f>
        <v>1543</v>
      </c>
      <c r="AC84" s="119">
        <f t="shared" si="178"/>
        <v>1456</v>
      </c>
      <c r="AD84" s="119">
        <f t="shared" si="178"/>
        <v>1539</v>
      </c>
      <c r="AE84" s="119">
        <f t="shared" si="178"/>
        <v>1549</v>
      </c>
      <c r="AF84" s="119">
        <f t="shared" si="178"/>
        <v>1542</v>
      </c>
      <c r="AG84" s="119">
        <f t="shared" si="178"/>
        <v>1558</v>
      </c>
      <c r="AH84" s="119">
        <f t="shared" si="178"/>
        <v>1547</v>
      </c>
      <c r="AI84" s="119">
        <f t="shared" si="178"/>
        <v>1545</v>
      </c>
      <c r="AJ84" s="119">
        <f t="shared" si="178"/>
        <v>1548</v>
      </c>
      <c r="AK84" s="119">
        <f t="shared" si="178"/>
        <v>1541</v>
      </c>
      <c r="AL84" s="119">
        <f t="shared" si="178"/>
        <v>1519</v>
      </c>
      <c r="AM84" s="119">
        <f>AA84+AM73</f>
        <v>1527</v>
      </c>
      <c r="AN84" s="119">
        <f t="shared" ref="AN84:AX84" si="179">AB84+AN73</f>
        <v>1543</v>
      </c>
      <c r="AO84" s="119">
        <f t="shared" si="179"/>
        <v>1456</v>
      </c>
      <c r="AP84" s="119">
        <f t="shared" si="179"/>
        <v>1539</v>
      </c>
      <c r="AQ84" s="119">
        <f t="shared" si="179"/>
        <v>1549</v>
      </c>
      <c r="AR84" s="119">
        <f t="shared" si="179"/>
        <v>1542</v>
      </c>
      <c r="AS84" s="119">
        <f t="shared" si="179"/>
        <v>1558</v>
      </c>
      <c r="AT84" s="119">
        <f t="shared" si="179"/>
        <v>1547</v>
      </c>
      <c r="AU84" s="119">
        <f t="shared" si="179"/>
        <v>1545</v>
      </c>
      <c r="AV84" s="119">
        <f t="shared" si="179"/>
        <v>1548</v>
      </c>
      <c r="AW84" s="119">
        <f t="shared" si="179"/>
        <v>1541</v>
      </c>
      <c r="AX84" s="119">
        <f t="shared" si="179"/>
        <v>1519</v>
      </c>
      <c r="AY84" s="119">
        <f>AM84+AY73</f>
        <v>1527</v>
      </c>
      <c r="AZ84" s="119">
        <f t="shared" ref="AZ84:BJ84" si="180">AN84+AZ73</f>
        <v>1543</v>
      </c>
      <c r="BA84" s="119">
        <f t="shared" si="180"/>
        <v>1456</v>
      </c>
      <c r="BB84" s="119">
        <f t="shared" si="180"/>
        <v>1539</v>
      </c>
      <c r="BC84" s="119">
        <f t="shared" si="180"/>
        <v>1549</v>
      </c>
      <c r="BD84" s="119">
        <f t="shared" si="180"/>
        <v>1542</v>
      </c>
      <c r="BE84" s="119">
        <f t="shared" si="180"/>
        <v>1558</v>
      </c>
      <c r="BF84" s="119">
        <f t="shared" si="180"/>
        <v>1547</v>
      </c>
      <c r="BG84" s="119">
        <f t="shared" si="180"/>
        <v>1545</v>
      </c>
      <c r="BH84" s="119">
        <f t="shared" si="180"/>
        <v>1548</v>
      </c>
      <c r="BI84" s="119">
        <f t="shared" si="180"/>
        <v>1541</v>
      </c>
      <c r="BJ84" s="119">
        <f t="shared" si="180"/>
        <v>1519</v>
      </c>
      <c r="BK84" s="119">
        <f>AY84+BK73</f>
        <v>1527</v>
      </c>
      <c r="BL84" s="119">
        <f t="shared" ref="BL84:BV84" si="181">AZ84+BL73</f>
        <v>1543</v>
      </c>
      <c r="BM84" s="119">
        <f t="shared" si="181"/>
        <v>1456</v>
      </c>
      <c r="BN84" s="119">
        <f t="shared" si="181"/>
        <v>1539</v>
      </c>
      <c r="BO84" s="119">
        <f t="shared" si="181"/>
        <v>1549</v>
      </c>
      <c r="BP84" s="119">
        <f t="shared" si="181"/>
        <v>1542</v>
      </c>
      <c r="BQ84" s="119">
        <f t="shared" si="181"/>
        <v>1558</v>
      </c>
      <c r="BR84" s="119">
        <f t="shared" si="181"/>
        <v>1547</v>
      </c>
      <c r="BS84" s="119">
        <f t="shared" si="181"/>
        <v>1545</v>
      </c>
      <c r="BT84" s="119">
        <f t="shared" si="181"/>
        <v>1548</v>
      </c>
      <c r="BU84" s="119">
        <f t="shared" si="181"/>
        <v>1541</v>
      </c>
      <c r="BV84" s="119">
        <f t="shared" si="181"/>
        <v>1519</v>
      </c>
      <c r="BW84" s="119">
        <f>BK84+BW73</f>
        <v>1527</v>
      </c>
      <c r="BX84" s="119">
        <f t="shared" ref="BX84:CH84" si="182">BL84+BX73</f>
        <v>1543</v>
      </c>
      <c r="BY84" s="119">
        <f t="shared" si="182"/>
        <v>1456</v>
      </c>
      <c r="BZ84" s="119">
        <f t="shared" si="182"/>
        <v>1539</v>
      </c>
      <c r="CA84" s="119">
        <f t="shared" si="182"/>
        <v>1549</v>
      </c>
      <c r="CB84" s="119">
        <f t="shared" si="182"/>
        <v>1542</v>
      </c>
      <c r="CC84" s="119">
        <f t="shared" si="182"/>
        <v>1558</v>
      </c>
      <c r="CD84" s="119">
        <f t="shared" si="182"/>
        <v>1547</v>
      </c>
      <c r="CE84" s="119">
        <f t="shared" si="182"/>
        <v>1545</v>
      </c>
      <c r="CF84" s="119">
        <f t="shared" si="182"/>
        <v>1548</v>
      </c>
      <c r="CG84" s="119">
        <f t="shared" si="182"/>
        <v>1541</v>
      </c>
      <c r="CH84" s="119">
        <f t="shared" si="182"/>
        <v>1519</v>
      </c>
    </row>
    <row r="85" spans="1:86" x14ac:dyDescent="0.2">
      <c r="A85" s="99">
        <v>73</v>
      </c>
      <c r="B85" s="89" t="s">
        <v>171</v>
      </c>
      <c r="C85" s="44">
        <f t="shared" ref="C85:N85" si="183">C84*C83</f>
        <v>22743.585654723131</v>
      </c>
      <c r="D85" s="44">
        <f t="shared" si="183"/>
        <v>22981.894345276876</v>
      </c>
      <c r="E85" s="44">
        <f t="shared" si="183"/>
        <v>22013.545240390882</v>
      </c>
      <c r="F85" s="44">
        <f t="shared" si="183"/>
        <v>38153.646272638442</v>
      </c>
      <c r="G85" s="44">
        <f t="shared" si="183"/>
        <v>83347.342204234534</v>
      </c>
      <c r="H85" s="44">
        <f t="shared" si="183"/>
        <v>137077.92985211726</v>
      </c>
      <c r="I85" s="44">
        <f t="shared" si="183"/>
        <v>175471.76474267102</v>
      </c>
      <c r="J85" s="44">
        <f t="shared" si="183"/>
        <v>177190.58481791531</v>
      </c>
      <c r="K85" s="44">
        <f t="shared" si="183"/>
        <v>126919.1129315961</v>
      </c>
      <c r="L85" s="44">
        <f t="shared" si="183"/>
        <v>86427.151411074912</v>
      </c>
      <c r="M85" s="44">
        <f t="shared" si="183"/>
        <v>43749.133558957656</v>
      </c>
      <c r="N85" s="44">
        <f t="shared" si="183"/>
        <v>26382.741109446259</v>
      </c>
      <c r="O85" s="120">
        <f>O84*O83</f>
        <v>22743.585654723131</v>
      </c>
      <c r="P85" s="120">
        <f t="shared" ref="P85:Z85" si="184">P84*P83</f>
        <v>22981.894345276876</v>
      </c>
      <c r="Q85" s="120">
        <f t="shared" si="184"/>
        <v>22013.545240390882</v>
      </c>
      <c r="R85" s="120">
        <f t="shared" si="184"/>
        <v>38153.646272638442</v>
      </c>
      <c r="S85" s="120">
        <f t="shared" si="184"/>
        <v>83347.342204234534</v>
      </c>
      <c r="T85" s="120">
        <f t="shared" si="184"/>
        <v>137077.92985211726</v>
      </c>
      <c r="U85" s="120">
        <f t="shared" si="184"/>
        <v>175471.76474267102</v>
      </c>
      <c r="V85" s="120">
        <f t="shared" si="184"/>
        <v>177190.58481791531</v>
      </c>
      <c r="W85" s="120">
        <f t="shared" si="184"/>
        <v>126919.1129315961</v>
      </c>
      <c r="X85" s="120">
        <f t="shared" si="184"/>
        <v>86427.151411074912</v>
      </c>
      <c r="Y85" s="120">
        <f t="shared" si="184"/>
        <v>43749.133558957656</v>
      </c>
      <c r="Z85" s="120">
        <f t="shared" si="184"/>
        <v>26382.741109446259</v>
      </c>
      <c r="AA85" s="120">
        <f>AA84*AA83</f>
        <v>22743.585654723131</v>
      </c>
      <c r="AB85" s="120">
        <f t="shared" ref="AB85:AL85" si="185">AB84*AB83</f>
        <v>22981.894345276876</v>
      </c>
      <c r="AC85" s="120">
        <f t="shared" si="185"/>
        <v>22013.545240390882</v>
      </c>
      <c r="AD85" s="120">
        <f t="shared" si="185"/>
        <v>38153.646272638442</v>
      </c>
      <c r="AE85" s="120">
        <f t="shared" si="185"/>
        <v>83347.342204234534</v>
      </c>
      <c r="AF85" s="120">
        <f t="shared" si="185"/>
        <v>137077.92985211726</v>
      </c>
      <c r="AG85" s="120">
        <f t="shared" si="185"/>
        <v>175471.76474267102</v>
      </c>
      <c r="AH85" s="120">
        <f t="shared" si="185"/>
        <v>177190.58481791531</v>
      </c>
      <c r="AI85" s="120">
        <f t="shared" si="185"/>
        <v>126919.1129315961</v>
      </c>
      <c r="AJ85" s="120">
        <f t="shared" si="185"/>
        <v>86427.151411074912</v>
      </c>
      <c r="AK85" s="120">
        <f t="shared" si="185"/>
        <v>43749.133558957656</v>
      </c>
      <c r="AL85" s="120">
        <f t="shared" si="185"/>
        <v>26382.741109446259</v>
      </c>
      <c r="AM85" s="120">
        <f>AM84*AM83</f>
        <v>22743.585654723131</v>
      </c>
      <c r="AN85" s="120">
        <f t="shared" ref="AN85:AX85" si="186">AN84*AN83</f>
        <v>22981.894345276876</v>
      </c>
      <c r="AO85" s="120">
        <f t="shared" si="186"/>
        <v>22013.545240390882</v>
      </c>
      <c r="AP85" s="120">
        <f t="shared" si="186"/>
        <v>38153.646272638442</v>
      </c>
      <c r="AQ85" s="120">
        <f t="shared" si="186"/>
        <v>83347.342204234534</v>
      </c>
      <c r="AR85" s="120">
        <f t="shared" si="186"/>
        <v>137077.92985211726</v>
      </c>
      <c r="AS85" s="120">
        <f t="shared" si="186"/>
        <v>175471.76474267102</v>
      </c>
      <c r="AT85" s="120">
        <f t="shared" si="186"/>
        <v>177190.58481791531</v>
      </c>
      <c r="AU85" s="120">
        <f t="shared" si="186"/>
        <v>126919.1129315961</v>
      </c>
      <c r="AV85" s="120">
        <f t="shared" si="186"/>
        <v>86427.151411074912</v>
      </c>
      <c r="AW85" s="120">
        <f t="shared" si="186"/>
        <v>43749.133558957656</v>
      </c>
      <c r="AX85" s="120">
        <f t="shared" si="186"/>
        <v>26382.741109446259</v>
      </c>
      <c r="AY85" s="120">
        <f>AY84*AY83</f>
        <v>22743.585654723131</v>
      </c>
      <c r="AZ85" s="120">
        <f t="shared" ref="AZ85:BJ85" si="187">AZ84*AZ83</f>
        <v>22981.894345276876</v>
      </c>
      <c r="BA85" s="120">
        <f t="shared" si="187"/>
        <v>22013.545240390882</v>
      </c>
      <c r="BB85" s="120">
        <f t="shared" si="187"/>
        <v>38153.646272638442</v>
      </c>
      <c r="BC85" s="120">
        <f t="shared" si="187"/>
        <v>83347.342204234534</v>
      </c>
      <c r="BD85" s="120">
        <f t="shared" si="187"/>
        <v>137077.92985211726</v>
      </c>
      <c r="BE85" s="120">
        <f t="shared" si="187"/>
        <v>175471.76474267102</v>
      </c>
      <c r="BF85" s="120">
        <f t="shared" si="187"/>
        <v>177190.58481791531</v>
      </c>
      <c r="BG85" s="120">
        <f t="shared" si="187"/>
        <v>126919.1129315961</v>
      </c>
      <c r="BH85" s="120">
        <f t="shared" si="187"/>
        <v>86427.151411074912</v>
      </c>
      <c r="BI85" s="120">
        <f t="shared" si="187"/>
        <v>43749.133558957656</v>
      </c>
      <c r="BJ85" s="120">
        <f t="shared" si="187"/>
        <v>26382.741109446259</v>
      </c>
      <c r="BK85" s="120">
        <f>BK84*BK83</f>
        <v>22743.585654723131</v>
      </c>
      <c r="BL85" s="120">
        <f t="shared" ref="BL85:BV85" si="188">BL84*BL83</f>
        <v>22981.894345276876</v>
      </c>
      <c r="BM85" s="120">
        <f t="shared" si="188"/>
        <v>22013.545240390882</v>
      </c>
      <c r="BN85" s="120">
        <f t="shared" si="188"/>
        <v>38153.646272638442</v>
      </c>
      <c r="BO85" s="120">
        <f t="shared" si="188"/>
        <v>83347.342204234534</v>
      </c>
      <c r="BP85" s="120">
        <f t="shared" si="188"/>
        <v>137077.92985211726</v>
      </c>
      <c r="BQ85" s="120">
        <f t="shared" si="188"/>
        <v>175471.76474267102</v>
      </c>
      <c r="BR85" s="120">
        <f t="shared" si="188"/>
        <v>177190.58481791531</v>
      </c>
      <c r="BS85" s="120">
        <f t="shared" si="188"/>
        <v>126919.1129315961</v>
      </c>
      <c r="BT85" s="120">
        <f t="shared" si="188"/>
        <v>86427.151411074912</v>
      </c>
      <c r="BU85" s="120">
        <f t="shared" si="188"/>
        <v>43749.133558957656</v>
      </c>
      <c r="BV85" s="120">
        <f t="shared" si="188"/>
        <v>26382.741109446259</v>
      </c>
      <c r="BW85" s="120">
        <f>BW84*BW83</f>
        <v>22743.585654723131</v>
      </c>
      <c r="BX85" s="120">
        <f t="shared" ref="BX85:CH85" si="189">BX84*BX83</f>
        <v>22981.894345276876</v>
      </c>
      <c r="BY85" s="120">
        <f t="shared" si="189"/>
        <v>22013.545240390882</v>
      </c>
      <c r="BZ85" s="120">
        <f t="shared" si="189"/>
        <v>38153.646272638442</v>
      </c>
      <c r="CA85" s="120">
        <f t="shared" si="189"/>
        <v>83347.342204234534</v>
      </c>
      <c r="CB85" s="120">
        <f t="shared" si="189"/>
        <v>137077.92985211726</v>
      </c>
      <c r="CC85" s="120">
        <f t="shared" si="189"/>
        <v>175471.76474267102</v>
      </c>
      <c r="CD85" s="120">
        <f t="shared" si="189"/>
        <v>177190.58481791531</v>
      </c>
      <c r="CE85" s="120">
        <f t="shared" si="189"/>
        <v>126919.1129315961</v>
      </c>
      <c r="CF85" s="120">
        <f t="shared" si="189"/>
        <v>86427.151411074912</v>
      </c>
      <c r="CG85" s="120">
        <f t="shared" si="189"/>
        <v>43749.133558957656</v>
      </c>
      <c r="CH85" s="120">
        <f t="shared" si="189"/>
        <v>26382.741109446259</v>
      </c>
    </row>
    <row r="86" spans="1:86" x14ac:dyDescent="0.2">
      <c r="A86" s="99">
        <v>74</v>
      </c>
      <c r="B86" s="89" t="s">
        <v>172</v>
      </c>
      <c r="C86" s="121">
        <v>21226.36</v>
      </c>
      <c r="D86" s="122">
        <v>24499.120000000003</v>
      </c>
      <c r="E86" s="122">
        <v>24377.41</v>
      </c>
      <c r="F86" s="122">
        <v>30388.95</v>
      </c>
      <c r="G86" s="122">
        <v>69126.89</v>
      </c>
      <c r="H86" s="122">
        <v>118000.22</v>
      </c>
      <c r="I86" s="122">
        <v>208096.74</v>
      </c>
      <c r="J86" s="122">
        <v>187065.06</v>
      </c>
      <c r="K86" s="122">
        <v>111299.32</v>
      </c>
      <c r="L86" s="122">
        <v>108568.57</v>
      </c>
      <c r="M86" s="122">
        <v>54786.76</v>
      </c>
      <c r="N86" s="123">
        <v>26593.3</v>
      </c>
      <c r="O86" s="106" t="s">
        <v>173</v>
      </c>
      <c r="P86" s="106" t="s">
        <v>173</v>
      </c>
      <c r="Q86" s="106" t="s">
        <v>173</v>
      </c>
      <c r="R86" s="106" t="s">
        <v>173</v>
      </c>
      <c r="S86" s="106" t="s">
        <v>173</v>
      </c>
      <c r="T86" s="106" t="s">
        <v>173</v>
      </c>
      <c r="U86" s="106" t="s">
        <v>173</v>
      </c>
      <c r="V86" s="106" t="s">
        <v>173</v>
      </c>
      <c r="W86" s="106" t="s">
        <v>173</v>
      </c>
      <c r="X86" s="106" t="s">
        <v>173</v>
      </c>
      <c r="Y86" s="106" t="s">
        <v>173</v>
      </c>
      <c r="Z86" s="106" t="s">
        <v>173</v>
      </c>
      <c r="AA86" s="106" t="s">
        <v>173</v>
      </c>
      <c r="AB86" s="106" t="s">
        <v>173</v>
      </c>
      <c r="AC86" s="106" t="s">
        <v>173</v>
      </c>
      <c r="AD86" s="106" t="s">
        <v>173</v>
      </c>
      <c r="AE86" s="106" t="s">
        <v>173</v>
      </c>
      <c r="AF86" s="106" t="s">
        <v>173</v>
      </c>
      <c r="AG86" s="106" t="s">
        <v>173</v>
      </c>
      <c r="AH86" s="106" t="s">
        <v>173</v>
      </c>
      <c r="AI86" s="106" t="s">
        <v>173</v>
      </c>
      <c r="AJ86" s="106" t="s">
        <v>173</v>
      </c>
      <c r="AK86" s="106" t="s">
        <v>173</v>
      </c>
      <c r="AL86" s="106" t="s">
        <v>173</v>
      </c>
      <c r="AM86" s="106" t="s">
        <v>173</v>
      </c>
      <c r="AN86" s="106" t="s">
        <v>173</v>
      </c>
      <c r="AO86" s="106" t="s">
        <v>173</v>
      </c>
      <c r="AP86" s="106" t="s">
        <v>173</v>
      </c>
      <c r="AQ86" s="106" t="s">
        <v>173</v>
      </c>
      <c r="AR86" s="106" t="s">
        <v>173</v>
      </c>
      <c r="AS86" s="106" t="s">
        <v>173</v>
      </c>
      <c r="AT86" s="106" t="s">
        <v>173</v>
      </c>
      <c r="AU86" s="106" t="s">
        <v>173</v>
      </c>
      <c r="AV86" s="106" t="s">
        <v>173</v>
      </c>
      <c r="AW86" s="106" t="s">
        <v>173</v>
      </c>
      <c r="AX86" s="106" t="s">
        <v>173</v>
      </c>
      <c r="AY86" s="106" t="s">
        <v>173</v>
      </c>
      <c r="AZ86" s="106" t="s">
        <v>173</v>
      </c>
      <c r="BA86" s="106" t="s">
        <v>173</v>
      </c>
      <c r="BB86" s="106" t="s">
        <v>173</v>
      </c>
      <c r="BC86" s="106" t="s">
        <v>173</v>
      </c>
      <c r="BD86" s="106" t="s">
        <v>173</v>
      </c>
      <c r="BE86" s="106" t="s">
        <v>173</v>
      </c>
      <c r="BF86" s="106" t="s">
        <v>173</v>
      </c>
      <c r="BG86" s="106" t="s">
        <v>173</v>
      </c>
      <c r="BH86" s="106" t="s">
        <v>173</v>
      </c>
      <c r="BI86" s="106" t="s">
        <v>173</v>
      </c>
      <c r="BJ86" s="106" t="s">
        <v>173</v>
      </c>
      <c r="BK86" s="106" t="s">
        <v>173</v>
      </c>
      <c r="BL86" s="106" t="s">
        <v>173</v>
      </c>
      <c r="BM86" s="106" t="s">
        <v>173</v>
      </c>
      <c r="BN86" s="106" t="s">
        <v>173</v>
      </c>
      <c r="BO86" s="106" t="s">
        <v>173</v>
      </c>
      <c r="BP86" s="106" t="s">
        <v>173</v>
      </c>
      <c r="BQ86" s="106" t="s">
        <v>173</v>
      </c>
      <c r="BR86" s="106" t="s">
        <v>173</v>
      </c>
      <c r="BS86" s="106" t="s">
        <v>173</v>
      </c>
      <c r="BT86" s="106" t="s">
        <v>173</v>
      </c>
      <c r="BU86" s="106" t="s">
        <v>173</v>
      </c>
      <c r="BV86" s="106" t="s">
        <v>173</v>
      </c>
      <c r="BW86" s="106" t="s">
        <v>173</v>
      </c>
      <c r="BX86" s="106" t="s">
        <v>173</v>
      </c>
      <c r="BY86" s="106" t="s">
        <v>173</v>
      </c>
      <c r="BZ86" s="106" t="s">
        <v>173</v>
      </c>
      <c r="CA86" s="106" t="s">
        <v>173</v>
      </c>
      <c r="CB86" s="106" t="s">
        <v>173</v>
      </c>
      <c r="CC86" s="106" t="s">
        <v>173</v>
      </c>
      <c r="CD86" s="106" t="s">
        <v>173</v>
      </c>
      <c r="CE86" s="106" t="s">
        <v>173</v>
      </c>
      <c r="CF86" s="106" t="s">
        <v>173</v>
      </c>
      <c r="CG86" s="106" t="s">
        <v>173</v>
      </c>
      <c r="CH86" s="106" t="s">
        <v>173</v>
      </c>
    </row>
    <row r="87" spans="1:86" x14ac:dyDescent="0.2">
      <c r="A87" s="99">
        <v>75</v>
      </c>
      <c r="B87" s="89" t="s">
        <v>174</v>
      </c>
      <c r="C87" s="108">
        <f>C84*(C80*C$15+C82)</f>
        <v>22743.585654723131</v>
      </c>
      <c r="D87" s="108">
        <f t="shared" ref="D87:BO87" si="190">D84*(D80*D$15+D82)</f>
        <v>22981.894345276876</v>
      </c>
      <c r="E87" s="108">
        <f t="shared" si="190"/>
        <v>25452.31641630812</v>
      </c>
      <c r="F87" s="108">
        <f t="shared" si="190"/>
        <v>59269.857900083873</v>
      </c>
      <c r="G87" s="108">
        <f t="shared" si="190"/>
        <v>108433.26662528519</v>
      </c>
      <c r="H87" s="108">
        <f t="shared" si="190"/>
        <v>162397.42139121681</v>
      </c>
      <c r="I87" s="108">
        <f t="shared" si="190"/>
        <v>182130.17611851034</v>
      </c>
      <c r="J87" s="108">
        <f t="shared" si="190"/>
        <v>149005.34213853866</v>
      </c>
      <c r="K87" s="108">
        <f t="shared" si="190"/>
        <v>112844.73274488845</v>
      </c>
      <c r="L87" s="108">
        <f t="shared" si="190"/>
        <v>61009.230949373276</v>
      </c>
      <c r="M87" s="108">
        <f t="shared" si="190"/>
        <v>33003.996272703807</v>
      </c>
      <c r="N87" s="108">
        <f t="shared" si="190"/>
        <v>22966.099766793264</v>
      </c>
      <c r="O87" s="108">
        <f t="shared" si="190"/>
        <v>22743.585654723131</v>
      </c>
      <c r="P87" s="108">
        <f t="shared" si="190"/>
        <v>22981.894345276876</v>
      </c>
      <c r="Q87" s="108">
        <f t="shared" si="190"/>
        <v>25452.315010720919</v>
      </c>
      <c r="R87" s="108">
        <f t="shared" si="190"/>
        <v>59269.844334874571</v>
      </c>
      <c r="S87" s="108">
        <f t="shared" si="190"/>
        <v>108433.23476746315</v>
      </c>
      <c r="T87" s="108">
        <f t="shared" si="190"/>
        <v>162397.3693546055</v>
      </c>
      <c r="U87" s="108">
        <f t="shared" si="190"/>
        <v>182130.11680640711</v>
      </c>
      <c r="V87" s="108">
        <f t="shared" si="190"/>
        <v>149005.29512775788</v>
      </c>
      <c r="W87" s="108">
        <f t="shared" si="190"/>
        <v>112844.69921843527</v>
      </c>
      <c r="X87" s="108">
        <f t="shared" si="190"/>
        <v>61009.216785043347</v>
      </c>
      <c r="Y87" s="108">
        <f t="shared" si="190"/>
        <v>33003.992521253342</v>
      </c>
      <c r="Z87" s="108">
        <f t="shared" si="190"/>
        <v>22966.09963927971</v>
      </c>
      <c r="AA87" s="108">
        <f t="shared" si="190"/>
        <v>22743.585654723131</v>
      </c>
      <c r="AB87" s="108">
        <f t="shared" si="190"/>
        <v>22981.894345276876</v>
      </c>
      <c r="AC87" s="108">
        <f t="shared" si="190"/>
        <v>25452.315010720919</v>
      </c>
      <c r="AD87" s="108">
        <f t="shared" si="190"/>
        <v>59269.844334874571</v>
      </c>
      <c r="AE87" s="108">
        <f t="shared" si="190"/>
        <v>108433.23476746315</v>
      </c>
      <c r="AF87" s="108">
        <f t="shared" si="190"/>
        <v>162397.3693546055</v>
      </c>
      <c r="AG87" s="108">
        <f t="shared" si="190"/>
        <v>182130.11680640711</v>
      </c>
      <c r="AH87" s="108">
        <f t="shared" si="190"/>
        <v>149005.29512775788</v>
      </c>
      <c r="AI87" s="108">
        <f t="shared" si="190"/>
        <v>112844.69921843527</v>
      </c>
      <c r="AJ87" s="108">
        <f t="shared" si="190"/>
        <v>61009.216785043347</v>
      </c>
      <c r="AK87" s="108">
        <f t="shared" si="190"/>
        <v>33003.992521253342</v>
      </c>
      <c r="AL87" s="108">
        <f t="shared" si="190"/>
        <v>22966.09963927971</v>
      </c>
      <c r="AM87" s="108">
        <f t="shared" si="190"/>
        <v>22743.585654723131</v>
      </c>
      <c r="AN87" s="108">
        <f t="shared" si="190"/>
        <v>22981.894345276876</v>
      </c>
      <c r="AO87" s="108">
        <f t="shared" si="190"/>
        <v>25452.315010720919</v>
      </c>
      <c r="AP87" s="108">
        <f t="shared" si="190"/>
        <v>59269.844334874571</v>
      </c>
      <c r="AQ87" s="108">
        <f t="shared" si="190"/>
        <v>108433.23476746315</v>
      </c>
      <c r="AR87" s="108">
        <f t="shared" si="190"/>
        <v>162397.3693546055</v>
      </c>
      <c r="AS87" s="108">
        <f t="shared" si="190"/>
        <v>182130.11680640711</v>
      </c>
      <c r="AT87" s="108">
        <f t="shared" si="190"/>
        <v>149005.29512775788</v>
      </c>
      <c r="AU87" s="108">
        <f t="shared" si="190"/>
        <v>112844.69921843527</v>
      </c>
      <c r="AV87" s="108">
        <f t="shared" si="190"/>
        <v>61009.216785043347</v>
      </c>
      <c r="AW87" s="108">
        <f t="shared" si="190"/>
        <v>33003.992521253342</v>
      </c>
      <c r="AX87" s="108">
        <f t="shared" si="190"/>
        <v>22966.09963927971</v>
      </c>
      <c r="AY87" s="108">
        <f t="shared" si="190"/>
        <v>22743.585654723131</v>
      </c>
      <c r="AZ87" s="108">
        <f t="shared" si="190"/>
        <v>22981.894345276876</v>
      </c>
      <c r="BA87" s="108">
        <f t="shared" si="190"/>
        <v>25452.315010720919</v>
      </c>
      <c r="BB87" s="108">
        <f t="shared" si="190"/>
        <v>59269.844334874571</v>
      </c>
      <c r="BC87" s="108">
        <f t="shared" si="190"/>
        <v>108433.23476746315</v>
      </c>
      <c r="BD87" s="108">
        <f t="shared" si="190"/>
        <v>162397.3693546055</v>
      </c>
      <c r="BE87" s="108">
        <f t="shared" si="190"/>
        <v>182130.11680640711</v>
      </c>
      <c r="BF87" s="108">
        <f t="shared" si="190"/>
        <v>149005.29512775788</v>
      </c>
      <c r="BG87" s="108">
        <f t="shared" si="190"/>
        <v>112844.69921843527</v>
      </c>
      <c r="BH87" s="108">
        <f t="shared" si="190"/>
        <v>61009.216785043347</v>
      </c>
      <c r="BI87" s="108">
        <f t="shared" si="190"/>
        <v>33003.992521253342</v>
      </c>
      <c r="BJ87" s="108">
        <f t="shared" si="190"/>
        <v>22966.09963927971</v>
      </c>
      <c r="BK87" s="108">
        <f t="shared" si="190"/>
        <v>22743.585654723131</v>
      </c>
      <c r="BL87" s="108">
        <f t="shared" si="190"/>
        <v>22981.894345276876</v>
      </c>
      <c r="BM87" s="108">
        <f t="shared" si="190"/>
        <v>25452.315010720919</v>
      </c>
      <c r="BN87" s="108">
        <f t="shared" si="190"/>
        <v>59269.844334874571</v>
      </c>
      <c r="BO87" s="108">
        <f t="shared" si="190"/>
        <v>108433.23476746315</v>
      </c>
      <c r="BP87" s="108">
        <f t="shared" ref="BP87:CH87" si="191">BP84*(BP80*BP$15+BP82)</f>
        <v>162397.3693546055</v>
      </c>
      <c r="BQ87" s="108">
        <f t="shared" si="191"/>
        <v>182130.11680640711</v>
      </c>
      <c r="BR87" s="108">
        <f t="shared" si="191"/>
        <v>149005.29512775788</v>
      </c>
      <c r="BS87" s="108">
        <f t="shared" si="191"/>
        <v>112844.69921843527</v>
      </c>
      <c r="BT87" s="108">
        <f t="shared" si="191"/>
        <v>61009.216785043347</v>
      </c>
      <c r="BU87" s="108">
        <f t="shared" si="191"/>
        <v>33003.992521253342</v>
      </c>
      <c r="BV87" s="108">
        <f t="shared" si="191"/>
        <v>22966.09963927971</v>
      </c>
      <c r="BW87" s="108">
        <f t="shared" si="191"/>
        <v>22743.585654723131</v>
      </c>
      <c r="BX87" s="108">
        <f t="shared" si="191"/>
        <v>22981.894345276876</v>
      </c>
      <c r="BY87" s="108">
        <f t="shared" si="191"/>
        <v>25452.315010720919</v>
      </c>
      <c r="BZ87" s="108">
        <f t="shared" si="191"/>
        <v>59269.844334874571</v>
      </c>
      <c r="CA87" s="108">
        <f t="shared" si="191"/>
        <v>108433.23476746315</v>
      </c>
      <c r="CB87" s="108">
        <f t="shared" si="191"/>
        <v>162397.3693546055</v>
      </c>
      <c r="CC87" s="108">
        <f t="shared" si="191"/>
        <v>182130.11680640711</v>
      </c>
      <c r="CD87" s="108">
        <f t="shared" si="191"/>
        <v>149005.29512775788</v>
      </c>
      <c r="CE87" s="108">
        <f t="shared" si="191"/>
        <v>112844.69921843527</v>
      </c>
      <c r="CF87" s="108">
        <f t="shared" si="191"/>
        <v>61009.216785043347</v>
      </c>
      <c r="CG87" s="108">
        <f t="shared" si="191"/>
        <v>33003.992521253342</v>
      </c>
      <c r="CH87" s="108">
        <f t="shared" si="191"/>
        <v>22966.09963927971</v>
      </c>
    </row>
    <row r="88" spans="1:86" x14ac:dyDescent="0.2">
      <c r="A88" s="99">
        <v>76</v>
      </c>
      <c r="B88" s="89" t="s">
        <v>175</v>
      </c>
      <c r="C88" s="108">
        <f>C87/SUM(C87:N87)*SUM(C85:N85)</f>
        <v>22748.797701868269</v>
      </c>
      <c r="D88" s="108">
        <f>D87/SUM(C87:N87)*SUM(C85:N85)</f>
        <v>22987.161004572848</v>
      </c>
      <c r="E88" s="108">
        <f>E87/SUM(C87:N87)*SUM(C85:N85)</f>
        <v>25458.149211326843</v>
      </c>
      <c r="F88" s="108">
        <f>F87/SUM(C87:N87)*SUM(C85:N85)</f>
        <v>59283.440511829911</v>
      </c>
      <c r="G88" s="108">
        <f>G87/SUM(C87:N87)*SUM(C85:N85)</f>
        <v>108458.11579842493</v>
      </c>
      <c r="H88" s="108">
        <f>H87/SUM(C87:N87)*SUM(C85:N85)</f>
        <v>162434.63729153216</v>
      </c>
      <c r="I88" s="108">
        <f>I87/SUM(C87:N87)*SUM(C85:N85)</f>
        <v>182171.91408713558</v>
      </c>
      <c r="J88" s="108">
        <f>J87/SUM(C87:N87)*SUM(C85:N85)</f>
        <v>149039.48903515795</v>
      </c>
      <c r="K88" s="108">
        <f>K87/SUM(C87:N87)*SUM(C85:N85)</f>
        <v>112870.5928742487</v>
      </c>
      <c r="L88" s="108">
        <f>L87/SUM(C87:N87)*SUM(C85:N85)</f>
        <v>61023.212165564255</v>
      </c>
      <c r="M88" s="108">
        <f>M87/SUM(C87:N87)*SUM(C85:N85)</f>
        <v>33011.559652865704</v>
      </c>
      <c r="N88" s="108">
        <f>N87/SUM(C87:N87)*SUM(C85:N85)</f>
        <v>22971.362806515393</v>
      </c>
      <c r="O88" s="108">
        <f>O87/SUM(O87:Z87)*SUM(O85:Z85)</f>
        <v>22748.803772024174</v>
      </c>
      <c r="P88" s="108">
        <f>P87/SUM(O87:Z87)*SUM(O85:Z85)</f>
        <v>22987.167138332221</v>
      </c>
      <c r="Q88" s="108">
        <f>Q87/SUM(O87:Z87)*SUM(O85:Z85)</f>
        <v>25458.154598520545</v>
      </c>
      <c r="R88" s="108">
        <f>R87/SUM(O87:Z87)*SUM(O85:Z85)</f>
        <v>59283.442762354272</v>
      </c>
      <c r="S88" s="108">
        <f>S87/SUM(O87:Z87)*SUM(O85:Z85)</f>
        <v>108458.11287362188</v>
      </c>
      <c r="T88" s="108">
        <f>T87/SUM(O87:Z87)*SUM(O85:Z85)</f>
        <v>162434.62858608898</v>
      </c>
      <c r="U88" s="108">
        <f>U87/SUM(O87:Z87)*SUM(O85:Z85)</f>
        <v>182171.90337111053</v>
      </c>
      <c r="V88" s="108">
        <f>V87/SUM(O87:Z87)*SUM(O85:Z85)</f>
        <v>149039.48178241547</v>
      </c>
      <c r="W88" s="108">
        <f>W87/SUM(O87:Z87)*SUM(O85:Z85)</f>
        <v>112870.5894578312</v>
      </c>
      <c r="X88" s="108">
        <f>X87/SUM(O87:Z87)*SUM(O85:Z85)</f>
        <v>61023.214281060995</v>
      </c>
      <c r="Y88" s="108">
        <f>Y87/SUM(O87:Z87)*SUM(O85:Z85)</f>
        <v>33011.564709165708</v>
      </c>
      <c r="Z88" s="108">
        <f>Z87/SUM(O87:Z87)*SUM(O85:Z85)</f>
        <v>22971.368808516458</v>
      </c>
      <c r="AA88" s="108">
        <f>AA87/SUM(AA87:AL87)*SUM(AA85:AL85)</f>
        <v>22748.803772024174</v>
      </c>
      <c r="AB88" s="108">
        <f>AB87/SUM(AA87:AL87)*SUM(AA85:AL85)</f>
        <v>22987.167138332221</v>
      </c>
      <c r="AC88" s="108">
        <f>AC87/SUM(AA87:AL87)*SUM(AA85:AL85)</f>
        <v>25458.154598520545</v>
      </c>
      <c r="AD88" s="108">
        <f>AD87/SUM(AA87:AL87)*SUM(AA85:AL85)</f>
        <v>59283.442762354272</v>
      </c>
      <c r="AE88" s="108">
        <f>AE87/SUM(AA87:AL87)*SUM(AA85:AL85)</f>
        <v>108458.11287362188</v>
      </c>
      <c r="AF88" s="108">
        <f>AF87/SUM(AA87:AL87)*SUM(AA85:AL85)</f>
        <v>162434.62858608898</v>
      </c>
      <c r="AG88" s="108">
        <f>AG87/SUM(AA87:AL87)*SUM(AA85:AL85)</f>
        <v>182171.90337111053</v>
      </c>
      <c r="AH88" s="108">
        <f>AH87/SUM(AA87:AL87)*SUM(AA85:AL85)</f>
        <v>149039.48178241547</v>
      </c>
      <c r="AI88" s="108">
        <f>AI87/SUM(AA87:AL87)*SUM(AA85:AL85)</f>
        <v>112870.5894578312</v>
      </c>
      <c r="AJ88" s="108">
        <f>AJ87/SUM(AA87:AL87)*SUM(AA85:AL85)</f>
        <v>61023.214281060995</v>
      </c>
      <c r="AK88" s="108">
        <f>AK87/SUM(AA87:AL87)*SUM(AA85:AL85)</f>
        <v>33011.564709165708</v>
      </c>
      <c r="AL88" s="108">
        <f>AL87/SUM(AA87:AL87)*SUM(AA85:AL85)</f>
        <v>22971.368808516458</v>
      </c>
      <c r="AM88" s="108">
        <f>AM87/SUM(AM87:AX87)*SUM(AM85:AX85)</f>
        <v>22748.803772024174</v>
      </c>
      <c r="AN88" s="108">
        <f>AN87/SUM(AM87:AX87)*SUM(AM85:AX85)</f>
        <v>22987.167138332221</v>
      </c>
      <c r="AO88" s="108">
        <f>AO87/SUM(AM87:AX87)*SUM(AM85:AX85)</f>
        <v>25458.154598520545</v>
      </c>
      <c r="AP88" s="108">
        <f>AP87/SUM(AM87:AX87)*SUM(AM85:AX85)</f>
        <v>59283.442762354272</v>
      </c>
      <c r="AQ88" s="108">
        <f>AQ87/SUM(AM87:AX87)*SUM(AM85:AX85)</f>
        <v>108458.11287362188</v>
      </c>
      <c r="AR88" s="108">
        <f>AR87/SUM(AM87:AX87)*SUM(AM85:AX85)</f>
        <v>162434.62858608898</v>
      </c>
      <c r="AS88" s="108">
        <f>AS87/SUM(AM87:AX87)*SUM(AM85:AX85)</f>
        <v>182171.90337111053</v>
      </c>
      <c r="AT88" s="108">
        <f>AT87/SUM(AM87:AX87)*SUM(AM85:AX85)</f>
        <v>149039.48178241547</v>
      </c>
      <c r="AU88" s="108">
        <f>AU87/SUM(AM87:AX87)*SUM(AM85:AX85)</f>
        <v>112870.5894578312</v>
      </c>
      <c r="AV88" s="108">
        <f>AV87/SUM(AM87:AX87)*SUM(AM85:AX85)</f>
        <v>61023.214281060995</v>
      </c>
      <c r="AW88" s="108">
        <f>AW87/SUM(AM87:AX87)*SUM(AM85:AX85)</f>
        <v>33011.564709165708</v>
      </c>
      <c r="AX88" s="108">
        <f>AX87/SUM(AM87:AX87)*SUM(AM85:AX85)</f>
        <v>22971.368808516458</v>
      </c>
      <c r="AY88" s="108">
        <f>AY87/SUM(AY87:BJ87)*SUM(AY85:BJ85)</f>
        <v>22748.803772024174</v>
      </c>
      <c r="AZ88" s="108">
        <f>AZ87/SUM(AY87:BJ87)*SUM(AY85:BJ85)</f>
        <v>22987.167138332221</v>
      </c>
      <c r="BA88" s="108">
        <f>BA87/SUM(AY87:BJ87)*SUM(AY85:BJ85)</f>
        <v>25458.154598520545</v>
      </c>
      <c r="BB88" s="108">
        <f>BB87/SUM(AY87:BJ87)*SUM(AY85:BJ85)</f>
        <v>59283.442762354272</v>
      </c>
      <c r="BC88" s="108">
        <f>BC87/SUM(AY87:BJ87)*SUM(AY85:BJ85)</f>
        <v>108458.11287362188</v>
      </c>
      <c r="BD88" s="108">
        <f>BD87/SUM(AY87:BJ87)*SUM(AY85:BJ85)</f>
        <v>162434.62858608898</v>
      </c>
      <c r="BE88" s="108">
        <f>BE87/SUM(AY87:BJ87)*SUM(AY85:BJ85)</f>
        <v>182171.90337111053</v>
      </c>
      <c r="BF88" s="108">
        <f>BF87/SUM(AY87:BJ87)*SUM(AY85:BJ85)</f>
        <v>149039.48178241547</v>
      </c>
      <c r="BG88" s="108">
        <f>BG87/SUM(AY87:BJ87)*SUM(AY85:BJ85)</f>
        <v>112870.5894578312</v>
      </c>
      <c r="BH88" s="108">
        <f>BH87/SUM(AY87:BJ87)*SUM(AY85:BJ85)</f>
        <v>61023.214281060995</v>
      </c>
      <c r="BI88" s="108">
        <f>BI87/SUM(AY87:BJ87)*SUM(AY85:BJ85)</f>
        <v>33011.564709165708</v>
      </c>
      <c r="BJ88" s="108">
        <f>BJ87/SUM(AY87:BJ87)*SUM(AY85:BJ85)</f>
        <v>22971.368808516458</v>
      </c>
      <c r="BK88" s="108">
        <f>BK87/SUM(BK87:BV87)*SUM(BK85:BV85)</f>
        <v>22748.803772024174</v>
      </c>
      <c r="BL88" s="108">
        <f>BL87/SUM(BK87:BV87)*SUM(BK85:BV85)</f>
        <v>22987.167138332221</v>
      </c>
      <c r="BM88" s="108">
        <f>BM87/SUM(BK87:BV87)*SUM(BK85:BV85)</f>
        <v>25458.154598520545</v>
      </c>
      <c r="BN88" s="108">
        <f>BN87/SUM(BK87:BV87)*SUM(BK85:BV85)</f>
        <v>59283.442762354272</v>
      </c>
      <c r="BO88" s="108">
        <f>BO87/SUM(BK87:BV87)*SUM(BK85:BV85)</f>
        <v>108458.11287362188</v>
      </c>
      <c r="BP88" s="108">
        <f>BP87/SUM(BK87:BV87)*SUM(BK85:BV85)</f>
        <v>162434.62858608898</v>
      </c>
      <c r="BQ88" s="108">
        <f>BQ87/SUM(BK87:BV87)*SUM(BK85:BV85)</f>
        <v>182171.90337111053</v>
      </c>
      <c r="BR88" s="108">
        <f>BR87/SUM(BK87:BV87)*SUM(BK85:BV85)</f>
        <v>149039.48178241547</v>
      </c>
      <c r="BS88" s="108">
        <f>BS87/SUM(BK87:BV87)*SUM(BK85:BV85)</f>
        <v>112870.5894578312</v>
      </c>
      <c r="BT88" s="108">
        <f>BT87/SUM(BK87:BV87)*SUM(BK85:BV85)</f>
        <v>61023.214281060995</v>
      </c>
      <c r="BU88" s="108">
        <f>BU87/SUM(BK87:BV87)*SUM(BK85:BV85)</f>
        <v>33011.564709165708</v>
      </c>
      <c r="BV88" s="108">
        <f>BV87/SUM(BK87:BV87)*SUM(BK85:BV85)</f>
        <v>22971.368808516458</v>
      </c>
      <c r="BW88" s="108">
        <f>BW87/SUM(BW87:CH87)*SUM(BW85:CH85)</f>
        <v>22748.803772024174</v>
      </c>
      <c r="BX88" s="108">
        <f>BX87/SUM(BW87:CH87)*SUM(BW85:CH85)</f>
        <v>22987.167138332221</v>
      </c>
      <c r="BY88" s="108">
        <f>BY87/SUM(BW87:CH87)*SUM(BW85:CH85)</f>
        <v>25458.154598520545</v>
      </c>
      <c r="BZ88" s="108">
        <f>BZ87/SUM(BW87:CH87)*SUM(BW85:CH85)</f>
        <v>59283.442762354272</v>
      </c>
      <c r="CA88" s="108">
        <f>CA87/SUM(BW87:CH87)*SUM(BW85:CH85)</f>
        <v>108458.11287362188</v>
      </c>
      <c r="CB88" s="108">
        <f>CB87/SUM(BW87:CH87)*SUM(BW85:CH85)</f>
        <v>162434.62858608898</v>
      </c>
      <c r="CC88" s="108">
        <f>CC87/SUM(BW87:CH87)*SUM(BW85:CH85)</f>
        <v>182171.90337111053</v>
      </c>
      <c r="CD88" s="108">
        <f>CD87/SUM(BW87:CH87)*SUM(BW85:CH85)</f>
        <v>149039.48178241547</v>
      </c>
      <c r="CE88" s="108">
        <f>CE87/SUM(BW87:CH87)*SUM(BW85:CH85)</f>
        <v>112870.5894578312</v>
      </c>
      <c r="CF88" s="108">
        <f>CF87/SUM(BW87:CH87)*SUM(BW85:CH85)</f>
        <v>61023.214281060995</v>
      </c>
      <c r="CG88" s="108">
        <f>CG87/SUM(BW87:CH87)*SUM(BW85:CH85)</f>
        <v>33011.564709165708</v>
      </c>
      <c r="CH88" s="108">
        <f>CH87/SUM(BW87:CH87)*SUM(BW85:CH85)</f>
        <v>22971.368808516458</v>
      </c>
    </row>
    <row r="89" spans="1:86" x14ac:dyDescent="0.2">
      <c r="A89" s="99">
        <v>77</v>
      </c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</row>
    <row r="90" spans="1:86" x14ac:dyDescent="0.2">
      <c r="A90" s="99">
        <v>78</v>
      </c>
      <c r="B90" s="75" t="s">
        <v>176</v>
      </c>
      <c r="C90" s="125">
        <f t="shared" ref="C90:N90" si="192">ROUND(C85-C86,0)</f>
        <v>1517</v>
      </c>
      <c r="D90" s="125">
        <f t="shared" si="192"/>
        <v>-1517</v>
      </c>
      <c r="E90" s="125">
        <f t="shared" si="192"/>
        <v>-2364</v>
      </c>
      <c r="F90" s="125">
        <f t="shared" si="192"/>
        <v>7765</v>
      </c>
      <c r="G90" s="125">
        <f t="shared" si="192"/>
        <v>14220</v>
      </c>
      <c r="H90" s="125">
        <f t="shared" si="192"/>
        <v>19078</v>
      </c>
      <c r="I90" s="125">
        <f t="shared" si="192"/>
        <v>-32625</v>
      </c>
      <c r="J90" s="125">
        <f t="shared" si="192"/>
        <v>-9874</v>
      </c>
      <c r="K90" s="125">
        <f t="shared" si="192"/>
        <v>15620</v>
      </c>
      <c r="L90" s="125">
        <f t="shared" si="192"/>
        <v>-22141</v>
      </c>
      <c r="M90" s="125">
        <f t="shared" si="192"/>
        <v>-11038</v>
      </c>
      <c r="N90" s="125">
        <f t="shared" si="192"/>
        <v>-211</v>
      </c>
      <c r="O90" s="125">
        <f>O85-C85</f>
        <v>0</v>
      </c>
      <c r="P90" s="125">
        <f t="shared" ref="P90:CA90" si="193">P85-D85</f>
        <v>0</v>
      </c>
      <c r="Q90" s="125">
        <f t="shared" si="193"/>
        <v>0</v>
      </c>
      <c r="R90" s="125">
        <f t="shared" si="193"/>
        <v>0</v>
      </c>
      <c r="S90" s="125">
        <f t="shared" si="193"/>
        <v>0</v>
      </c>
      <c r="T90" s="125">
        <f t="shared" si="193"/>
        <v>0</v>
      </c>
      <c r="U90" s="125">
        <f t="shared" si="193"/>
        <v>0</v>
      </c>
      <c r="V90" s="125">
        <f t="shared" si="193"/>
        <v>0</v>
      </c>
      <c r="W90" s="125">
        <f t="shared" si="193"/>
        <v>0</v>
      </c>
      <c r="X90" s="125">
        <f t="shared" si="193"/>
        <v>0</v>
      </c>
      <c r="Y90" s="125">
        <f t="shared" si="193"/>
        <v>0</v>
      </c>
      <c r="Z90" s="125">
        <f t="shared" si="193"/>
        <v>0</v>
      </c>
      <c r="AA90" s="125">
        <f t="shared" si="193"/>
        <v>0</v>
      </c>
      <c r="AB90" s="125">
        <f t="shared" si="193"/>
        <v>0</v>
      </c>
      <c r="AC90" s="125">
        <f t="shared" si="193"/>
        <v>0</v>
      </c>
      <c r="AD90" s="125">
        <f t="shared" si="193"/>
        <v>0</v>
      </c>
      <c r="AE90" s="125">
        <f t="shared" si="193"/>
        <v>0</v>
      </c>
      <c r="AF90" s="125">
        <f t="shared" si="193"/>
        <v>0</v>
      </c>
      <c r="AG90" s="125">
        <f t="shared" si="193"/>
        <v>0</v>
      </c>
      <c r="AH90" s="125">
        <f t="shared" si="193"/>
        <v>0</v>
      </c>
      <c r="AI90" s="125">
        <f t="shared" si="193"/>
        <v>0</v>
      </c>
      <c r="AJ90" s="125">
        <f t="shared" si="193"/>
        <v>0</v>
      </c>
      <c r="AK90" s="125">
        <f t="shared" si="193"/>
        <v>0</v>
      </c>
      <c r="AL90" s="125">
        <f t="shared" si="193"/>
        <v>0</v>
      </c>
      <c r="AM90" s="125">
        <f t="shared" si="193"/>
        <v>0</v>
      </c>
      <c r="AN90" s="125">
        <f t="shared" si="193"/>
        <v>0</v>
      </c>
      <c r="AO90" s="125">
        <f t="shared" si="193"/>
        <v>0</v>
      </c>
      <c r="AP90" s="125">
        <f t="shared" si="193"/>
        <v>0</v>
      </c>
      <c r="AQ90" s="125">
        <f t="shared" si="193"/>
        <v>0</v>
      </c>
      <c r="AR90" s="125">
        <f t="shared" si="193"/>
        <v>0</v>
      </c>
      <c r="AS90" s="125">
        <f t="shared" si="193"/>
        <v>0</v>
      </c>
      <c r="AT90" s="125">
        <f t="shared" si="193"/>
        <v>0</v>
      </c>
      <c r="AU90" s="125">
        <f t="shared" si="193"/>
        <v>0</v>
      </c>
      <c r="AV90" s="125">
        <f t="shared" si="193"/>
        <v>0</v>
      </c>
      <c r="AW90" s="125">
        <f t="shared" si="193"/>
        <v>0</v>
      </c>
      <c r="AX90" s="125">
        <f t="shared" si="193"/>
        <v>0</v>
      </c>
      <c r="AY90" s="125">
        <f t="shared" si="193"/>
        <v>0</v>
      </c>
      <c r="AZ90" s="125">
        <f t="shared" si="193"/>
        <v>0</v>
      </c>
      <c r="BA90" s="125">
        <f t="shared" si="193"/>
        <v>0</v>
      </c>
      <c r="BB90" s="125">
        <f t="shared" si="193"/>
        <v>0</v>
      </c>
      <c r="BC90" s="125">
        <f t="shared" si="193"/>
        <v>0</v>
      </c>
      <c r="BD90" s="125">
        <f t="shared" si="193"/>
        <v>0</v>
      </c>
      <c r="BE90" s="125">
        <f t="shared" si="193"/>
        <v>0</v>
      </c>
      <c r="BF90" s="125">
        <f t="shared" si="193"/>
        <v>0</v>
      </c>
      <c r="BG90" s="125">
        <f t="shared" si="193"/>
        <v>0</v>
      </c>
      <c r="BH90" s="125">
        <f t="shared" si="193"/>
        <v>0</v>
      </c>
      <c r="BI90" s="125">
        <f t="shared" si="193"/>
        <v>0</v>
      </c>
      <c r="BJ90" s="125">
        <f t="shared" si="193"/>
        <v>0</v>
      </c>
      <c r="BK90" s="125">
        <f t="shared" si="193"/>
        <v>0</v>
      </c>
      <c r="BL90" s="125">
        <f t="shared" si="193"/>
        <v>0</v>
      </c>
      <c r="BM90" s="125">
        <f t="shared" si="193"/>
        <v>0</v>
      </c>
      <c r="BN90" s="125">
        <f t="shared" si="193"/>
        <v>0</v>
      </c>
      <c r="BO90" s="125">
        <f t="shared" si="193"/>
        <v>0</v>
      </c>
      <c r="BP90" s="125">
        <f t="shared" si="193"/>
        <v>0</v>
      </c>
      <c r="BQ90" s="125">
        <f t="shared" si="193"/>
        <v>0</v>
      </c>
      <c r="BR90" s="125">
        <f t="shared" si="193"/>
        <v>0</v>
      </c>
      <c r="BS90" s="125">
        <f t="shared" si="193"/>
        <v>0</v>
      </c>
      <c r="BT90" s="125">
        <f t="shared" si="193"/>
        <v>0</v>
      </c>
      <c r="BU90" s="125">
        <f t="shared" si="193"/>
        <v>0</v>
      </c>
      <c r="BV90" s="125">
        <f t="shared" si="193"/>
        <v>0</v>
      </c>
      <c r="BW90" s="125">
        <f t="shared" si="193"/>
        <v>0</v>
      </c>
      <c r="BX90" s="125">
        <f t="shared" si="193"/>
        <v>0</v>
      </c>
      <c r="BY90" s="125">
        <f t="shared" si="193"/>
        <v>0</v>
      </c>
      <c r="BZ90" s="125">
        <f t="shared" si="193"/>
        <v>0</v>
      </c>
      <c r="CA90" s="125">
        <f t="shared" si="193"/>
        <v>0</v>
      </c>
      <c r="CB90" s="125">
        <f t="shared" ref="CB90:CH90" si="194">CB85-BP85</f>
        <v>0</v>
      </c>
      <c r="CC90" s="125">
        <f t="shared" si="194"/>
        <v>0</v>
      </c>
      <c r="CD90" s="125">
        <f t="shared" si="194"/>
        <v>0</v>
      </c>
      <c r="CE90" s="125">
        <f t="shared" si="194"/>
        <v>0</v>
      </c>
      <c r="CF90" s="125">
        <f t="shared" si="194"/>
        <v>0</v>
      </c>
      <c r="CG90" s="125">
        <f t="shared" si="194"/>
        <v>0</v>
      </c>
      <c r="CH90" s="125">
        <f t="shared" si="194"/>
        <v>0</v>
      </c>
    </row>
    <row r="91" spans="1:86" x14ac:dyDescent="0.2">
      <c r="A91" s="99">
        <v>79</v>
      </c>
      <c r="B91" s="75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3"/>
      <c r="AQ91" s="93"/>
      <c r="AR91" s="93"/>
      <c r="AS91" s="93"/>
      <c r="AT91" s="93"/>
      <c r="AU91" s="93"/>
      <c r="AV91" s="93"/>
      <c r="AW91" s="93"/>
      <c r="AX91" s="93"/>
      <c r="AY91" s="93"/>
      <c r="AZ91" s="93"/>
      <c r="BA91" s="93"/>
      <c r="BB91" s="93"/>
      <c r="BC91" s="93"/>
      <c r="BD91" s="93"/>
      <c r="BE91" s="93"/>
      <c r="BF91" s="93"/>
      <c r="BG91" s="93"/>
      <c r="BH91" s="93"/>
      <c r="BI91" s="93"/>
      <c r="BJ91" s="93"/>
      <c r="BK91" s="93"/>
      <c r="BL91" s="93"/>
      <c r="BM91" s="93"/>
      <c r="BN91" s="93"/>
      <c r="BO91" s="93"/>
      <c r="BP91" s="93"/>
      <c r="BQ91" s="93"/>
      <c r="BR91" s="93"/>
      <c r="BS91" s="93"/>
      <c r="BT91" s="93"/>
      <c r="BU91" s="93"/>
      <c r="BV91" s="93"/>
      <c r="BW91" s="93"/>
      <c r="BX91" s="93"/>
      <c r="BY91" s="93"/>
      <c r="BZ91" s="93"/>
      <c r="CA91" s="93"/>
      <c r="CB91" s="93"/>
      <c r="CC91" s="93"/>
      <c r="CD91" s="93"/>
      <c r="CE91" s="93"/>
      <c r="CF91" s="93"/>
      <c r="CG91" s="93"/>
      <c r="CH91" s="93"/>
    </row>
    <row r="92" spans="1:86" x14ac:dyDescent="0.2">
      <c r="A92" s="99">
        <v>80</v>
      </c>
      <c r="B92" s="75" t="s">
        <v>177</v>
      </c>
      <c r="C92" s="126">
        <v>1409.7304940649267</v>
      </c>
      <c r="D92" s="126">
        <v>-1290.0096383053758</v>
      </c>
      <c r="E92" s="126">
        <v>-2138.7493158625139</v>
      </c>
      <c r="F92" s="126">
        <v>6686.7162241538454</v>
      </c>
      <c r="G92" s="126">
        <v>12351.91233397018</v>
      </c>
      <c r="H92" s="126">
        <v>16189.096601175828</v>
      </c>
      <c r="I92" s="126">
        <v>-24116.07857239859</v>
      </c>
      <c r="J92" s="126">
        <v>-7335.1906923719471</v>
      </c>
      <c r="K92" s="126">
        <v>13478.329136242701</v>
      </c>
      <c r="L92" s="126">
        <v>-20051.302163416171</v>
      </c>
      <c r="M92" s="126">
        <v>-9725.7401094717043</v>
      </c>
      <c r="N92" s="126">
        <v>-186.9775484802563</v>
      </c>
      <c r="O92" s="126">
        <f>IFERROR(C92/C$95*O$90,0)</f>
        <v>0</v>
      </c>
      <c r="P92" s="126">
        <f t="shared" ref="P92:AE94" si="195">IFERROR(D92/D$95*P$90,0)</f>
        <v>0</v>
      </c>
      <c r="Q92" s="126">
        <f t="shared" si="195"/>
        <v>0</v>
      </c>
      <c r="R92" s="126">
        <f t="shared" si="195"/>
        <v>0</v>
      </c>
      <c r="S92" s="126">
        <f t="shared" si="195"/>
        <v>0</v>
      </c>
      <c r="T92" s="126">
        <f t="shared" si="195"/>
        <v>0</v>
      </c>
      <c r="U92" s="126">
        <f t="shared" si="195"/>
        <v>0</v>
      </c>
      <c r="V92" s="126">
        <f t="shared" si="195"/>
        <v>0</v>
      </c>
      <c r="W92" s="126">
        <f t="shared" si="195"/>
        <v>0</v>
      </c>
      <c r="X92" s="126">
        <f t="shared" si="195"/>
        <v>0</v>
      </c>
      <c r="Y92" s="126">
        <f t="shared" si="195"/>
        <v>0</v>
      </c>
      <c r="Z92" s="126">
        <f t="shared" si="195"/>
        <v>0</v>
      </c>
      <c r="AA92" s="126">
        <f t="shared" si="195"/>
        <v>0</v>
      </c>
      <c r="AB92" s="126">
        <f t="shared" si="195"/>
        <v>0</v>
      </c>
      <c r="AC92" s="126">
        <f t="shared" si="195"/>
        <v>0</v>
      </c>
      <c r="AD92" s="126">
        <f t="shared" si="195"/>
        <v>0</v>
      </c>
      <c r="AE92" s="126">
        <f t="shared" si="195"/>
        <v>0</v>
      </c>
      <c r="AF92" s="126">
        <f t="shared" ref="AF92:AU94" si="196">IFERROR(T92/T$95*AF$90,0)</f>
        <v>0</v>
      </c>
      <c r="AG92" s="126">
        <f t="shared" si="196"/>
        <v>0</v>
      </c>
      <c r="AH92" s="126">
        <f t="shared" si="196"/>
        <v>0</v>
      </c>
      <c r="AI92" s="126">
        <f t="shared" si="196"/>
        <v>0</v>
      </c>
      <c r="AJ92" s="126">
        <f t="shared" si="196"/>
        <v>0</v>
      </c>
      <c r="AK92" s="126">
        <f t="shared" si="196"/>
        <v>0</v>
      </c>
      <c r="AL92" s="126">
        <f t="shared" si="196"/>
        <v>0</v>
      </c>
      <c r="AM92" s="126">
        <f t="shared" si="196"/>
        <v>0</v>
      </c>
      <c r="AN92" s="126">
        <f t="shared" si="196"/>
        <v>0</v>
      </c>
      <c r="AO92" s="126">
        <f t="shared" si="196"/>
        <v>0</v>
      </c>
      <c r="AP92" s="126">
        <f t="shared" si="196"/>
        <v>0</v>
      </c>
      <c r="AQ92" s="126">
        <f t="shared" si="196"/>
        <v>0</v>
      </c>
      <c r="AR92" s="126">
        <f t="shared" si="196"/>
        <v>0</v>
      </c>
      <c r="AS92" s="126">
        <f t="shared" si="196"/>
        <v>0</v>
      </c>
      <c r="AT92" s="126">
        <f t="shared" si="196"/>
        <v>0</v>
      </c>
      <c r="AU92" s="126">
        <f t="shared" si="196"/>
        <v>0</v>
      </c>
      <c r="AV92" s="126">
        <f t="shared" ref="AV92:BK94" si="197">IFERROR(AJ92/AJ$95*AV$90,0)</f>
        <v>0</v>
      </c>
      <c r="AW92" s="126">
        <f t="shared" si="197"/>
        <v>0</v>
      </c>
      <c r="AX92" s="126">
        <f t="shared" si="197"/>
        <v>0</v>
      </c>
      <c r="AY92" s="126">
        <f t="shared" si="197"/>
        <v>0</v>
      </c>
      <c r="AZ92" s="126">
        <f t="shared" si="197"/>
        <v>0</v>
      </c>
      <c r="BA92" s="126">
        <f t="shared" si="197"/>
        <v>0</v>
      </c>
      <c r="BB92" s="126">
        <f t="shared" si="197"/>
        <v>0</v>
      </c>
      <c r="BC92" s="126">
        <f t="shared" si="197"/>
        <v>0</v>
      </c>
      <c r="BD92" s="126">
        <f t="shared" si="197"/>
        <v>0</v>
      </c>
      <c r="BE92" s="126">
        <f t="shared" si="197"/>
        <v>0</v>
      </c>
      <c r="BF92" s="126">
        <f t="shared" si="197"/>
        <v>0</v>
      </c>
      <c r="BG92" s="126">
        <f t="shared" si="197"/>
        <v>0</v>
      </c>
      <c r="BH92" s="126">
        <f t="shared" si="197"/>
        <v>0</v>
      </c>
      <c r="BI92" s="126">
        <f t="shared" si="197"/>
        <v>0</v>
      </c>
      <c r="BJ92" s="126">
        <f t="shared" si="197"/>
        <v>0</v>
      </c>
      <c r="BK92" s="126">
        <f t="shared" si="197"/>
        <v>0</v>
      </c>
      <c r="BL92" s="126">
        <f t="shared" ref="BL92:CA94" si="198">IFERROR(AZ92/AZ$95*BL$90,0)</f>
        <v>0</v>
      </c>
      <c r="BM92" s="126">
        <f t="shared" si="198"/>
        <v>0</v>
      </c>
      <c r="BN92" s="126">
        <f t="shared" si="198"/>
        <v>0</v>
      </c>
      <c r="BO92" s="126">
        <f t="shared" si="198"/>
        <v>0</v>
      </c>
      <c r="BP92" s="126">
        <f t="shared" si="198"/>
        <v>0</v>
      </c>
      <c r="BQ92" s="126">
        <f t="shared" si="198"/>
        <v>0</v>
      </c>
      <c r="BR92" s="126">
        <f t="shared" si="198"/>
        <v>0</v>
      </c>
      <c r="BS92" s="126">
        <f t="shared" si="198"/>
        <v>0</v>
      </c>
      <c r="BT92" s="126">
        <f t="shared" si="198"/>
        <v>0</v>
      </c>
      <c r="BU92" s="126">
        <f t="shared" si="198"/>
        <v>0</v>
      </c>
      <c r="BV92" s="126">
        <f t="shared" si="198"/>
        <v>0</v>
      </c>
      <c r="BW92" s="126">
        <f t="shared" si="198"/>
        <v>0</v>
      </c>
      <c r="BX92" s="126">
        <f t="shared" si="198"/>
        <v>0</v>
      </c>
      <c r="BY92" s="126">
        <f t="shared" si="198"/>
        <v>0</v>
      </c>
      <c r="BZ92" s="126">
        <f t="shared" si="198"/>
        <v>0</v>
      </c>
      <c r="CA92" s="126">
        <f t="shared" si="198"/>
        <v>0</v>
      </c>
      <c r="CB92" s="126">
        <f t="shared" ref="CB92:CH94" si="199">IFERROR(BP92/BP$95*CB$90,0)</f>
        <v>0</v>
      </c>
      <c r="CC92" s="126">
        <f t="shared" si="199"/>
        <v>0</v>
      </c>
      <c r="CD92" s="126">
        <f t="shared" si="199"/>
        <v>0</v>
      </c>
      <c r="CE92" s="126">
        <f t="shared" si="199"/>
        <v>0</v>
      </c>
      <c r="CF92" s="126">
        <f t="shared" si="199"/>
        <v>0</v>
      </c>
      <c r="CG92" s="126">
        <f t="shared" si="199"/>
        <v>0</v>
      </c>
      <c r="CH92" s="126">
        <f t="shared" si="199"/>
        <v>0</v>
      </c>
    </row>
    <row r="93" spans="1:86" x14ac:dyDescent="0.2">
      <c r="A93" s="99">
        <v>81</v>
      </c>
      <c r="B93" s="75" t="s">
        <v>178</v>
      </c>
      <c r="C93" s="126">
        <v>107.26950593507317</v>
      </c>
      <c r="D93" s="126">
        <v>-226.99036169462411</v>
      </c>
      <c r="E93" s="126">
        <v>-225.2506841374863</v>
      </c>
      <c r="F93" s="126">
        <v>1078.2837758461546</v>
      </c>
      <c r="G93" s="126">
        <v>1868.0876660298184</v>
      </c>
      <c r="H93" s="126">
        <v>2888.9033988241717</v>
      </c>
      <c r="I93" s="126">
        <v>-8508.9214276014136</v>
      </c>
      <c r="J93" s="126">
        <v>-2538.809307628052</v>
      </c>
      <c r="K93" s="126">
        <v>2141.6708637572988</v>
      </c>
      <c r="L93" s="126">
        <v>-2089.697836583829</v>
      </c>
      <c r="M93" s="126">
        <v>-1312.2598905282953</v>
      </c>
      <c r="N93" s="126">
        <v>-24.022451519743697</v>
      </c>
      <c r="O93" s="126">
        <f t="shared" ref="O93:O94" si="200">IFERROR(C93/C$95*O$90,0)</f>
        <v>0</v>
      </c>
      <c r="P93" s="126">
        <f t="shared" si="195"/>
        <v>0</v>
      </c>
      <c r="Q93" s="126">
        <f t="shared" si="195"/>
        <v>0</v>
      </c>
      <c r="R93" s="126">
        <f t="shared" si="195"/>
        <v>0</v>
      </c>
      <c r="S93" s="126">
        <f t="shared" si="195"/>
        <v>0</v>
      </c>
      <c r="T93" s="126">
        <f t="shared" si="195"/>
        <v>0</v>
      </c>
      <c r="U93" s="126">
        <f t="shared" si="195"/>
        <v>0</v>
      </c>
      <c r="V93" s="126">
        <f t="shared" si="195"/>
        <v>0</v>
      </c>
      <c r="W93" s="126">
        <f t="shared" si="195"/>
        <v>0</v>
      </c>
      <c r="X93" s="126">
        <f t="shared" si="195"/>
        <v>0</v>
      </c>
      <c r="Y93" s="126">
        <f t="shared" si="195"/>
        <v>0</v>
      </c>
      <c r="Z93" s="126">
        <f t="shared" si="195"/>
        <v>0</v>
      </c>
      <c r="AA93" s="126">
        <f t="shared" si="195"/>
        <v>0</v>
      </c>
      <c r="AB93" s="126">
        <f t="shared" si="195"/>
        <v>0</v>
      </c>
      <c r="AC93" s="126">
        <f t="shared" si="195"/>
        <v>0</v>
      </c>
      <c r="AD93" s="126">
        <f t="shared" si="195"/>
        <v>0</v>
      </c>
      <c r="AE93" s="126">
        <f t="shared" si="195"/>
        <v>0</v>
      </c>
      <c r="AF93" s="126">
        <f t="shared" si="196"/>
        <v>0</v>
      </c>
      <c r="AG93" s="126">
        <f t="shared" si="196"/>
        <v>0</v>
      </c>
      <c r="AH93" s="126">
        <f t="shared" si="196"/>
        <v>0</v>
      </c>
      <c r="AI93" s="126">
        <f t="shared" si="196"/>
        <v>0</v>
      </c>
      <c r="AJ93" s="126">
        <f t="shared" si="196"/>
        <v>0</v>
      </c>
      <c r="AK93" s="126">
        <f t="shared" si="196"/>
        <v>0</v>
      </c>
      <c r="AL93" s="126">
        <f t="shared" si="196"/>
        <v>0</v>
      </c>
      <c r="AM93" s="126">
        <f t="shared" si="196"/>
        <v>0</v>
      </c>
      <c r="AN93" s="126">
        <f t="shared" si="196"/>
        <v>0</v>
      </c>
      <c r="AO93" s="126">
        <f t="shared" si="196"/>
        <v>0</v>
      </c>
      <c r="AP93" s="126">
        <f t="shared" si="196"/>
        <v>0</v>
      </c>
      <c r="AQ93" s="126">
        <f t="shared" si="196"/>
        <v>0</v>
      </c>
      <c r="AR93" s="126">
        <f t="shared" si="196"/>
        <v>0</v>
      </c>
      <c r="AS93" s="126">
        <f t="shared" si="196"/>
        <v>0</v>
      </c>
      <c r="AT93" s="126">
        <f t="shared" si="196"/>
        <v>0</v>
      </c>
      <c r="AU93" s="126">
        <f t="shared" si="196"/>
        <v>0</v>
      </c>
      <c r="AV93" s="126">
        <f t="shared" si="197"/>
        <v>0</v>
      </c>
      <c r="AW93" s="126">
        <f t="shared" si="197"/>
        <v>0</v>
      </c>
      <c r="AX93" s="126">
        <f t="shared" si="197"/>
        <v>0</v>
      </c>
      <c r="AY93" s="126">
        <f t="shared" si="197"/>
        <v>0</v>
      </c>
      <c r="AZ93" s="126">
        <f t="shared" si="197"/>
        <v>0</v>
      </c>
      <c r="BA93" s="126">
        <f t="shared" si="197"/>
        <v>0</v>
      </c>
      <c r="BB93" s="126">
        <f t="shared" si="197"/>
        <v>0</v>
      </c>
      <c r="BC93" s="126">
        <f t="shared" si="197"/>
        <v>0</v>
      </c>
      <c r="BD93" s="126">
        <f t="shared" si="197"/>
        <v>0</v>
      </c>
      <c r="BE93" s="126">
        <f t="shared" si="197"/>
        <v>0</v>
      </c>
      <c r="BF93" s="126">
        <f t="shared" si="197"/>
        <v>0</v>
      </c>
      <c r="BG93" s="126">
        <f t="shared" si="197"/>
        <v>0</v>
      </c>
      <c r="BH93" s="126">
        <f t="shared" si="197"/>
        <v>0</v>
      </c>
      <c r="BI93" s="126">
        <f t="shared" si="197"/>
        <v>0</v>
      </c>
      <c r="BJ93" s="126">
        <f t="shared" si="197"/>
        <v>0</v>
      </c>
      <c r="BK93" s="126">
        <f t="shared" si="197"/>
        <v>0</v>
      </c>
      <c r="BL93" s="126">
        <f t="shared" si="198"/>
        <v>0</v>
      </c>
      <c r="BM93" s="126">
        <f t="shared" si="198"/>
        <v>0</v>
      </c>
      <c r="BN93" s="126">
        <f t="shared" si="198"/>
        <v>0</v>
      </c>
      <c r="BO93" s="126">
        <f t="shared" si="198"/>
        <v>0</v>
      </c>
      <c r="BP93" s="126">
        <f t="shared" si="198"/>
        <v>0</v>
      </c>
      <c r="BQ93" s="126">
        <f t="shared" si="198"/>
        <v>0</v>
      </c>
      <c r="BR93" s="126">
        <f t="shared" si="198"/>
        <v>0</v>
      </c>
      <c r="BS93" s="126">
        <f t="shared" si="198"/>
        <v>0</v>
      </c>
      <c r="BT93" s="126">
        <f t="shared" si="198"/>
        <v>0</v>
      </c>
      <c r="BU93" s="126">
        <f t="shared" si="198"/>
        <v>0</v>
      </c>
      <c r="BV93" s="126">
        <f t="shared" si="198"/>
        <v>0</v>
      </c>
      <c r="BW93" s="126">
        <f t="shared" si="198"/>
        <v>0</v>
      </c>
      <c r="BX93" s="126">
        <f t="shared" si="198"/>
        <v>0</v>
      </c>
      <c r="BY93" s="126">
        <f t="shared" si="198"/>
        <v>0</v>
      </c>
      <c r="BZ93" s="126">
        <f t="shared" si="198"/>
        <v>0</v>
      </c>
      <c r="CA93" s="126">
        <f t="shared" si="198"/>
        <v>0</v>
      </c>
      <c r="CB93" s="126">
        <f t="shared" si="199"/>
        <v>0</v>
      </c>
      <c r="CC93" s="126">
        <f t="shared" si="199"/>
        <v>0</v>
      </c>
      <c r="CD93" s="126">
        <f t="shared" si="199"/>
        <v>0</v>
      </c>
      <c r="CE93" s="126">
        <f t="shared" si="199"/>
        <v>0</v>
      </c>
      <c r="CF93" s="126">
        <f t="shared" si="199"/>
        <v>0</v>
      </c>
      <c r="CG93" s="126">
        <f t="shared" si="199"/>
        <v>0</v>
      </c>
      <c r="CH93" s="126">
        <f t="shared" si="199"/>
        <v>0</v>
      </c>
    </row>
    <row r="94" spans="1:86" x14ac:dyDescent="0.2">
      <c r="A94" s="99">
        <v>82</v>
      </c>
      <c r="B94" s="75" t="s">
        <v>179</v>
      </c>
      <c r="C94" s="126">
        <v>0</v>
      </c>
      <c r="D94" s="126">
        <v>0</v>
      </c>
      <c r="E94" s="126">
        <v>0</v>
      </c>
      <c r="F94" s="126">
        <v>0</v>
      </c>
      <c r="G94" s="126">
        <v>0</v>
      </c>
      <c r="H94" s="126">
        <v>0</v>
      </c>
      <c r="I94" s="126">
        <v>0</v>
      </c>
      <c r="J94" s="126">
        <v>0</v>
      </c>
      <c r="K94" s="126">
        <v>0</v>
      </c>
      <c r="L94" s="126">
        <v>0</v>
      </c>
      <c r="M94" s="126">
        <v>0</v>
      </c>
      <c r="N94" s="126">
        <v>0</v>
      </c>
      <c r="O94" s="126">
        <f t="shared" si="200"/>
        <v>0</v>
      </c>
      <c r="P94" s="126">
        <f t="shared" si="195"/>
        <v>0</v>
      </c>
      <c r="Q94" s="126">
        <f t="shared" si="195"/>
        <v>0</v>
      </c>
      <c r="R94" s="126">
        <f t="shared" si="195"/>
        <v>0</v>
      </c>
      <c r="S94" s="126">
        <f t="shared" si="195"/>
        <v>0</v>
      </c>
      <c r="T94" s="126">
        <f t="shared" si="195"/>
        <v>0</v>
      </c>
      <c r="U94" s="126">
        <f t="shared" si="195"/>
        <v>0</v>
      </c>
      <c r="V94" s="126">
        <f t="shared" si="195"/>
        <v>0</v>
      </c>
      <c r="W94" s="126">
        <f t="shared" si="195"/>
        <v>0</v>
      </c>
      <c r="X94" s="126">
        <f t="shared" si="195"/>
        <v>0</v>
      </c>
      <c r="Y94" s="126">
        <f t="shared" si="195"/>
        <v>0</v>
      </c>
      <c r="Z94" s="126">
        <f t="shared" si="195"/>
        <v>0</v>
      </c>
      <c r="AA94" s="126">
        <f t="shared" si="195"/>
        <v>0</v>
      </c>
      <c r="AB94" s="126">
        <f t="shared" si="195"/>
        <v>0</v>
      </c>
      <c r="AC94" s="126">
        <f t="shared" si="195"/>
        <v>0</v>
      </c>
      <c r="AD94" s="126">
        <f t="shared" si="195"/>
        <v>0</v>
      </c>
      <c r="AE94" s="126">
        <f t="shared" si="195"/>
        <v>0</v>
      </c>
      <c r="AF94" s="126">
        <f t="shared" si="196"/>
        <v>0</v>
      </c>
      <c r="AG94" s="126">
        <f t="shared" si="196"/>
        <v>0</v>
      </c>
      <c r="AH94" s="126">
        <f t="shared" si="196"/>
        <v>0</v>
      </c>
      <c r="AI94" s="126">
        <f t="shared" si="196"/>
        <v>0</v>
      </c>
      <c r="AJ94" s="126">
        <f t="shared" si="196"/>
        <v>0</v>
      </c>
      <c r="AK94" s="126">
        <f t="shared" si="196"/>
        <v>0</v>
      </c>
      <c r="AL94" s="126">
        <f t="shared" si="196"/>
        <v>0</v>
      </c>
      <c r="AM94" s="126">
        <f t="shared" si="196"/>
        <v>0</v>
      </c>
      <c r="AN94" s="126">
        <f t="shared" si="196"/>
        <v>0</v>
      </c>
      <c r="AO94" s="126">
        <f t="shared" si="196"/>
        <v>0</v>
      </c>
      <c r="AP94" s="126">
        <f t="shared" si="196"/>
        <v>0</v>
      </c>
      <c r="AQ94" s="126">
        <f t="shared" si="196"/>
        <v>0</v>
      </c>
      <c r="AR94" s="126">
        <f t="shared" si="196"/>
        <v>0</v>
      </c>
      <c r="AS94" s="126">
        <f t="shared" si="196"/>
        <v>0</v>
      </c>
      <c r="AT94" s="126">
        <f t="shared" si="196"/>
        <v>0</v>
      </c>
      <c r="AU94" s="126">
        <f t="shared" si="196"/>
        <v>0</v>
      </c>
      <c r="AV94" s="126">
        <f t="shared" si="197"/>
        <v>0</v>
      </c>
      <c r="AW94" s="126">
        <f t="shared" si="197"/>
        <v>0</v>
      </c>
      <c r="AX94" s="126">
        <f t="shared" si="197"/>
        <v>0</v>
      </c>
      <c r="AY94" s="126">
        <f t="shared" si="197"/>
        <v>0</v>
      </c>
      <c r="AZ94" s="126">
        <f t="shared" si="197"/>
        <v>0</v>
      </c>
      <c r="BA94" s="126">
        <f t="shared" si="197"/>
        <v>0</v>
      </c>
      <c r="BB94" s="126">
        <f t="shared" si="197"/>
        <v>0</v>
      </c>
      <c r="BC94" s="126">
        <f t="shared" si="197"/>
        <v>0</v>
      </c>
      <c r="BD94" s="126">
        <f t="shared" si="197"/>
        <v>0</v>
      </c>
      <c r="BE94" s="126">
        <f t="shared" si="197"/>
        <v>0</v>
      </c>
      <c r="BF94" s="126">
        <f t="shared" si="197"/>
        <v>0</v>
      </c>
      <c r="BG94" s="126">
        <f t="shared" si="197"/>
        <v>0</v>
      </c>
      <c r="BH94" s="126">
        <f t="shared" si="197"/>
        <v>0</v>
      </c>
      <c r="BI94" s="126">
        <f t="shared" si="197"/>
        <v>0</v>
      </c>
      <c r="BJ94" s="126">
        <f t="shared" si="197"/>
        <v>0</v>
      </c>
      <c r="BK94" s="126">
        <f t="shared" si="197"/>
        <v>0</v>
      </c>
      <c r="BL94" s="126">
        <f t="shared" si="198"/>
        <v>0</v>
      </c>
      <c r="BM94" s="126">
        <f t="shared" si="198"/>
        <v>0</v>
      </c>
      <c r="BN94" s="126">
        <f t="shared" si="198"/>
        <v>0</v>
      </c>
      <c r="BO94" s="126">
        <f t="shared" si="198"/>
        <v>0</v>
      </c>
      <c r="BP94" s="126">
        <f t="shared" si="198"/>
        <v>0</v>
      </c>
      <c r="BQ94" s="126">
        <f t="shared" si="198"/>
        <v>0</v>
      </c>
      <c r="BR94" s="126">
        <f t="shared" si="198"/>
        <v>0</v>
      </c>
      <c r="BS94" s="126">
        <f t="shared" si="198"/>
        <v>0</v>
      </c>
      <c r="BT94" s="126">
        <f t="shared" si="198"/>
        <v>0</v>
      </c>
      <c r="BU94" s="126">
        <f t="shared" si="198"/>
        <v>0</v>
      </c>
      <c r="BV94" s="126">
        <f t="shared" si="198"/>
        <v>0</v>
      </c>
      <c r="BW94" s="126">
        <f t="shared" si="198"/>
        <v>0</v>
      </c>
      <c r="BX94" s="126">
        <f t="shared" si="198"/>
        <v>0</v>
      </c>
      <c r="BY94" s="126">
        <f t="shared" si="198"/>
        <v>0</v>
      </c>
      <c r="BZ94" s="126">
        <f t="shared" si="198"/>
        <v>0</v>
      </c>
      <c r="CA94" s="126">
        <f t="shared" si="198"/>
        <v>0</v>
      </c>
      <c r="CB94" s="126">
        <f t="shared" si="199"/>
        <v>0</v>
      </c>
      <c r="CC94" s="126">
        <f t="shared" si="199"/>
        <v>0</v>
      </c>
      <c r="CD94" s="126">
        <f t="shared" si="199"/>
        <v>0</v>
      </c>
      <c r="CE94" s="126">
        <f t="shared" si="199"/>
        <v>0</v>
      </c>
      <c r="CF94" s="126">
        <f t="shared" si="199"/>
        <v>0</v>
      </c>
      <c r="CG94" s="126">
        <f t="shared" si="199"/>
        <v>0</v>
      </c>
      <c r="CH94" s="126">
        <f t="shared" si="199"/>
        <v>0</v>
      </c>
    </row>
    <row r="95" spans="1:86" ht="13.5" thickBot="1" x14ac:dyDescent="0.25">
      <c r="A95" s="99">
        <v>83</v>
      </c>
      <c r="B95" s="75" t="s">
        <v>4</v>
      </c>
      <c r="C95" s="127">
        <f>SUM(C92:C94)</f>
        <v>1516.9999999999998</v>
      </c>
      <c r="D95" s="127">
        <f t="shared" ref="D95:BO95" si="201">SUM(D92:D94)</f>
        <v>-1517</v>
      </c>
      <c r="E95" s="127">
        <f t="shared" si="201"/>
        <v>-2364</v>
      </c>
      <c r="F95" s="127">
        <f t="shared" si="201"/>
        <v>7765</v>
      </c>
      <c r="G95" s="127">
        <f t="shared" si="201"/>
        <v>14219.999999999998</v>
      </c>
      <c r="H95" s="127">
        <f t="shared" si="201"/>
        <v>19078</v>
      </c>
      <c r="I95" s="127">
        <f t="shared" si="201"/>
        <v>-32625.000000000004</v>
      </c>
      <c r="J95" s="127">
        <f t="shared" si="201"/>
        <v>-9874</v>
      </c>
      <c r="K95" s="127">
        <f t="shared" si="201"/>
        <v>15620</v>
      </c>
      <c r="L95" s="127">
        <f t="shared" si="201"/>
        <v>-22141</v>
      </c>
      <c r="M95" s="127">
        <f t="shared" si="201"/>
        <v>-11038</v>
      </c>
      <c r="N95" s="127">
        <f t="shared" si="201"/>
        <v>-211</v>
      </c>
      <c r="O95" s="127">
        <f t="shared" si="201"/>
        <v>0</v>
      </c>
      <c r="P95" s="127">
        <f t="shared" si="201"/>
        <v>0</v>
      </c>
      <c r="Q95" s="127">
        <f t="shared" si="201"/>
        <v>0</v>
      </c>
      <c r="R95" s="127">
        <f t="shared" si="201"/>
        <v>0</v>
      </c>
      <c r="S95" s="127">
        <f t="shared" si="201"/>
        <v>0</v>
      </c>
      <c r="T95" s="127">
        <f t="shared" si="201"/>
        <v>0</v>
      </c>
      <c r="U95" s="127">
        <f t="shared" si="201"/>
        <v>0</v>
      </c>
      <c r="V95" s="127">
        <f t="shared" si="201"/>
        <v>0</v>
      </c>
      <c r="W95" s="127">
        <f t="shared" si="201"/>
        <v>0</v>
      </c>
      <c r="X95" s="127">
        <f t="shared" si="201"/>
        <v>0</v>
      </c>
      <c r="Y95" s="127">
        <f t="shared" si="201"/>
        <v>0</v>
      </c>
      <c r="Z95" s="127">
        <f t="shared" si="201"/>
        <v>0</v>
      </c>
      <c r="AA95" s="127">
        <f t="shared" si="201"/>
        <v>0</v>
      </c>
      <c r="AB95" s="127">
        <f t="shared" si="201"/>
        <v>0</v>
      </c>
      <c r="AC95" s="127">
        <f t="shared" si="201"/>
        <v>0</v>
      </c>
      <c r="AD95" s="127">
        <f t="shared" si="201"/>
        <v>0</v>
      </c>
      <c r="AE95" s="127">
        <f t="shared" si="201"/>
        <v>0</v>
      </c>
      <c r="AF95" s="127">
        <f t="shared" si="201"/>
        <v>0</v>
      </c>
      <c r="AG95" s="127">
        <f t="shared" si="201"/>
        <v>0</v>
      </c>
      <c r="AH95" s="127">
        <f t="shared" si="201"/>
        <v>0</v>
      </c>
      <c r="AI95" s="127">
        <f t="shared" si="201"/>
        <v>0</v>
      </c>
      <c r="AJ95" s="127">
        <f t="shared" si="201"/>
        <v>0</v>
      </c>
      <c r="AK95" s="127">
        <f t="shared" si="201"/>
        <v>0</v>
      </c>
      <c r="AL95" s="127">
        <f t="shared" si="201"/>
        <v>0</v>
      </c>
      <c r="AM95" s="127">
        <f t="shared" si="201"/>
        <v>0</v>
      </c>
      <c r="AN95" s="127">
        <f t="shared" si="201"/>
        <v>0</v>
      </c>
      <c r="AO95" s="127">
        <f t="shared" si="201"/>
        <v>0</v>
      </c>
      <c r="AP95" s="127">
        <f t="shared" si="201"/>
        <v>0</v>
      </c>
      <c r="AQ95" s="127">
        <f t="shared" si="201"/>
        <v>0</v>
      </c>
      <c r="AR95" s="127">
        <f t="shared" si="201"/>
        <v>0</v>
      </c>
      <c r="AS95" s="127">
        <f t="shared" si="201"/>
        <v>0</v>
      </c>
      <c r="AT95" s="127">
        <f t="shared" si="201"/>
        <v>0</v>
      </c>
      <c r="AU95" s="127">
        <f t="shared" si="201"/>
        <v>0</v>
      </c>
      <c r="AV95" s="127">
        <f t="shared" si="201"/>
        <v>0</v>
      </c>
      <c r="AW95" s="127">
        <f t="shared" si="201"/>
        <v>0</v>
      </c>
      <c r="AX95" s="127">
        <f t="shared" si="201"/>
        <v>0</v>
      </c>
      <c r="AY95" s="127">
        <f t="shared" si="201"/>
        <v>0</v>
      </c>
      <c r="AZ95" s="127">
        <f t="shared" si="201"/>
        <v>0</v>
      </c>
      <c r="BA95" s="127">
        <f t="shared" si="201"/>
        <v>0</v>
      </c>
      <c r="BB95" s="127">
        <f t="shared" si="201"/>
        <v>0</v>
      </c>
      <c r="BC95" s="127">
        <f t="shared" si="201"/>
        <v>0</v>
      </c>
      <c r="BD95" s="127">
        <f t="shared" si="201"/>
        <v>0</v>
      </c>
      <c r="BE95" s="127">
        <f t="shared" si="201"/>
        <v>0</v>
      </c>
      <c r="BF95" s="127">
        <f t="shared" si="201"/>
        <v>0</v>
      </c>
      <c r="BG95" s="127">
        <f t="shared" si="201"/>
        <v>0</v>
      </c>
      <c r="BH95" s="127">
        <f t="shared" si="201"/>
        <v>0</v>
      </c>
      <c r="BI95" s="127">
        <f t="shared" si="201"/>
        <v>0</v>
      </c>
      <c r="BJ95" s="127">
        <f t="shared" si="201"/>
        <v>0</v>
      </c>
      <c r="BK95" s="127">
        <f t="shared" si="201"/>
        <v>0</v>
      </c>
      <c r="BL95" s="127">
        <f t="shared" si="201"/>
        <v>0</v>
      </c>
      <c r="BM95" s="127">
        <f t="shared" si="201"/>
        <v>0</v>
      </c>
      <c r="BN95" s="127">
        <f t="shared" si="201"/>
        <v>0</v>
      </c>
      <c r="BO95" s="127">
        <f t="shared" si="201"/>
        <v>0</v>
      </c>
      <c r="BP95" s="127">
        <f t="shared" ref="BP95:CH95" si="202">SUM(BP92:BP94)</f>
        <v>0</v>
      </c>
      <c r="BQ95" s="127">
        <f t="shared" si="202"/>
        <v>0</v>
      </c>
      <c r="BR95" s="127">
        <f t="shared" si="202"/>
        <v>0</v>
      </c>
      <c r="BS95" s="127">
        <f t="shared" si="202"/>
        <v>0</v>
      </c>
      <c r="BT95" s="127">
        <f t="shared" si="202"/>
        <v>0</v>
      </c>
      <c r="BU95" s="127">
        <f t="shared" si="202"/>
        <v>0</v>
      </c>
      <c r="BV95" s="127">
        <f t="shared" si="202"/>
        <v>0</v>
      </c>
      <c r="BW95" s="127">
        <f t="shared" si="202"/>
        <v>0</v>
      </c>
      <c r="BX95" s="127">
        <f t="shared" si="202"/>
        <v>0</v>
      </c>
      <c r="BY95" s="127">
        <f t="shared" si="202"/>
        <v>0</v>
      </c>
      <c r="BZ95" s="127">
        <f t="shared" si="202"/>
        <v>0</v>
      </c>
      <c r="CA95" s="127">
        <f t="shared" si="202"/>
        <v>0</v>
      </c>
      <c r="CB95" s="127">
        <f t="shared" si="202"/>
        <v>0</v>
      </c>
      <c r="CC95" s="127">
        <f t="shared" si="202"/>
        <v>0</v>
      </c>
      <c r="CD95" s="127">
        <f t="shared" si="202"/>
        <v>0</v>
      </c>
      <c r="CE95" s="127">
        <f t="shared" si="202"/>
        <v>0</v>
      </c>
      <c r="CF95" s="127">
        <f t="shared" si="202"/>
        <v>0</v>
      </c>
      <c r="CG95" s="127">
        <f t="shared" si="202"/>
        <v>0</v>
      </c>
      <c r="CH95" s="127">
        <f t="shared" si="202"/>
        <v>0</v>
      </c>
    </row>
    <row r="96" spans="1:86" ht="13.5" thickTop="1" x14ac:dyDescent="0.2"/>
  </sheetData>
  <mergeCells count="1">
    <mergeCell ref="M1:N1"/>
  </mergeCells>
  <printOptions horizontalCentered="1"/>
  <pageMargins left="0.7" right="0.7" top="0.75" bottom="0.75" header="0.3" footer="0.3"/>
  <pageSetup scale="65" fitToWidth="8" fitToHeight="3" orientation="landscape" r:id="rId1"/>
  <headerFooter>
    <oddFooter>&amp;CPage &amp;P of &amp;N</oddFooter>
  </headerFooter>
  <rowBreaks count="2" manualBreakCount="2">
    <brk id="43" max="13" man="1"/>
    <brk id="70" max="13" man="1"/>
  </rowBreaks>
  <colBreaks count="6" manualBreakCount="6">
    <brk id="14" min="12" max="91" man="1"/>
    <brk id="26" min="12" max="91" man="1"/>
    <brk id="38" min="12" max="91" man="1"/>
    <brk id="50" min="12" max="91" man="1"/>
    <brk id="62" min="12" max="91" man="1"/>
    <brk id="74" min="12" max="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WNA Summary</vt:lpstr>
      <vt:lpstr>WNA</vt:lpstr>
      <vt:lpstr>WNA!Print_Area</vt:lpstr>
      <vt:lpstr>'WNA Summary'!Print_Area</vt:lpstr>
      <vt:lpstr>WNA!Print_Titles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 Roach</dc:creator>
  <cp:lastModifiedBy>Eric  Wilen</cp:lastModifiedBy>
  <cp:lastPrinted>2018-09-26T13:07:15Z</cp:lastPrinted>
  <dcterms:created xsi:type="dcterms:W3CDTF">2018-09-25T15:05:43Z</dcterms:created>
  <dcterms:modified xsi:type="dcterms:W3CDTF">2018-09-26T13:07:29Z</dcterms:modified>
</cp:coreProperties>
</file>