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Post-Hearing Set 1 Attachments\"/>
    </mc:Choice>
  </mc:AlternateContent>
  <bookViews>
    <workbookView xWindow="0" yWindow="0" windowWidth="28800" windowHeight="11685"/>
  </bookViews>
  <sheets>
    <sheet name="Summary" sheetId="17" r:id="rId1"/>
  </sheets>
  <definedNames>
    <definedName name="_xlnm.Print_Area" localSheetId="0">Summary!$A$1:$U$20</definedName>
  </definedNames>
  <calcPr calcId="152511"/>
</workbook>
</file>

<file path=xl/calcChain.xml><?xml version="1.0" encoding="utf-8"?>
<calcChain xmlns="http://schemas.openxmlformats.org/spreadsheetml/2006/main">
  <c r="U17" i="17" l="1"/>
  <c r="U16" i="17"/>
  <c r="U15" i="17"/>
  <c r="U14" i="17"/>
  <c r="U13" i="17"/>
  <c r="U12" i="17"/>
  <c r="U11" i="17"/>
  <c r="U10" i="17"/>
  <c r="U9" i="17"/>
  <c r="U8" i="17"/>
  <c r="U7" i="17"/>
  <c r="S17" i="17"/>
  <c r="S16" i="17"/>
  <c r="S15" i="17"/>
  <c r="S14" i="17"/>
  <c r="S13" i="17"/>
  <c r="S12" i="17"/>
  <c r="S11" i="17"/>
  <c r="S10" i="17"/>
  <c r="S9" i="17"/>
  <c r="S8" i="17"/>
  <c r="S7" i="17"/>
  <c r="Q17" i="17"/>
  <c r="Q16" i="17"/>
  <c r="Q15" i="17"/>
  <c r="Q14" i="17"/>
  <c r="Q13" i="17"/>
  <c r="Q12" i="17"/>
  <c r="Q11" i="17"/>
  <c r="Q10" i="17"/>
  <c r="Q9" i="17"/>
  <c r="Q8" i="17"/>
  <c r="Q7" i="17"/>
  <c r="O17" i="17"/>
  <c r="O16" i="17"/>
  <c r="O15" i="17"/>
  <c r="O14" i="17"/>
  <c r="O13" i="17"/>
  <c r="O12" i="17"/>
  <c r="O11" i="17"/>
  <c r="O10" i="17"/>
  <c r="O9" i="17"/>
  <c r="O8" i="17"/>
  <c r="O7" i="17"/>
  <c r="M17" i="17"/>
  <c r="M16" i="17"/>
  <c r="M15" i="17"/>
  <c r="M14" i="17"/>
  <c r="M13" i="17"/>
  <c r="M12" i="17"/>
  <c r="M11" i="17"/>
  <c r="M10" i="17"/>
  <c r="M9" i="17"/>
  <c r="M8" i="17"/>
  <c r="M7" i="17"/>
  <c r="K17" i="17"/>
  <c r="K16" i="17"/>
  <c r="K15" i="17"/>
  <c r="K14" i="17"/>
  <c r="K13" i="17"/>
  <c r="K12" i="17"/>
  <c r="K11" i="17"/>
  <c r="K10" i="17"/>
  <c r="K9" i="17"/>
  <c r="K8" i="17"/>
  <c r="K7" i="17"/>
  <c r="I17" i="17"/>
  <c r="I16" i="17"/>
  <c r="I15" i="17"/>
  <c r="I14" i="17"/>
  <c r="I13" i="17"/>
  <c r="I12" i="17"/>
  <c r="I11" i="17"/>
  <c r="I10" i="17"/>
  <c r="I9" i="17"/>
  <c r="I8" i="17"/>
  <c r="I7" i="17"/>
  <c r="G17" i="17"/>
  <c r="G16" i="17"/>
  <c r="G15" i="17"/>
  <c r="G14" i="17"/>
  <c r="G13" i="17"/>
  <c r="G12" i="17"/>
  <c r="G11" i="17"/>
  <c r="G10" i="17"/>
  <c r="G9" i="17"/>
  <c r="G8" i="17"/>
  <c r="G7" i="17"/>
  <c r="E17" i="17"/>
  <c r="E16" i="17"/>
  <c r="E15" i="17"/>
  <c r="E14" i="17"/>
  <c r="E13" i="17"/>
  <c r="E12" i="17"/>
  <c r="E11" i="17"/>
  <c r="E10" i="17"/>
  <c r="E9" i="17"/>
  <c r="E8" i="17"/>
  <c r="E7" i="17"/>
  <c r="C17" i="17"/>
  <c r="C8" i="17"/>
  <c r="C9" i="17"/>
  <c r="C10" i="17"/>
  <c r="C11" i="17"/>
  <c r="C12" i="17"/>
  <c r="C13" i="17"/>
  <c r="C14" i="17"/>
  <c r="C15" i="17"/>
  <c r="C16" i="17"/>
  <c r="C7" i="17"/>
  <c r="D17" i="17" l="1"/>
  <c r="F17" i="17"/>
  <c r="H17" i="17"/>
  <c r="J17" i="17"/>
  <c r="L17" i="17"/>
  <c r="N17" i="17"/>
  <c r="P17" i="17"/>
  <c r="R17" i="17"/>
  <c r="T17" i="17"/>
  <c r="B17" i="17"/>
</calcChain>
</file>

<file path=xl/sharedStrings.xml><?xml version="1.0" encoding="utf-8"?>
<sst xmlns="http://schemas.openxmlformats.org/spreadsheetml/2006/main" count="36" uniqueCount="27">
  <si>
    <t>Atmos Energy Corporation</t>
  </si>
  <si>
    <t>Fiscal 2009</t>
  </si>
  <si>
    <t>Fiscal 2010</t>
  </si>
  <si>
    <t>Fiscal 2011</t>
  </si>
  <si>
    <t>Fiscal 2012</t>
  </si>
  <si>
    <t>Fiscal 2013</t>
  </si>
  <si>
    <t>Fiscal 2014</t>
  </si>
  <si>
    <t>Fiscal 2015</t>
  </si>
  <si>
    <t>Fiscal 2016</t>
  </si>
  <si>
    <t>Fiscal 2017</t>
  </si>
  <si>
    <t>Fiscal 2018</t>
  </si>
  <si>
    <t>Net Income by State</t>
  </si>
  <si>
    <t>Fiscal 2009 through Fiscal 2018</t>
  </si>
  <si>
    <t>State</t>
  </si>
  <si>
    <t>Louisiana</t>
  </si>
  <si>
    <t>Kentucky</t>
  </si>
  <si>
    <t>Tennessee</t>
  </si>
  <si>
    <t>Virginia</t>
  </si>
  <si>
    <t>Colorado</t>
  </si>
  <si>
    <t>Kansas</t>
  </si>
  <si>
    <t>Mississippi</t>
  </si>
  <si>
    <t>Atmos Pipeline- Texas</t>
  </si>
  <si>
    <t>Texas-Distribution</t>
  </si>
  <si>
    <t>Other</t>
  </si>
  <si>
    <t>Total Company</t>
  </si>
  <si>
    <t>Note:  Fiscal 2018 includes the impact of the Tax Cuts and Jobs Act.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</si>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</sst>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1" fontId="0" fillId="0" borderId="0" xfId="0" applyNumberFormat="1"/>
    <xf numFmtId="41" fontId="0" fillId="0" borderId="2" xfId="0" applyNumberFormat="1" applyBorder="1"/>
    <xf numFmtId="9" fontId="0" fillId="0" borderId="0" xfId="1" applyFont="1" applyAlignment="1">
      <alignment horizontal="center"/>
    </xf>
    <xf numFmtId="9" fontId="0" fillId="0" borderId="2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workbookViewId="0">
      <selection activeCell="D25" sqref="D25"/>
    </sheetView>
  </sheetViews>
  <sheetFormatPr defaultRowHeight="12.75" x14ac:dyDescent="0.2"/>
  <cols>
    <col min="1" max="1" width="20.7109375" customWidth="1"/>
    <col min="2" max="2" width="13.140625" customWidth="1"/>
    <col min="3" max="3" width="8.7109375" customWidth="1"/>
    <col min="4" max="4" width="12.28515625" bestFit="1" customWidth="1"/>
    <col min="5" max="5" width="8.7109375" customWidth="1"/>
    <col min="6" max="6" width="12.28515625" customWidth="1"/>
    <col min="7" max="7" width="8.7109375" customWidth="1"/>
    <col min="8" max="8" width="12.28515625" bestFit="1" customWidth="1"/>
    <col min="9" max="9" width="8.7109375" customWidth="1"/>
    <col min="10" max="10" width="12.7109375" customWidth="1"/>
    <col min="11" max="11" width="8.85546875" customWidth="1"/>
    <col min="12" max="12" width="12.140625" customWidth="1"/>
    <col min="13" max="13" width="8.7109375" customWidth="1"/>
    <col min="14" max="14" width="12" customWidth="1"/>
    <col min="15" max="15" width="8.85546875" customWidth="1"/>
    <col min="16" max="16" width="12.28515625" bestFit="1" customWidth="1"/>
    <col min="17" max="17" width="8.7109375" customWidth="1"/>
    <col min="18" max="18" width="12.28515625" bestFit="1" customWidth="1"/>
    <col min="19" max="19" width="8.85546875" customWidth="1"/>
    <col min="20" max="20" width="12.140625" customWidth="1"/>
    <col min="21" max="21" width="8.85546875" customWidth="1"/>
  </cols>
  <sheetData>
    <row r="1" spans="1:21" x14ac:dyDescent="0.2">
      <c r="A1" s="1" t="s">
        <v>0</v>
      </c>
    </row>
    <row r="2" spans="1:21" x14ac:dyDescent="0.2">
      <c r="A2" s="1" t="s">
        <v>11</v>
      </c>
    </row>
    <row r="3" spans="1:21" x14ac:dyDescent="0.2">
      <c r="A3" s="1" t="s">
        <v>12</v>
      </c>
    </row>
    <row r="6" spans="1:21" s="1" customFormat="1" x14ac:dyDescent="0.2">
      <c r="A6" s="3" t="s">
        <v>13</v>
      </c>
      <c r="B6" s="4" t="s">
        <v>1</v>
      </c>
      <c r="C6" s="3" t="s">
        <v>26</v>
      </c>
      <c r="D6" s="4" t="s">
        <v>2</v>
      </c>
      <c r="E6" s="3" t="s">
        <v>26</v>
      </c>
      <c r="F6" s="4" t="s">
        <v>3</v>
      </c>
      <c r="G6" s="3" t="s">
        <v>26</v>
      </c>
      <c r="H6" s="4" t="s">
        <v>4</v>
      </c>
      <c r="I6" s="3" t="s">
        <v>26</v>
      </c>
      <c r="J6" s="4" t="s">
        <v>5</v>
      </c>
      <c r="K6" s="3" t="s">
        <v>26</v>
      </c>
      <c r="L6" s="4" t="s">
        <v>6</v>
      </c>
      <c r="M6" s="3" t="s">
        <v>26</v>
      </c>
      <c r="N6" s="4" t="s">
        <v>7</v>
      </c>
      <c r="O6" s="3" t="s">
        <v>26</v>
      </c>
      <c r="P6" s="4" t="s">
        <v>8</v>
      </c>
      <c r="Q6" s="3" t="s">
        <v>26</v>
      </c>
      <c r="R6" s="4" t="s">
        <v>9</v>
      </c>
      <c r="S6" s="3" t="s">
        <v>26</v>
      </c>
      <c r="T6" s="4" t="s">
        <v>10</v>
      </c>
      <c r="U6" s="3" t="s">
        <v>26</v>
      </c>
    </row>
    <row r="7" spans="1:21" x14ac:dyDescent="0.2">
      <c r="A7" s="2" t="s">
        <v>15</v>
      </c>
      <c r="B7" s="5">
        <v>7703185.0799999991</v>
      </c>
      <c r="C7" s="7">
        <f>B7/B$17</f>
        <v>4.0335555254867587E-2</v>
      </c>
      <c r="D7" s="5">
        <v>8933990.0400000028</v>
      </c>
      <c r="E7" s="7">
        <f>D7/D$17</f>
        <v>4.3402820858506753E-2</v>
      </c>
      <c r="F7" s="5">
        <v>12651426.729999997</v>
      </c>
      <c r="G7" s="7">
        <f>F7/F$17</f>
        <v>6.0941000455515183E-2</v>
      </c>
      <c r="H7" s="5">
        <v>12740779.699999988</v>
      </c>
      <c r="I7" s="7">
        <f>H7/H$17</f>
        <v>5.8790075421954552E-2</v>
      </c>
      <c r="J7" s="5">
        <v>10912659.050000004</v>
      </c>
      <c r="K7" s="7">
        <f>J7/J$17</f>
        <v>4.4872376423392979E-2</v>
      </c>
      <c r="L7" s="5">
        <v>14919497.909999995</v>
      </c>
      <c r="M7" s="7">
        <f>L7/L$17</f>
        <v>5.1478985050552359E-2</v>
      </c>
      <c r="N7" s="5">
        <v>15095841.379999999</v>
      </c>
      <c r="O7" s="7">
        <f>N7/N$17</f>
        <v>4.7911976617086183E-2</v>
      </c>
      <c r="P7" s="5">
        <v>17374826.859999996</v>
      </c>
      <c r="Q7" s="7">
        <f>P7/P$17</f>
        <v>4.9627611929889091E-2</v>
      </c>
      <c r="R7" s="5">
        <v>22922719.489999995</v>
      </c>
      <c r="S7" s="7">
        <f>R7/R$17</f>
        <v>5.7824184473898914E-2</v>
      </c>
      <c r="T7" s="5">
        <v>24252017.800000001</v>
      </c>
      <c r="U7" s="7">
        <f>T7/T$17</f>
        <v>4.0214676928332943E-2</v>
      </c>
    </row>
    <row r="8" spans="1:21" x14ac:dyDescent="0.2">
      <c r="A8" s="2" t="s">
        <v>16</v>
      </c>
      <c r="B8" s="5">
        <v>8308814.3799999878</v>
      </c>
      <c r="C8" s="7">
        <f t="shared" ref="C8:E17" si="0">B8/B$17</f>
        <v>4.3506762208928768E-2</v>
      </c>
      <c r="D8" s="5">
        <v>8406181.9500000011</v>
      </c>
      <c r="E8" s="7">
        <f t="shared" si="0"/>
        <v>4.0838640702118234E-2</v>
      </c>
      <c r="F8" s="5">
        <v>8897926.9599999972</v>
      </c>
      <c r="G8" s="7">
        <f t="shared" ref="G8" si="1">F8/F$17</f>
        <v>4.2860665638341074E-2</v>
      </c>
      <c r="H8" s="5">
        <v>12648432.979999999</v>
      </c>
      <c r="I8" s="7">
        <f t="shared" ref="I8" si="2">H8/H$17</f>
        <v>5.8363957808935191E-2</v>
      </c>
      <c r="J8" s="5">
        <v>11798080.520000001</v>
      </c>
      <c r="K8" s="7">
        <f t="shared" ref="K8" si="3">J8/J$17</f>
        <v>4.851319075775027E-2</v>
      </c>
      <c r="L8" s="5">
        <v>12344055.959999986</v>
      </c>
      <c r="M8" s="7">
        <f t="shared" ref="M8" si="4">L8/L$17</f>
        <v>4.2592550772241188E-2</v>
      </c>
      <c r="N8" s="5">
        <v>10894042.759999998</v>
      </c>
      <c r="O8" s="7">
        <f t="shared" ref="O8" si="5">N8/N$17</f>
        <v>3.457608680720365E-2</v>
      </c>
      <c r="P8" s="5">
        <v>12370489.690000009</v>
      </c>
      <c r="Q8" s="7">
        <f t="shared" ref="Q8" si="6">P8/P$17</f>
        <v>3.533375421031474E-2</v>
      </c>
      <c r="R8" s="5">
        <v>14888352.939999998</v>
      </c>
      <c r="S8" s="7">
        <f t="shared" ref="S8" si="7">R8/R$17</f>
        <v>3.7556925446417672E-2</v>
      </c>
      <c r="T8" s="5">
        <v>21501310.250000004</v>
      </c>
      <c r="U8" s="7">
        <f t="shared" ref="U8" si="8">T8/T$17</f>
        <v>3.5653455822533819E-2</v>
      </c>
    </row>
    <row r="9" spans="1:21" x14ac:dyDescent="0.2">
      <c r="A9" s="2" t="s">
        <v>17</v>
      </c>
      <c r="B9" s="5">
        <v>1545472.0700000005</v>
      </c>
      <c r="C9" s="7">
        <f t="shared" si="0"/>
        <v>8.0924284470573326E-3</v>
      </c>
      <c r="D9" s="5">
        <v>2369069.7700000009</v>
      </c>
      <c r="E9" s="7">
        <f t="shared" si="0"/>
        <v>1.1509337974213121E-2</v>
      </c>
      <c r="F9" s="5">
        <v>2176535.339999998</v>
      </c>
      <c r="G9" s="7">
        <f t="shared" ref="G9" si="9">F9/F$17</f>
        <v>1.0484212095372487E-2</v>
      </c>
      <c r="H9" s="5">
        <v>1589398.050000001</v>
      </c>
      <c r="I9" s="7">
        <f t="shared" ref="I9" si="10">H9/H$17</f>
        <v>7.3339963044025975E-3</v>
      </c>
      <c r="J9" s="5">
        <v>1022193.9499999932</v>
      </c>
      <c r="K9" s="7">
        <f t="shared" ref="K9" si="11">J9/J$17</f>
        <v>4.203216786298718E-3</v>
      </c>
      <c r="L9" s="5">
        <v>718237.16999999923</v>
      </c>
      <c r="M9" s="7">
        <f t="shared" ref="M9" si="12">L9/L$17</f>
        <v>2.4782416110932658E-3</v>
      </c>
      <c r="N9" s="5">
        <v>3672917.2400000007</v>
      </c>
      <c r="O9" s="7">
        <f t="shared" ref="O9" si="13">N9/N$17</f>
        <v>1.1657298224696419E-2</v>
      </c>
      <c r="P9" s="5">
        <v>2931275.5600000015</v>
      </c>
      <c r="Q9" s="7">
        <f t="shared" ref="Q9" si="14">P9/P$17</f>
        <v>8.372584493843321E-3</v>
      </c>
      <c r="R9" s="5">
        <v>2474741.919999999</v>
      </c>
      <c r="S9" s="7">
        <f t="shared" ref="S9" si="15">R9/R$17</f>
        <v>6.2427118811011007E-3</v>
      </c>
      <c r="T9" s="5">
        <v>7545700.7100000009</v>
      </c>
      <c r="U9" s="7">
        <f t="shared" ref="U9" si="16">T9/T$17</f>
        <v>1.2512275009568174E-2</v>
      </c>
    </row>
    <row r="10" spans="1:21" x14ac:dyDescent="0.2">
      <c r="A10" s="2" t="s">
        <v>14</v>
      </c>
      <c r="B10" s="5">
        <v>19270679.900000032</v>
      </c>
      <c r="C10" s="7">
        <f t="shared" si="0"/>
        <v>0.10090547816687245</v>
      </c>
      <c r="D10" s="5">
        <v>19075236.749999989</v>
      </c>
      <c r="E10" s="7">
        <f t="shared" si="0"/>
        <v>9.267069694358579E-2</v>
      </c>
      <c r="F10" s="5">
        <v>22590046.420000006</v>
      </c>
      <c r="G10" s="7">
        <f t="shared" ref="G10" si="17">F10/F$17</f>
        <v>0.10881460712307582</v>
      </c>
      <c r="H10" s="5">
        <v>23253824.529999986</v>
      </c>
      <c r="I10" s="7">
        <f t="shared" ref="I10" si="18">H10/H$17</f>
        <v>0.1073006621382518</v>
      </c>
      <c r="J10" s="5">
        <v>21967147.559999987</v>
      </c>
      <c r="K10" s="7">
        <f t="shared" ref="K10" si="19">J10/J$17</f>
        <v>9.0327949379169659E-2</v>
      </c>
      <c r="L10" s="5">
        <v>24435424.579999994</v>
      </c>
      <c r="M10" s="7">
        <f t="shared" ref="M10" si="20">L10/L$17</f>
        <v>8.4313216453121231E-2</v>
      </c>
      <c r="N10" s="5">
        <v>22949834.230000012</v>
      </c>
      <c r="O10" s="7">
        <f t="shared" ref="O10" si="21">N10/N$17</f>
        <v>7.2839392870844052E-2</v>
      </c>
      <c r="P10" s="5">
        <v>28622462.75999999</v>
      </c>
      <c r="Q10" s="7">
        <f t="shared" ref="Q10" si="22">P10/P$17</f>
        <v>8.1754165712071003E-2</v>
      </c>
      <c r="R10" s="5">
        <v>35741379.909999982</v>
      </c>
      <c r="S10" s="7">
        <f t="shared" ref="S10" si="23">R10/R$17</f>
        <v>9.0160163857047837E-2</v>
      </c>
      <c r="T10" s="5">
        <v>44553713.789999977</v>
      </c>
      <c r="U10" s="7">
        <f t="shared" ref="U10" si="24">T10/T$17</f>
        <v>7.3878933324148452E-2</v>
      </c>
    </row>
    <row r="11" spans="1:21" x14ac:dyDescent="0.2">
      <c r="A11" s="2" t="s">
        <v>18</v>
      </c>
      <c r="B11" s="5">
        <v>3954611.7899999847</v>
      </c>
      <c r="C11" s="7">
        <f t="shared" si="0"/>
        <v>2.0707208863673731E-2</v>
      </c>
      <c r="D11" s="5">
        <v>5507527.0800000019</v>
      </c>
      <c r="E11" s="7">
        <f t="shared" si="0"/>
        <v>2.6756489559128141E-2</v>
      </c>
      <c r="F11" s="5">
        <v>5654200.2100000046</v>
      </c>
      <c r="G11" s="7">
        <f t="shared" ref="G11" si="25">F11/F$17</f>
        <v>2.723587030355306E-2</v>
      </c>
      <c r="H11" s="5">
        <v>7240724.5799999954</v>
      </c>
      <c r="I11" s="7">
        <f t="shared" ref="I11" si="26">H11/H$17</f>
        <v>3.3411043451901164E-2</v>
      </c>
      <c r="J11" s="5">
        <v>3801849.0299999909</v>
      </c>
      <c r="K11" s="7">
        <f t="shared" ref="K11" si="27">J11/J$17</f>
        <v>1.5633036824244131E-2</v>
      </c>
      <c r="L11" s="5">
        <v>4298624.5700000059</v>
      </c>
      <c r="M11" s="7">
        <f t="shared" ref="M11" si="28">L11/L$17</f>
        <v>1.483219015223331E-2</v>
      </c>
      <c r="N11" s="5">
        <v>4496732.8300000122</v>
      </c>
      <c r="O11" s="7">
        <f t="shared" ref="O11" si="29">N11/N$17</f>
        <v>1.4271967542642818E-2</v>
      </c>
      <c r="P11" s="5">
        <v>6710773.5000000019</v>
      </c>
      <c r="Q11" s="7">
        <f t="shared" ref="Q11" si="30">P11/P$17</f>
        <v>1.9167941395381697E-2</v>
      </c>
      <c r="R11" s="5">
        <v>6896107.3999999976</v>
      </c>
      <c r="S11" s="7">
        <f t="shared" ref="S11" si="31">R11/R$17</f>
        <v>1.7395919651827463E-2</v>
      </c>
      <c r="T11" s="5">
        <v>8561729.5299999956</v>
      </c>
      <c r="U11" s="7">
        <f t="shared" ref="U11" si="32">T11/T$17</f>
        <v>1.419705320341294E-2</v>
      </c>
    </row>
    <row r="12" spans="1:21" x14ac:dyDescent="0.2">
      <c r="A12" s="2" t="s">
        <v>19</v>
      </c>
      <c r="B12" s="5">
        <v>5108717.4500000067</v>
      </c>
      <c r="C12" s="7">
        <f t="shared" si="0"/>
        <v>2.6750357526912953E-2</v>
      </c>
      <c r="D12" s="5">
        <v>5178084.2299999986</v>
      </c>
      <c r="E12" s="7">
        <f t="shared" si="0"/>
        <v>2.5156000982619043E-2</v>
      </c>
      <c r="F12" s="5">
        <v>7206658.0299999975</v>
      </c>
      <c r="G12" s="7">
        <f t="shared" ref="G12" si="33">F12/F$17</f>
        <v>3.4713946471155992E-2</v>
      </c>
      <c r="H12" s="5">
        <v>7763052.4700000063</v>
      </c>
      <c r="I12" s="7">
        <f t="shared" ref="I12" si="34">H12/H$17</f>
        <v>3.5821233155447413E-2</v>
      </c>
      <c r="J12" s="5">
        <v>7291218.0599999856</v>
      </c>
      <c r="K12" s="7">
        <f t="shared" ref="K12" si="35">J12/J$17</f>
        <v>2.9981169564109154E-2</v>
      </c>
      <c r="L12" s="5">
        <v>7919232.6199999936</v>
      </c>
      <c r="M12" s="7">
        <f t="shared" ref="M12" si="36">L12/L$17</f>
        <v>2.7324918044566181E-2</v>
      </c>
      <c r="N12" s="5">
        <v>8325244.1800000081</v>
      </c>
      <c r="O12" s="7">
        <f t="shared" ref="O12" si="37">N12/N$17</f>
        <v>2.6423098550316989E-2</v>
      </c>
      <c r="P12" s="5">
        <v>9321690.9200000055</v>
      </c>
      <c r="Q12" s="7">
        <f t="shared" ref="Q12" si="38">P12/P$17</f>
        <v>2.6625488888936833E-2</v>
      </c>
      <c r="R12" s="5">
        <v>11596135.690000011</v>
      </c>
      <c r="S12" s="7">
        <f t="shared" ref="S12" si="39">R12/R$17</f>
        <v>2.9252074109943394E-2</v>
      </c>
      <c r="T12" s="5">
        <v>13854061.180000003</v>
      </c>
      <c r="U12" s="7">
        <f t="shared" ref="U12" si="40">T12/T$17</f>
        <v>2.2972793401918878E-2</v>
      </c>
    </row>
    <row r="13" spans="1:21" x14ac:dyDescent="0.2">
      <c r="A13" s="2" t="s">
        <v>20</v>
      </c>
      <c r="B13" s="5">
        <v>7246129.7900000056</v>
      </c>
      <c r="C13" s="7">
        <f t="shared" si="0"/>
        <v>3.7942314184730368E-2</v>
      </c>
      <c r="D13" s="5">
        <v>9983129.1299999766</v>
      </c>
      <c r="E13" s="7">
        <f t="shared" si="0"/>
        <v>4.8499714382570461E-2</v>
      </c>
      <c r="F13" s="5">
        <v>10442562.899999993</v>
      </c>
      <c r="G13" s="7">
        <f t="shared" ref="G13" si="41">F13/F$17</f>
        <v>5.0301064380084005E-2</v>
      </c>
      <c r="H13" s="5">
        <v>11674323.310000002</v>
      </c>
      <c r="I13" s="7">
        <f t="shared" ref="I13" si="42">H13/H$17</f>
        <v>5.3869100954251868E-2</v>
      </c>
      <c r="J13" s="5">
        <v>12113227.589999992</v>
      </c>
      <c r="K13" s="7">
        <f t="shared" ref="K13" si="43">J13/J$17</f>
        <v>4.9809061717245605E-2</v>
      </c>
      <c r="L13" s="5">
        <v>11843442.089999985</v>
      </c>
      <c r="M13" s="7">
        <f t="shared" ref="M13" si="44">L13/L$17</f>
        <v>4.086520752749595E-2</v>
      </c>
      <c r="N13" s="5">
        <v>15613065.329999989</v>
      </c>
      <c r="O13" s="7">
        <f t="shared" ref="O13" si="45">N13/N$17</f>
        <v>4.9553569236827688E-2</v>
      </c>
      <c r="P13" s="5">
        <v>19570847.770000003</v>
      </c>
      <c r="Q13" s="7">
        <f t="shared" ref="Q13" si="46">P13/P$17</f>
        <v>5.5900093053847889E-2</v>
      </c>
      <c r="R13" s="5">
        <v>20835106.780000012</v>
      </c>
      <c r="S13" s="7">
        <f t="shared" ref="S13" si="47">R13/R$17</f>
        <v>5.2558033461330075E-2</v>
      </c>
      <c r="T13" s="5">
        <v>28301654.449999996</v>
      </c>
      <c r="U13" s="7">
        <f t="shared" ref="U13" si="48">T13/T$17</f>
        <v>4.6929781250781788E-2</v>
      </c>
    </row>
    <row r="14" spans="1:21" x14ac:dyDescent="0.2">
      <c r="A14" s="2" t="s">
        <v>22</v>
      </c>
      <c r="B14" s="5">
        <v>56431624.020000026</v>
      </c>
      <c r="C14" s="7">
        <f t="shared" si="0"/>
        <v>0.29548827726992954</v>
      </c>
      <c r="D14" s="5">
        <v>62863528.470000014</v>
      </c>
      <c r="E14" s="7">
        <f t="shared" si="0"/>
        <v>0.30540155658345114</v>
      </c>
      <c r="F14" s="5">
        <v>75255983.229999945</v>
      </c>
      <c r="G14" s="7">
        <f t="shared" ref="G14" si="49">F14/F$17</f>
        <v>0.36250258616481518</v>
      </c>
      <c r="H14" s="5">
        <v>68975041.859999985</v>
      </c>
      <c r="I14" s="7">
        <f t="shared" ref="I14" si="50">H14/H$17</f>
        <v>0.31827313623371695</v>
      </c>
      <c r="J14" s="5">
        <v>84867568.440000072</v>
      </c>
      <c r="K14" s="7">
        <f t="shared" ref="K14" si="51">J14/J$17</f>
        <v>0.3489717272141612</v>
      </c>
      <c r="L14" s="5">
        <v>107405301.35999991</v>
      </c>
      <c r="M14" s="7">
        <f t="shared" ref="M14" si="52">L14/L$17</f>
        <v>0.37059664718043506</v>
      </c>
      <c r="N14" s="5">
        <v>122477456.00000009</v>
      </c>
      <c r="O14" s="7">
        <f t="shared" ref="O14" si="53">N14/N$17</f>
        <v>0.38872540193531141</v>
      </c>
      <c r="P14" s="5">
        <v>132170122.34999999</v>
      </c>
      <c r="Q14" s="7">
        <f t="shared" ref="Q14" si="54">P14/P$17</f>
        <v>0.37751671389672559</v>
      </c>
      <c r="R14" s="5">
        <v>146164494.73000014</v>
      </c>
      <c r="S14" s="7">
        <f t="shared" ref="S14" si="55">R14/R$17</f>
        <v>0.36871029680788348</v>
      </c>
      <c r="T14" s="5">
        <v>229465030.86000004</v>
      </c>
      <c r="U14" s="7">
        <f t="shared" ref="U14" si="56">T14/T$17</f>
        <v>0.38049873451704502</v>
      </c>
    </row>
    <row r="15" spans="1:21" x14ac:dyDescent="0.2">
      <c r="A15" s="2" t="s">
        <v>21</v>
      </c>
      <c r="B15" s="5">
        <v>41056245.909999996</v>
      </c>
      <c r="C15" s="7">
        <f t="shared" si="0"/>
        <v>0.21497944788576162</v>
      </c>
      <c r="D15" s="5">
        <v>41485930.519999996</v>
      </c>
      <c r="E15" s="7">
        <f t="shared" si="0"/>
        <v>0.20154560307837741</v>
      </c>
      <c r="F15" s="5">
        <v>52415240.439999983</v>
      </c>
      <c r="G15" s="7">
        <f t="shared" ref="G15" si="57">F15/F$17</f>
        <v>0.25248039289952695</v>
      </c>
      <c r="H15" s="5">
        <v>63059404.589999989</v>
      </c>
      <c r="I15" s="7">
        <f t="shared" ref="I15" si="58">H15/H$17</f>
        <v>0.29097647390525477</v>
      </c>
      <c r="J15" s="5">
        <v>68260314.820000008</v>
      </c>
      <c r="K15" s="7">
        <f t="shared" ref="K15" si="59">J15/J$17</f>
        <v>0.28068342714165062</v>
      </c>
      <c r="L15" s="5">
        <v>86191060.060000032</v>
      </c>
      <c r="M15" s="7">
        <f t="shared" ref="M15" si="60">L15/L$17</f>
        <v>0.29739796332864687</v>
      </c>
      <c r="N15" s="5">
        <v>94662233.680000007</v>
      </c>
      <c r="O15" s="7">
        <f t="shared" ref="O15" si="61">N15/N$17</f>
        <v>0.3004439840369672</v>
      </c>
      <c r="P15" s="5">
        <v>101689131.94000006</v>
      </c>
      <c r="Q15" s="7">
        <f t="shared" ref="Q15" si="62">P15/P$17</f>
        <v>0.29045404699967264</v>
      </c>
      <c r="R15" s="5">
        <v>107423624.07000001</v>
      </c>
      <c r="S15" s="7">
        <f t="shared" ref="S15" si="63">R15/R$17</f>
        <v>0.27098370495648594</v>
      </c>
      <c r="T15" s="5">
        <v>149321343.99000004</v>
      </c>
      <c r="U15" s="7">
        <f t="shared" ref="U15" si="64">T15/T$17</f>
        <v>0.24760453569609048</v>
      </c>
    </row>
    <row r="16" spans="1:21" x14ac:dyDescent="0.2">
      <c r="A16" s="2" t="s">
        <v>23</v>
      </c>
      <c r="B16" s="5">
        <v>40352058.690000564</v>
      </c>
      <c r="C16" s="7">
        <f t="shared" si="0"/>
        <v>0.21129217019126559</v>
      </c>
      <c r="D16" s="5">
        <v>42036248.269999623</v>
      </c>
      <c r="E16" s="7">
        <f t="shared" si="0"/>
        <v>0.20421913893542998</v>
      </c>
      <c r="F16" s="5">
        <v>10310651.02000013</v>
      </c>
      <c r="G16" s="7">
        <f t="shared" ref="G16" si="65">F16/F$17</f>
        <v>4.966565446856018E-2</v>
      </c>
      <c r="H16" s="5">
        <v>7771523.3699994683</v>
      </c>
      <c r="I16" s="7">
        <f t="shared" ref="I16" si="66">H16/H$17</f>
        <v>3.5860320625883797E-2</v>
      </c>
      <c r="J16" s="5">
        <v>21158990.809999824</v>
      </c>
      <c r="K16" s="7">
        <f t="shared" ref="K16" si="67">J16/J$17</f>
        <v>8.7004844191977612E-2</v>
      </c>
      <c r="L16" s="5">
        <v>19742374.259999812</v>
      </c>
      <c r="M16" s="7">
        <f t="shared" ref="M16" si="68">L16/L$17</f>
        <v>6.8120079879614423E-2</v>
      </c>
      <c r="N16" s="5">
        <v>16887117.830000281</v>
      </c>
      <c r="O16" s="7">
        <f t="shared" ref="O16" si="69">N16/N$17</f>
        <v>5.3597224178103593E-2</v>
      </c>
      <c r="P16" s="5">
        <v>19342407.119999826</v>
      </c>
      <c r="Q16" s="7">
        <f t="shared" ref="Q16" si="70">P16/P$17</f>
        <v>5.5247599419317339E-2</v>
      </c>
      <c r="R16" s="5">
        <v>27478310.379999816</v>
      </c>
      <c r="S16" s="7">
        <f t="shared" ref="S16" si="71">R16/R$17</f>
        <v>6.9315985354064164E-2</v>
      </c>
      <c r="T16" s="5">
        <v>75707285.079999924</v>
      </c>
      <c r="U16" s="7">
        <f t="shared" ref="U16" si="72">T16/T$17</f>
        <v>0.12553776084616752</v>
      </c>
    </row>
    <row r="17" spans="1:21" ht="13.5" thickBot="1" x14ac:dyDescent="0.25">
      <c r="A17" s="2" t="s">
        <v>24</v>
      </c>
      <c r="B17" s="6">
        <f>SUM(B7:B16)</f>
        <v>190977539.08000061</v>
      </c>
      <c r="C17" s="8">
        <f t="shared" si="0"/>
        <v>1</v>
      </c>
      <c r="D17" s="6">
        <f t="shared" ref="D17:T17" si="73">SUM(D7:D16)</f>
        <v>205838926.20999959</v>
      </c>
      <c r="E17" s="8">
        <f t="shared" si="0"/>
        <v>1</v>
      </c>
      <c r="F17" s="6">
        <f t="shared" si="73"/>
        <v>207601231.28000006</v>
      </c>
      <c r="G17" s="8">
        <f t="shared" ref="G17" si="74">F17/F$17</f>
        <v>1</v>
      </c>
      <c r="H17" s="6">
        <f t="shared" si="73"/>
        <v>216716505.4399994</v>
      </c>
      <c r="I17" s="8">
        <f t="shared" ref="I17" si="75">H17/H$17</f>
        <v>1</v>
      </c>
      <c r="J17" s="6">
        <f t="shared" si="73"/>
        <v>243193249.82999986</v>
      </c>
      <c r="K17" s="8">
        <f t="shared" ref="K17" si="76">J17/J$17</f>
        <v>1</v>
      </c>
      <c r="L17" s="6">
        <f t="shared" si="73"/>
        <v>289817250.57999974</v>
      </c>
      <c r="M17" s="8">
        <f t="shared" ref="M17" si="77">L17/L$17</f>
        <v>1</v>
      </c>
      <c r="N17" s="6">
        <f t="shared" si="73"/>
        <v>315074485.4600004</v>
      </c>
      <c r="O17" s="8">
        <f t="shared" ref="O17" si="78">N17/N$17</f>
        <v>1</v>
      </c>
      <c r="P17" s="6">
        <f t="shared" si="73"/>
        <v>350104028.46999985</v>
      </c>
      <c r="Q17" s="8">
        <f t="shared" ref="Q17" si="79">P17/P$17</f>
        <v>1</v>
      </c>
      <c r="R17" s="6">
        <f t="shared" si="73"/>
        <v>396420973.30999994</v>
      </c>
      <c r="S17" s="8">
        <f t="shared" ref="S17" si="80">R17/R$17</f>
        <v>1</v>
      </c>
      <c r="T17" s="6">
        <f t="shared" si="73"/>
        <v>603063847.63999999</v>
      </c>
      <c r="U17" s="8">
        <f t="shared" ref="U17" si="81">T17/T$17</f>
        <v>1</v>
      </c>
    </row>
    <row r="18" spans="1:21" ht="13.5" thickTop="1" x14ac:dyDescent="0.2"/>
    <row r="19" spans="1:21" x14ac:dyDescent="0.2">
      <c r="A19" s="2" t="s">
        <v>25</v>
      </c>
    </row>
  </sheetData>
  <pageMargins left="0.7" right="0.7" top="0.75" bottom="0.75" header="0.3" footer="0.3"/>
  <pageSetup scale="53" orientation="landscape" r:id="rId1"/>
  <headerFooter>
    <oddHeader>&amp;RCASE NO. 2018-00281
ATTACHMENT 1
TO STAFF POST-HEARING DR NO. 1-05</oddHeader>
  </headerFooter>
  <ignoredErrors>
    <ignoredError sqref="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Navigator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J Wilen</cp:lastModifiedBy>
  <cp:lastPrinted>2019-04-22T17:28:47Z</cp:lastPrinted>
  <dcterms:created xsi:type="dcterms:W3CDTF">2003-04-16T16:23:14Z</dcterms:created>
  <dcterms:modified xsi:type="dcterms:W3CDTF">2019-04-22T17:28:52Z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